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8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9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0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1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2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3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4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4"/>
  <workbookPr/>
  <mc:AlternateContent xmlns:mc="http://schemas.openxmlformats.org/markup-compatibility/2006">
    <mc:Choice Requires="x15">
      <x15ac:absPath xmlns:x15ac="http://schemas.microsoft.com/office/spreadsheetml/2010/11/ac" url="D:\[[ 입출금 내역서 ]]\"/>
    </mc:Choice>
  </mc:AlternateContent>
  <xr:revisionPtr revIDLastSave="0" documentId="13_ncr:1_{1E634157-FB1C-4255-BD7B-F56368A2BEBB}" xr6:coauthVersionLast="47" xr6:coauthVersionMax="47" xr10:uidLastSave="{00000000-0000-0000-0000-000000000000}"/>
  <bookViews>
    <workbookView xWindow="2340" yWindow="660" windowWidth="24270" windowHeight="15540" activeTab="13" xr2:uid="{00000000-000D-0000-FFFF-FFFF00000000}"/>
  </bookViews>
  <sheets>
    <sheet name="자산" sheetId="2" r:id="rId1"/>
    <sheet name="현금흐름" sheetId="3" r:id="rId2"/>
    <sheet name="1월" sheetId="17" r:id="rId3"/>
    <sheet name="2월" sheetId="16" r:id="rId4"/>
    <sheet name="3월" sheetId="6" r:id="rId5"/>
    <sheet name="4월" sheetId="7" r:id="rId6"/>
    <sheet name="5월" sheetId="8" r:id="rId7"/>
    <sheet name="6월" sheetId="9" r:id="rId8"/>
    <sheet name="7월" sheetId="10" r:id="rId9"/>
    <sheet name="8월" sheetId="11" r:id="rId10"/>
    <sheet name="9월" sheetId="12" r:id="rId11"/>
    <sheet name="10월" sheetId="13" r:id="rId12"/>
    <sheet name="11월" sheetId="14" r:id="rId13"/>
    <sheet name="12월" sheetId="15" r:id="rId14"/>
  </sheets>
  <definedNames>
    <definedName name="_xlnm._FilterDatabase" localSheetId="11" hidden="1">'10월'!$Q$3:$W$69</definedName>
    <definedName name="_xlnm._FilterDatabase" localSheetId="12" hidden="1">'11월'!$Q$3:$W$68</definedName>
    <definedName name="_xlnm._FilterDatabase" localSheetId="2" hidden="1">'1월'!$Q$3:$W$66</definedName>
    <definedName name="_xlnm._FilterDatabase" localSheetId="3" hidden="1">'2월'!$Q$3:$W$66</definedName>
    <definedName name="_xlnm._FilterDatabase" localSheetId="4" hidden="1">'3월'!$Q$3:$W$66</definedName>
    <definedName name="_xlnm._FilterDatabase" localSheetId="6" hidden="1">'5월'!$Q$3:$W$52</definedName>
    <definedName name="_xlnm._FilterDatabase" localSheetId="8" hidden="1">'7월'!$Q$3:$W$48</definedName>
    <definedName name="_xlnm._FilterDatabase" localSheetId="9" hidden="1">'8월'!$Q$3:$W$56</definedName>
    <definedName name="_xlnm._FilterDatabase" localSheetId="10" hidden="1">'9월'!$Q$3:$W$50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9" roundtripDataChecksum="KXvnOoaxmPz1QjFwgyVeHALMYDRWecP8Ax1CgiMKnkU="/>
    </ext>
  </extLst>
</workbook>
</file>

<file path=xl/calcChain.xml><?xml version="1.0" encoding="utf-8"?>
<calcChain xmlns="http://schemas.openxmlformats.org/spreadsheetml/2006/main">
  <c r="H41" i="17" l="1"/>
  <c r="I41" i="17" s="1"/>
  <c r="G34" i="17"/>
  <c r="H34" i="17" s="1"/>
  <c r="F34" i="17"/>
  <c r="D34" i="17"/>
  <c r="B34" i="17"/>
  <c r="G33" i="17"/>
  <c r="H33" i="17" s="1"/>
  <c r="F33" i="17"/>
  <c r="D33" i="17"/>
  <c r="B33" i="17"/>
  <c r="N32" i="17"/>
  <c r="B38" i="17" s="1"/>
  <c r="H32" i="17"/>
  <c r="J32" i="17" s="1"/>
  <c r="G32" i="17"/>
  <c r="F32" i="17"/>
  <c r="D32" i="17"/>
  <c r="A32" i="17"/>
  <c r="B32" i="17" s="1"/>
  <c r="G31" i="17"/>
  <c r="H31" i="17" s="1"/>
  <c r="F31" i="17"/>
  <c r="D31" i="17"/>
  <c r="B31" i="17"/>
  <c r="A31" i="17"/>
  <c r="H30" i="17"/>
  <c r="I30" i="17" s="1"/>
  <c r="G30" i="17"/>
  <c r="F30" i="17"/>
  <c r="D30" i="17"/>
  <c r="A30" i="17"/>
  <c r="B30" i="17" s="1"/>
  <c r="G29" i="17"/>
  <c r="H29" i="17" s="1"/>
  <c r="F29" i="17"/>
  <c r="D29" i="17"/>
  <c r="B29" i="17"/>
  <c r="A29" i="17"/>
  <c r="H28" i="17"/>
  <c r="J28" i="17" s="1"/>
  <c r="G28" i="17"/>
  <c r="F28" i="17"/>
  <c r="D28" i="17"/>
  <c r="J27" i="17"/>
  <c r="H27" i="17"/>
  <c r="I27" i="17" s="1"/>
  <c r="G27" i="17"/>
  <c r="F27" i="17"/>
  <c r="D27" i="17"/>
  <c r="H26" i="17"/>
  <c r="J26" i="17" s="1"/>
  <c r="G26" i="17"/>
  <c r="F26" i="17"/>
  <c r="D26" i="17"/>
  <c r="G25" i="17"/>
  <c r="H25" i="17" s="1"/>
  <c r="F25" i="17"/>
  <c r="D25" i="17"/>
  <c r="B25" i="17"/>
  <c r="A25" i="17"/>
  <c r="H24" i="17"/>
  <c r="J24" i="17" s="1"/>
  <c r="G24" i="17"/>
  <c r="F24" i="17"/>
  <c r="D24" i="17"/>
  <c r="A24" i="17"/>
  <c r="B24" i="17" s="1"/>
  <c r="G23" i="17"/>
  <c r="H23" i="17" s="1"/>
  <c r="F23" i="17"/>
  <c r="D23" i="17"/>
  <c r="B23" i="17"/>
  <c r="A23" i="17"/>
  <c r="J22" i="17"/>
  <c r="H22" i="17"/>
  <c r="I22" i="17" s="1"/>
  <c r="G22" i="17"/>
  <c r="F22" i="17"/>
  <c r="D22" i="17"/>
  <c r="A22" i="17"/>
  <c r="B22" i="17" s="1"/>
  <c r="G21" i="17"/>
  <c r="H21" i="17" s="1"/>
  <c r="F21" i="17"/>
  <c r="D21" i="17"/>
  <c r="G20" i="17"/>
  <c r="H20" i="17" s="1"/>
  <c r="F20" i="17"/>
  <c r="D20" i="17"/>
  <c r="G19" i="17"/>
  <c r="H19" i="17" s="1"/>
  <c r="F19" i="17"/>
  <c r="D19" i="17"/>
  <c r="G18" i="17"/>
  <c r="H18" i="17" s="1"/>
  <c r="F18" i="17"/>
  <c r="D18" i="17"/>
  <c r="H17" i="17"/>
  <c r="J17" i="17" s="1"/>
  <c r="G17" i="17"/>
  <c r="F17" i="17"/>
  <c r="D17" i="17"/>
  <c r="B17" i="17"/>
  <c r="N16" i="17"/>
  <c r="G16" i="17"/>
  <c r="H16" i="17" s="1"/>
  <c r="F16" i="17"/>
  <c r="D16" i="17"/>
  <c r="B16" i="17"/>
  <c r="G15" i="17"/>
  <c r="H15" i="17" s="1"/>
  <c r="F15" i="17"/>
  <c r="D15" i="17"/>
  <c r="B15" i="17"/>
  <c r="B18" i="17" s="1"/>
  <c r="C17" i="17" s="1"/>
  <c r="A15" i="17"/>
  <c r="G13" i="17"/>
  <c r="H13" i="17" s="1"/>
  <c r="F13" i="17"/>
  <c r="D13" i="17"/>
  <c r="G12" i="17"/>
  <c r="H12" i="17" s="1"/>
  <c r="F12" i="17"/>
  <c r="D12" i="17"/>
  <c r="G11" i="17"/>
  <c r="H11" i="17" s="1"/>
  <c r="F11" i="17"/>
  <c r="D11" i="17"/>
  <c r="G10" i="17"/>
  <c r="H10" i="17" s="1"/>
  <c r="F10" i="17"/>
  <c r="D10" i="17"/>
  <c r="G9" i="17"/>
  <c r="H9" i="17" s="1"/>
  <c r="F9" i="17"/>
  <c r="D9" i="17"/>
  <c r="G8" i="17"/>
  <c r="H8" i="17" s="1"/>
  <c r="F8" i="17"/>
  <c r="D8" i="17"/>
  <c r="G7" i="17"/>
  <c r="H7" i="17" s="1"/>
  <c r="F7" i="17"/>
  <c r="D7" i="17"/>
  <c r="G6" i="17"/>
  <c r="H6" i="17" s="1"/>
  <c r="F6" i="17"/>
  <c r="D6" i="17"/>
  <c r="G5" i="17"/>
  <c r="H5" i="17" s="1"/>
  <c r="F5" i="17"/>
  <c r="D5" i="17"/>
  <c r="H41" i="16"/>
  <c r="I41" i="16" s="1"/>
  <c r="G34" i="16"/>
  <c r="H34" i="16" s="1"/>
  <c r="F34" i="16"/>
  <c r="D34" i="16"/>
  <c r="B34" i="16"/>
  <c r="G33" i="16"/>
  <c r="H33" i="16" s="1"/>
  <c r="F33" i="16"/>
  <c r="D33" i="16"/>
  <c r="B33" i="16"/>
  <c r="N32" i="16"/>
  <c r="B38" i="16" s="1"/>
  <c r="H32" i="16"/>
  <c r="J32" i="16" s="1"/>
  <c r="G32" i="16"/>
  <c r="F32" i="16"/>
  <c r="D32" i="16"/>
  <c r="A32" i="16"/>
  <c r="B32" i="16" s="1"/>
  <c r="G31" i="16"/>
  <c r="H31" i="16" s="1"/>
  <c r="F31" i="16"/>
  <c r="D31" i="16"/>
  <c r="B31" i="16"/>
  <c r="A31" i="16"/>
  <c r="J30" i="16"/>
  <c r="H30" i="16"/>
  <c r="I30" i="16" s="1"/>
  <c r="G30" i="16"/>
  <c r="F30" i="16"/>
  <c r="D30" i="16"/>
  <c r="A30" i="16"/>
  <c r="B30" i="16" s="1"/>
  <c r="G29" i="16"/>
  <c r="H29" i="16" s="1"/>
  <c r="F29" i="16"/>
  <c r="D29" i="16"/>
  <c r="B29" i="16"/>
  <c r="A29" i="16"/>
  <c r="H28" i="16"/>
  <c r="J28" i="16" s="1"/>
  <c r="G28" i="16"/>
  <c r="F28" i="16"/>
  <c r="D28" i="16"/>
  <c r="J27" i="16"/>
  <c r="H27" i="16"/>
  <c r="I27" i="16" s="1"/>
  <c r="G27" i="16"/>
  <c r="F27" i="16"/>
  <c r="D27" i="16"/>
  <c r="H26" i="16"/>
  <c r="J26" i="16" s="1"/>
  <c r="G26" i="16"/>
  <c r="F26" i="16"/>
  <c r="D26" i="16"/>
  <c r="G25" i="16"/>
  <c r="H25" i="16" s="1"/>
  <c r="F25" i="16"/>
  <c r="D25" i="16"/>
  <c r="B25" i="16"/>
  <c r="A25" i="16"/>
  <c r="H24" i="16"/>
  <c r="J24" i="16" s="1"/>
  <c r="G24" i="16"/>
  <c r="F24" i="16"/>
  <c r="D24" i="16"/>
  <c r="A24" i="16"/>
  <c r="B24" i="16" s="1"/>
  <c r="G23" i="16"/>
  <c r="H23" i="16" s="1"/>
  <c r="F23" i="16"/>
  <c r="D23" i="16"/>
  <c r="B23" i="16"/>
  <c r="A23" i="16"/>
  <c r="J22" i="16"/>
  <c r="H22" i="16"/>
  <c r="I22" i="16" s="1"/>
  <c r="G22" i="16"/>
  <c r="F22" i="16"/>
  <c r="D22" i="16"/>
  <c r="A22" i="16"/>
  <c r="B22" i="16" s="1"/>
  <c r="G21" i="16"/>
  <c r="H21" i="16" s="1"/>
  <c r="F21" i="16"/>
  <c r="D21" i="16"/>
  <c r="G20" i="16"/>
  <c r="H20" i="16" s="1"/>
  <c r="F20" i="16"/>
  <c r="D20" i="16"/>
  <c r="G19" i="16"/>
  <c r="H19" i="16" s="1"/>
  <c r="F19" i="16"/>
  <c r="D19" i="16"/>
  <c r="G18" i="16"/>
  <c r="H18" i="16" s="1"/>
  <c r="F18" i="16"/>
  <c r="D18" i="16"/>
  <c r="H17" i="16"/>
  <c r="J17" i="16" s="1"/>
  <c r="G17" i="16"/>
  <c r="F17" i="16"/>
  <c r="D17" i="16"/>
  <c r="B17" i="16"/>
  <c r="N16" i="16"/>
  <c r="G16" i="16"/>
  <c r="H16" i="16" s="1"/>
  <c r="F16" i="16"/>
  <c r="D16" i="16"/>
  <c r="B16" i="16"/>
  <c r="G15" i="16"/>
  <c r="H15" i="16" s="1"/>
  <c r="F15" i="16"/>
  <c r="D15" i="16"/>
  <c r="B15" i="16"/>
  <c r="B18" i="16" s="1"/>
  <c r="C17" i="16" s="1"/>
  <c r="A15" i="16"/>
  <c r="G13" i="16"/>
  <c r="H13" i="16" s="1"/>
  <c r="F13" i="16"/>
  <c r="D13" i="16"/>
  <c r="G12" i="16"/>
  <c r="H12" i="16" s="1"/>
  <c r="F12" i="16"/>
  <c r="D12" i="16"/>
  <c r="G11" i="16"/>
  <c r="H11" i="16" s="1"/>
  <c r="F11" i="16"/>
  <c r="D11" i="16"/>
  <c r="G10" i="16"/>
  <c r="H10" i="16" s="1"/>
  <c r="F10" i="16"/>
  <c r="D10" i="16"/>
  <c r="G9" i="16"/>
  <c r="H9" i="16" s="1"/>
  <c r="F9" i="16"/>
  <c r="D9" i="16"/>
  <c r="G8" i="16"/>
  <c r="H8" i="16" s="1"/>
  <c r="F8" i="16"/>
  <c r="D8" i="16"/>
  <c r="G7" i="16"/>
  <c r="H7" i="16" s="1"/>
  <c r="F7" i="16"/>
  <c r="D7" i="16"/>
  <c r="G6" i="16"/>
  <c r="H6" i="16" s="1"/>
  <c r="F6" i="16"/>
  <c r="D6" i="16"/>
  <c r="G5" i="16"/>
  <c r="H5" i="16" s="1"/>
  <c r="F5" i="16"/>
  <c r="D5" i="16"/>
  <c r="V7" i="2"/>
  <c r="V6" i="2"/>
  <c r="T8" i="2"/>
  <c r="X6" i="2"/>
  <c r="AB6" i="3"/>
  <c r="V4" i="10"/>
  <c r="V4" i="9"/>
  <c r="S6" i="3"/>
  <c r="I6" i="3"/>
  <c r="E6" i="3"/>
  <c r="U5" i="3"/>
  <c r="S5" i="3"/>
  <c r="O5" i="3"/>
  <c r="K5" i="3"/>
  <c r="I4" i="3"/>
  <c r="E5" i="3"/>
  <c r="C5" i="3"/>
  <c r="AB5" i="3" s="1"/>
  <c r="B38" i="15"/>
  <c r="B34" i="15"/>
  <c r="B33" i="15"/>
  <c r="B32" i="15"/>
  <c r="A32" i="15"/>
  <c r="A31" i="15"/>
  <c r="B31" i="15"/>
  <c r="A30" i="15"/>
  <c r="B30" i="15"/>
  <c r="A29" i="15"/>
  <c r="B29" i="15"/>
  <c r="A25" i="15"/>
  <c r="B25" i="15"/>
  <c r="B24" i="15"/>
  <c r="A24" i="15"/>
  <c r="A23" i="15"/>
  <c r="B23" i="15"/>
  <c r="A22" i="15"/>
  <c r="B22" i="15"/>
  <c r="B17" i="15"/>
  <c r="Y6" i="3"/>
  <c r="B16" i="15"/>
  <c r="Y5" i="3"/>
  <c r="A15" i="15"/>
  <c r="B15" i="15"/>
  <c r="Y4" i="3"/>
  <c r="B38" i="14"/>
  <c r="B34" i="14"/>
  <c r="B33" i="14"/>
  <c r="A32" i="14"/>
  <c r="B32" i="14"/>
  <c r="A31" i="14"/>
  <c r="B31" i="14"/>
  <c r="A30" i="14"/>
  <c r="B30" i="14"/>
  <c r="A29" i="14"/>
  <c r="B29" i="14"/>
  <c r="A25" i="14"/>
  <c r="B25" i="14"/>
  <c r="A24" i="14"/>
  <c r="B24" i="14"/>
  <c r="A23" i="14"/>
  <c r="B23" i="14"/>
  <c r="A22" i="14"/>
  <c r="B22" i="14"/>
  <c r="B17" i="14"/>
  <c r="W6" i="3"/>
  <c r="B16" i="14"/>
  <c r="W5" i="3"/>
  <c r="A15" i="14"/>
  <c r="B15" i="14"/>
  <c r="W4" i="3"/>
  <c r="B38" i="13"/>
  <c r="B34" i="13"/>
  <c r="B33" i="13"/>
  <c r="A32" i="13"/>
  <c r="B32" i="13"/>
  <c r="A31" i="13"/>
  <c r="B31" i="13"/>
  <c r="B30" i="13"/>
  <c r="A30" i="13"/>
  <c r="A29" i="13"/>
  <c r="B29" i="13"/>
  <c r="A25" i="13"/>
  <c r="B25" i="13"/>
  <c r="A24" i="13"/>
  <c r="B24" i="13"/>
  <c r="A23" i="13"/>
  <c r="B23" i="13"/>
  <c r="B22" i="13"/>
  <c r="A22" i="13"/>
  <c r="B17" i="13"/>
  <c r="U6" i="3"/>
  <c r="B16" i="13"/>
  <c r="A15" i="13"/>
  <c r="B15" i="13"/>
  <c r="U4" i="3"/>
  <c r="B38" i="12"/>
  <c r="B34" i="12"/>
  <c r="B33" i="12"/>
  <c r="A32" i="12"/>
  <c r="B32" i="12"/>
  <c r="A31" i="12"/>
  <c r="B31" i="12"/>
  <c r="A30" i="12"/>
  <c r="B30" i="12"/>
  <c r="A29" i="12"/>
  <c r="B29" i="12"/>
  <c r="A25" i="12"/>
  <c r="B25" i="12"/>
  <c r="A24" i="12"/>
  <c r="B24" i="12"/>
  <c r="A23" i="12"/>
  <c r="B23" i="12"/>
  <c r="A22" i="12"/>
  <c r="B22" i="12"/>
  <c r="B17" i="12"/>
  <c r="B16" i="12"/>
  <c r="A15" i="12"/>
  <c r="B15" i="12"/>
  <c r="S4" i="3"/>
  <c r="B34" i="11"/>
  <c r="B33" i="11"/>
  <c r="A32" i="11"/>
  <c r="B32" i="11"/>
  <c r="A31" i="11"/>
  <c r="B31" i="11"/>
  <c r="A30" i="11"/>
  <c r="B30" i="11"/>
  <c r="A29" i="11"/>
  <c r="B29" i="11"/>
  <c r="A25" i="11"/>
  <c r="B25" i="11"/>
  <c r="A24" i="11"/>
  <c r="B24" i="11"/>
  <c r="A23" i="11"/>
  <c r="B23" i="11"/>
  <c r="A22" i="11"/>
  <c r="B22" i="11"/>
  <c r="B17" i="11"/>
  <c r="Q6" i="3"/>
  <c r="B16" i="11"/>
  <c r="Q5" i="3"/>
  <c r="A15" i="11"/>
  <c r="B15" i="11"/>
  <c r="Q4" i="3"/>
  <c r="B38" i="10"/>
  <c r="B34" i="10"/>
  <c r="B33" i="10"/>
  <c r="A32" i="10"/>
  <c r="B32" i="10"/>
  <c r="A31" i="10"/>
  <c r="B31" i="10"/>
  <c r="A30" i="10"/>
  <c r="B30" i="10"/>
  <c r="A29" i="10"/>
  <c r="B29" i="10"/>
  <c r="A25" i="10"/>
  <c r="B25" i="10"/>
  <c r="A24" i="10"/>
  <c r="B24" i="10"/>
  <c r="A23" i="10"/>
  <c r="B23" i="10"/>
  <c r="A22" i="10"/>
  <c r="B22" i="10"/>
  <c r="B17" i="10"/>
  <c r="O6" i="3"/>
  <c r="B16" i="10"/>
  <c r="A15" i="10"/>
  <c r="B15" i="10"/>
  <c r="O4" i="3"/>
  <c r="B38" i="9"/>
  <c r="B34" i="9"/>
  <c r="B33" i="9"/>
  <c r="A32" i="9"/>
  <c r="B32" i="9"/>
  <c r="A31" i="9"/>
  <c r="B31" i="9"/>
  <c r="A30" i="9"/>
  <c r="B30" i="9"/>
  <c r="A29" i="9"/>
  <c r="B29" i="9"/>
  <c r="A25" i="9"/>
  <c r="B25" i="9"/>
  <c r="A24" i="9"/>
  <c r="B24" i="9"/>
  <c r="A23" i="9"/>
  <c r="B23" i="9"/>
  <c r="A22" i="9"/>
  <c r="B22" i="9"/>
  <c r="B17" i="9"/>
  <c r="M6" i="3"/>
  <c r="B16" i="9"/>
  <c r="M5" i="3"/>
  <c r="A15" i="9"/>
  <c r="B15" i="9"/>
  <c r="M4" i="3"/>
  <c r="B34" i="8"/>
  <c r="B33" i="8"/>
  <c r="A32" i="8"/>
  <c r="B32" i="8"/>
  <c r="A31" i="8"/>
  <c r="B31" i="8"/>
  <c r="A30" i="8"/>
  <c r="B30" i="8"/>
  <c r="B29" i="8"/>
  <c r="A29" i="8"/>
  <c r="A25" i="8"/>
  <c r="B25" i="8"/>
  <c r="A24" i="8"/>
  <c r="B24" i="8"/>
  <c r="A23" i="8"/>
  <c r="B23" i="8"/>
  <c r="A22" i="8"/>
  <c r="B22" i="8"/>
  <c r="B17" i="8"/>
  <c r="K6" i="3"/>
  <c r="B16" i="8"/>
  <c r="A15" i="8"/>
  <c r="B15" i="8"/>
  <c r="K4" i="3"/>
  <c r="B34" i="7"/>
  <c r="B33" i="7"/>
  <c r="A32" i="7"/>
  <c r="B32" i="7"/>
  <c r="A31" i="7"/>
  <c r="B31" i="7"/>
  <c r="A30" i="7"/>
  <c r="B30" i="7"/>
  <c r="B29" i="7"/>
  <c r="I78" i="3"/>
  <c r="A29" i="7"/>
  <c r="A25" i="7"/>
  <c r="B25" i="7"/>
  <c r="A24" i="7"/>
  <c r="B24" i="7"/>
  <c r="A23" i="7"/>
  <c r="B23" i="7"/>
  <c r="A22" i="7"/>
  <c r="B22" i="7"/>
  <c r="B17" i="7"/>
  <c r="B16" i="7"/>
  <c r="I5" i="3"/>
  <c r="A15" i="7"/>
  <c r="B15" i="7"/>
  <c r="B38" i="6"/>
  <c r="B34" i="6"/>
  <c r="B33" i="6"/>
  <c r="A32" i="6"/>
  <c r="B32" i="6"/>
  <c r="A31" i="6"/>
  <c r="B31" i="6"/>
  <c r="A30" i="6"/>
  <c r="B30" i="6"/>
  <c r="A29" i="6"/>
  <c r="B29" i="6"/>
  <c r="A25" i="6"/>
  <c r="B25" i="6"/>
  <c r="A24" i="6"/>
  <c r="B24" i="6"/>
  <c r="A23" i="6"/>
  <c r="B23" i="6"/>
  <c r="A22" i="6"/>
  <c r="B22" i="6"/>
  <c r="B17" i="6"/>
  <c r="G6" i="3"/>
  <c r="B16" i="6"/>
  <c r="G5" i="3"/>
  <c r="A15" i="6"/>
  <c r="B15" i="6"/>
  <c r="G4" i="3"/>
  <c r="E4" i="3"/>
  <c r="E7" i="3" s="1"/>
  <c r="E16" i="3" s="1"/>
  <c r="F20" i="2" s="1"/>
  <c r="C6" i="3"/>
  <c r="N32" i="15"/>
  <c r="N16" i="15"/>
  <c r="N32" i="14"/>
  <c r="N16" i="14"/>
  <c r="N32" i="13"/>
  <c r="N16" i="13"/>
  <c r="N32" i="12"/>
  <c r="N16" i="12"/>
  <c r="N32" i="11"/>
  <c r="B38" i="11"/>
  <c r="N16" i="11"/>
  <c r="N32" i="10"/>
  <c r="N16" i="10"/>
  <c r="N32" i="9"/>
  <c r="N16" i="9"/>
  <c r="N32" i="8"/>
  <c r="B38" i="8"/>
  <c r="N16" i="8"/>
  <c r="N32" i="7"/>
  <c r="B38" i="7"/>
  <c r="N16" i="7"/>
  <c r="N32" i="6"/>
  <c r="N16" i="6"/>
  <c r="E50" i="3"/>
  <c r="E51" i="3"/>
  <c r="AA39" i="3"/>
  <c r="I82" i="3"/>
  <c r="G82" i="3"/>
  <c r="E82" i="3"/>
  <c r="C82" i="3"/>
  <c r="Y77" i="3"/>
  <c r="D1" i="2"/>
  <c r="F10" i="2"/>
  <c r="G10" i="2"/>
  <c r="H10" i="2"/>
  <c r="I10" i="2"/>
  <c r="J10" i="2"/>
  <c r="K10" i="2"/>
  <c r="L10" i="2"/>
  <c r="M10" i="2"/>
  <c r="N10" i="2"/>
  <c r="O10" i="2"/>
  <c r="P10" i="2"/>
  <c r="E10" i="2"/>
  <c r="E4" i="2"/>
  <c r="O19" i="2"/>
  <c r="P19" i="2"/>
  <c r="F19" i="2"/>
  <c r="G19" i="2"/>
  <c r="H19" i="2"/>
  <c r="I19" i="2"/>
  <c r="J19" i="2"/>
  <c r="K19" i="2"/>
  <c r="L19" i="2"/>
  <c r="M19" i="2"/>
  <c r="N19" i="2"/>
  <c r="E19" i="2"/>
  <c r="G34" i="15"/>
  <c r="H34" i="15"/>
  <c r="F34" i="15"/>
  <c r="D34" i="15"/>
  <c r="G33" i="15"/>
  <c r="H33" i="15"/>
  <c r="J33" i="15"/>
  <c r="F33" i="15"/>
  <c r="D33" i="15"/>
  <c r="G32" i="15"/>
  <c r="H32" i="15"/>
  <c r="F32" i="15"/>
  <c r="D32" i="15"/>
  <c r="G31" i="15"/>
  <c r="H31" i="15"/>
  <c r="I31" i="15"/>
  <c r="F31" i="15"/>
  <c r="D31" i="15"/>
  <c r="G30" i="15"/>
  <c r="H30" i="15"/>
  <c r="F30" i="15"/>
  <c r="D30" i="15"/>
  <c r="G29" i="15"/>
  <c r="H29" i="15"/>
  <c r="F29" i="15"/>
  <c r="D29" i="15"/>
  <c r="G28" i="15"/>
  <c r="H28" i="15"/>
  <c r="Z43" i="3"/>
  <c r="F28" i="15"/>
  <c r="D28" i="15"/>
  <c r="G27" i="15"/>
  <c r="H27" i="15"/>
  <c r="J27" i="15"/>
  <c r="F27" i="15"/>
  <c r="D27" i="15"/>
  <c r="G26" i="15"/>
  <c r="H26" i="15"/>
  <c r="J26" i="15"/>
  <c r="F26" i="15"/>
  <c r="D26" i="15"/>
  <c r="G25" i="15"/>
  <c r="F25" i="15"/>
  <c r="D25" i="15"/>
  <c r="G24" i="15"/>
  <c r="H24" i="15"/>
  <c r="I24" i="15"/>
  <c r="F24" i="15"/>
  <c r="D24" i="15"/>
  <c r="G23" i="15"/>
  <c r="H23" i="15"/>
  <c r="I23" i="15"/>
  <c r="F23" i="15"/>
  <c r="D23" i="15"/>
  <c r="H22" i="15"/>
  <c r="J22" i="15"/>
  <c r="G22" i="15"/>
  <c r="F22" i="15"/>
  <c r="D22" i="15"/>
  <c r="G21" i="15"/>
  <c r="H21" i="15"/>
  <c r="F21" i="15"/>
  <c r="D21" i="15"/>
  <c r="G20" i="15"/>
  <c r="H20" i="15"/>
  <c r="Z35" i="3"/>
  <c r="F20" i="15"/>
  <c r="D20" i="15"/>
  <c r="G19" i="15"/>
  <c r="H19" i="15"/>
  <c r="J19" i="15"/>
  <c r="F19" i="15"/>
  <c r="D19" i="15"/>
  <c r="G18" i="15"/>
  <c r="H18" i="15"/>
  <c r="F18" i="15"/>
  <c r="D18" i="15"/>
  <c r="G17" i="15"/>
  <c r="H17" i="15"/>
  <c r="I17" i="15"/>
  <c r="F17" i="15"/>
  <c r="D17" i="15"/>
  <c r="G16" i="15"/>
  <c r="H16" i="15"/>
  <c r="F16" i="15"/>
  <c r="D16" i="15"/>
  <c r="G15" i="15"/>
  <c r="H15" i="15"/>
  <c r="Z30" i="3"/>
  <c r="F15" i="15"/>
  <c r="D15" i="15"/>
  <c r="G13" i="15"/>
  <c r="H13" i="15"/>
  <c r="I13" i="15"/>
  <c r="F13" i="15"/>
  <c r="D13" i="15"/>
  <c r="G12" i="15"/>
  <c r="H12" i="15"/>
  <c r="Z27" i="3"/>
  <c r="Z60" i="3"/>
  <c r="F12" i="15"/>
  <c r="D12" i="15"/>
  <c r="G11" i="15"/>
  <c r="H11" i="15"/>
  <c r="F11" i="15"/>
  <c r="D11" i="15"/>
  <c r="G10" i="15"/>
  <c r="H10" i="15"/>
  <c r="I10" i="15"/>
  <c r="F10" i="15"/>
  <c r="D10" i="15"/>
  <c r="G9" i="15"/>
  <c r="H9" i="15"/>
  <c r="F9" i="15"/>
  <c r="D9" i="15"/>
  <c r="G8" i="15"/>
  <c r="H8" i="15"/>
  <c r="F8" i="15"/>
  <c r="D8" i="15"/>
  <c r="G7" i="15"/>
  <c r="H7" i="15"/>
  <c r="Z22" i="3"/>
  <c r="F7" i="15"/>
  <c r="D7" i="15"/>
  <c r="G6" i="15"/>
  <c r="H6" i="15"/>
  <c r="F6" i="15"/>
  <c r="D6" i="15"/>
  <c r="G5" i="15"/>
  <c r="H5" i="15"/>
  <c r="F5" i="15"/>
  <c r="D5" i="15"/>
  <c r="V4" i="15"/>
  <c r="G34" i="14"/>
  <c r="H34" i="14"/>
  <c r="J34" i="14"/>
  <c r="F34" i="14"/>
  <c r="D34" i="14"/>
  <c r="G33" i="14"/>
  <c r="H33" i="14"/>
  <c r="J33" i="14"/>
  <c r="F33" i="14"/>
  <c r="D33" i="14"/>
  <c r="G32" i="14"/>
  <c r="H32" i="14"/>
  <c r="I32" i="14"/>
  <c r="F32" i="14"/>
  <c r="D32" i="14"/>
  <c r="G31" i="14"/>
  <c r="H31" i="14"/>
  <c r="F31" i="14"/>
  <c r="D31" i="14"/>
  <c r="H30" i="14"/>
  <c r="J30" i="14"/>
  <c r="G30" i="14"/>
  <c r="F30" i="14"/>
  <c r="D30" i="14"/>
  <c r="G29" i="14"/>
  <c r="H29" i="14"/>
  <c r="X44" i="3"/>
  <c r="F29" i="14"/>
  <c r="D29" i="14"/>
  <c r="G28" i="14"/>
  <c r="H28" i="14"/>
  <c r="I28" i="14"/>
  <c r="F28" i="14"/>
  <c r="D28" i="14"/>
  <c r="W77" i="3"/>
  <c r="G27" i="14"/>
  <c r="H27" i="14"/>
  <c r="J27" i="14"/>
  <c r="F27" i="14"/>
  <c r="D27" i="14"/>
  <c r="G26" i="14"/>
  <c r="H26" i="14"/>
  <c r="X41" i="3"/>
  <c r="F26" i="14"/>
  <c r="D26" i="14"/>
  <c r="G25" i="14"/>
  <c r="H25" i="14"/>
  <c r="X40" i="3"/>
  <c r="F25" i="14"/>
  <c r="D25" i="14"/>
  <c r="G24" i="14"/>
  <c r="H24" i="14"/>
  <c r="X39" i="3"/>
  <c r="F24" i="14"/>
  <c r="D24" i="14"/>
  <c r="G23" i="14"/>
  <c r="H23" i="14"/>
  <c r="F23" i="14"/>
  <c r="D23" i="14"/>
  <c r="G22" i="14"/>
  <c r="H22" i="14"/>
  <c r="F22" i="14"/>
  <c r="D22" i="14"/>
  <c r="G21" i="14"/>
  <c r="H21" i="14"/>
  <c r="J21" i="14"/>
  <c r="F21" i="14"/>
  <c r="D21" i="14"/>
  <c r="G20" i="14"/>
  <c r="H20" i="14"/>
  <c r="F20" i="14"/>
  <c r="D20" i="14"/>
  <c r="G19" i="14"/>
  <c r="H19" i="14"/>
  <c r="X34" i="3"/>
  <c r="F19" i="14"/>
  <c r="D19" i="14"/>
  <c r="G18" i="14"/>
  <c r="F18" i="14"/>
  <c r="D18" i="14"/>
  <c r="G17" i="14"/>
  <c r="H17" i="14"/>
  <c r="X32" i="3"/>
  <c r="F17" i="14"/>
  <c r="D17" i="14"/>
  <c r="G16" i="14"/>
  <c r="H16" i="14"/>
  <c r="F16" i="14"/>
  <c r="D16" i="14"/>
  <c r="G15" i="14"/>
  <c r="H15" i="14"/>
  <c r="J15" i="14"/>
  <c r="F15" i="14"/>
  <c r="D15" i="14"/>
  <c r="G13" i="14"/>
  <c r="H13" i="14"/>
  <c r="J13" i="14"/>
  <c r="F13" i="14"/>
  <c r="D13" i="14"/>
  <c r="G12" i="14"/>
  <c r="H12" i="14"/>
  <c r="X27" i="3"/>
  <c r="F12" i="14"/>
  <c r="D12" i="14"/>
  <c r="G11" i="14"/>
  <c r="H11" i="14"/>
  <c r="I11" i="14"/>
  <c r="F11" i="14"/>
  <c r="D11" i="14"/>
  <c r="G10" i="14"/>
  <c r="H10" i="14"/>
  <c r="F10" i="14"/>
  <c r="D10" i="14"/>
  <c r="G9" i="14"/>
  <c r="H9" i="14"/>
  <c r="X24" i="3"/>
  <c r="X58" i="3"/>
  <c r="F9" i="14"/>
  <c r="D9" i="14"/>
  <c r="H8" i="14"/>
  <c r="J8" i="14"/>
  <c r="G8" i="14"/>
  <c r="F8" i="14"/>
  <c r="D8" i="14"/>
  <c r="G7" i="14"/>
  <c r="H7" i="14"/>
  <c r="X22" i="3"/>
  <c r="F7" i="14"/>
  <c r="D7" i="14"/>
  <c r="G6" i="14"/>
  <c r="H6" i="14"/>
  <c r="F6" i="14"/>
  <c r="D6" i="14"/>
  <c r="G5" i="14"/>
  <c r="H5" i="14"/>
  <c r="X20" i="3"/>
  <c r="F5" i="14"/>
  <c r="D5" i="14"/>
  <c r="V4" i="14"/>
  <c r="G34" i="13"/>
  <c r="F34" i="13"/>
  <c r="D34" i="13"/>
  <c r="G33" i="13"/>
  <c r="H33" i="13"/>
  <c r="I33" i="13"/>
  <c r="F33" i="13"/>
  <c r="D33" i="13"/>
  <c r="G32" i="13"/>
  <c r="H32" i="13"/>
  <c r="J32" i="13"/>
  <c r="F32" i="13"/>
  <c r="D32" i="13"/>
  <c r="G31" i="13"/>
  <c r="H31" i="13"/>
  <c r="I31" i="13"/>
  <c r="F31" i="13"/>
  <c r="D31" i="13"/>
  <c r="G30" i="13"/>
  <c r="H30" i="13"/>
  <c r="V45" i="3"/>
  <c r="F30" i="13"/>
  <c r="D30" i="13"/>
  <c r="G29" i="13"/>
  <c r="H29" i="13"/>
  <c r="V44" i="3"/>
  <c r="F29" i="13"/>
  <c r="D29" i="13"/>
  <c r="G28" i="13"/>
  <c r="H28" i="13"/>
  <c r="V43" i="3"/>
  <c r="F28" i="13"/>
  <c r="D28" i="13"/>
  <c r="H27" i="13"/>
  <c r="V42" i="3"/>
  <c r="G27" i="13"/>
  <c r="F27" i="13"/>
  <c r="D27" i="13"/>
  <c r="G26" i="13"/>
  <c r="H26" i="13"/>
  <c r="I26" i="13"/>
  <c r="F26" i="13"/>
  <c r="D26" i="13"/>
  <c r="H25" i="13"/>
  <c r="J25" i="13"/>
  <c r="G25" i="13"/>
  <c r="F25" i="13"/>
  <c r="D25" i="13"/>
  <c r="G24" i="13"/>
  <c r="H24" i="13"/>
  <c r="V39" i="3"/>
  <c r="F24" i="13"/>
  <c r="D24" i="13"/>
  <c r="G23" i="13"/>
  <c r="F23" i="13"/>
  <c r="D23" i="13"/>
  <c r="G22" i="13"/>
  <c r="H22" i="13"/>
  <c r="J22" i="13"/>
  <c r="F22" i="13"/>
  <c r="D22" i="13"/>
  <c r="G21" i="13"/>
  <c r="H21" i="13"/>
  <c r="J21" i="13"/>
  <c r="F21" i="13"/>
  <c r="D21" i="13"/>
  <c r="G20" i="13"/>
  <c r="H20" i="13"/>
  <c r="F20" i="13"/>
  <c r="D20" i="13"/>
  <c r="G19" i="13"/>
  <c r="F19" i="13"/>
  <c r="D19" i="13"/>
  <c r="G18" i="13"/>
  <c r="F18" i="13"/>
  <c r="D18" i="13"/>
  <c r="G17" i="13"/>
  <c r="H17" i="13"/>
  <c r="V32" i="3"/>
  <c r="F17" i="13"/>
  <c r="D17" i="13"/>
  <c r="G16" i="13"/>
  <c r="H16" i="13"/>
  <c r="I16" i="13"/>
  <c r="F16" i="13"/>
  <c r="D16" i="13"/>
  <c r="G15" i="13"/>
  <c r="H15" i="13"/>
  <c r="V30" i="3"/>
  <c r="F15" i="13"/>
  <c r="D15" i="13"/>
  <c r="G13" i="13"/>
  <c r="H13" i="13"/>
  <c r="J13" i="13"/>
  <c r="F13" i="13"/>
  <c r="D13" i="13"/>
  <c r="G12" i="13"/>
  <c r="H12" i="13"/>
  <c r="V27" i="3"/>
  <c r="F12" i="13"/>
  <c r="D12" i="13"/>
  <c r="G11" i="13"/>
  <c r="H11" i="13"/>
  <c r="V26" i="3"/>
  <c r="F11" i="13"/>
  <c r="D11" i="13"/>
  <c r="G10" i="13"/>
  <c r="H10" i="13"/>
  <c r="I10" i="13"/>
  <c r="F10" i="13"/>
  <c r="D10" i="13"/>
  <c r="H9" i="13"/>
  <c r="I9" i="13"/>
  <c r="G9" i="13"/>
  <c r="F9" i="13"/>
  <c r="D9" i="13"/>
  <c r="G8" i="13"/>
  <c r="H8" i="13"/>
  <c r="I8" i="13"/>
  <c r="F8" i="13"/>
  <c r="D8" i="13"/>
  <c r="G7" i="13"/>
  <c r="H7" i="13"/>
  <c r="V22" i="3"/>
  <c r="F7" i="13"/>
  <c r="D7" i="13"/>
  <c r="G6" i="13"/>
  <c r="H6" i="13"/>
  <c r="V21" i="3"/>
  <c r="F6" i="13"/>
  <c r="D6" i="13"/>
  <c r="G5" i="13"/>
  <c r="H5" i="13"/>
  <c r="V20" i="3"/>
  <c r="F5" i="13"/>
  <c r="D5" i="13"/>
  <c r="G34" i="12"/>
  <c r="H34" i="12"/>
  <c r="T49" i="3"/>
  <c r="F34" i="12"/>
  <c r="D34" i="12"/>
  <c r="H33" i="12"/>
  <c r="J33" i="12"/>
  <c r="G33" i="12"/>
  <c r="F33" i="12"/>
  <c r="D33" i="12"/>
  <c r="G32" i="12"/>
  <c r="H32" i="12"/>
  <c r="F32" i="12"/>
  <c r="D32" i="12"/>
  <c r="G31" i="12"/>
  <c r="H31" i="12"/>
  <c r="F31" i="12"/>
  <c r="D31" i="12"/>
  <c r="G30" i="12"/>
  <c r="H30" i="12"/>
  <c r="J30" i="12"/>
  <c r="F30" i="12"/>
  <c r="D30" i="12"/>
  <c r="G29" i="12"/>
  <c r="H29" i="12"/>
  <c r="F29" i="12"/>
  <c r="D29" i="12"/>
  <c r="G28" i="12"/>
  <c r="H28" i="12"/>
  <c r="J28" i="12"/>
  <c r="F28" i="12"/>
  <c r="D28" i="12"/>
  <c r="S77" i="3"/>
  <c r="G27" i="12"/>
  <c r="H27" i="12"/>
  <c r="J27" i="12"/>
  <c r="F27" i="12"/>
  <c r="D27" i="12"/>
  <c r="S76" i="3"/>
  <c r="G26" i="12"/>
  <c r="H26" i="12"/>
  <c r="J26" i="12"/>
  <c r="F26" i="12"/>
  <c r="D26" i="12"/>
  <c r="G25" i="12"/>
  <c r="H25" i="12"/>
  <c r="I25" i="12"/>
  <c r="F25" i="12"/>
  <c r="D25" i="12"/>
  <c r="G24" i="12"/>
  <c r="H24" i="12"/>
  <c r="T39" i="3"/>
  <c r="F24" i="12"/>
  <c r="D24" i="12"/>
  <c r="G23" i="12"/>
  <c r="F23" i="12"/>
  <c r="D23" i="12"/>
  <c r="G22" i="12"/>
  <c r="H22" i="12"/>
  <c r="T37" i="3"/>
  <c r="F22" i="12"/>
  <c r="D22" i="12"/>
  <c r="G21" i="12"/>
  <c r="H21" i="12"/>
  <c r="J21" i="12"/>
  <c r="F21" i="12"/>
  <c r="D21" i="12"/>
  <c r="G20" i="12"/>
  <c r="H20" i="12"/>
  <c r="F20" i="12"/>
  <c r="D20" i="12"/>
  <c r="G19" i="12"/>
  <c r="H19" i="12"/>
  <c r="T34" i="3"/>
  <c r="F19" i="12"/>
  <c r="D19" i="12"/>
  <c r="G18" i="12"/>
  <c r="F18" i="12"/>
  <c r="D18" i="12"/>
  <c r="G17" i="12"/>
  <c r="F17" i="12"/>
  <c r="D17" i="12"/>
  <c r="G16" i="12"/>
  <c r="H16" i="12"/>
  <c r="F16" i="12"/>
  <c r="D16" i="12"/>
  <c r="G15" i="12"/>
  <c r="H15" i="12"/>
  <c r="T30" i="3"/>
  <c r="F15" i="12"/>
  <c r="D15" i="12"/>
  <c r="G13" i="12"/>
  <c r="H13" i="12"/>
  <c r="T28" i="3"/>
  <c r="F13" i="12"/>
  <c r="D13" i="12"/>
  <c r="G12" i="12"/>
  <c r="H12" i="12"/>
  <c r="F12" i="12"/>
  <c r="D12" i="12"/>
  <c r="G11" i="12"/>
  <c r="H11" i="12"/>
  <c r="T26" i="3"/>
  <c r="F11" i="12"/>
  <c r="D11" i="12"/>
  <c r="H10" i="12"/>
  <c r="T25" i="3"/>
  <c r="G10" i="12"/>
  <c r="F10" i="12"/>
  <c r="D10" i="12"/>
  <c r="G9" i="12"/>
  <c r="H9" i="12"/>
  <c r="T24" i="3"/>
  <c r="F9" i="12"/>
  <c r="D9" i="12"/>
  <c r="G8" i="12"/>
  <c r="H8" i="12"/>
  <c r="I8" i="12"/>
  <c r="F8" i="12"/>
  <c r="D8" i="12"/>
  <c r="G7" i="12"/>
  <c r="H7" i="12"/>
  <c r="T22" i="3"/>
  <c r="F7" i="12"/>
  <c r="D7" i="12"/>
  <c r="G6" i="12"/>
  <c r="H6" i="12"/>
  <c r="I6" i="12"/>
  <c r="F6" i="12"/>
  <c r="D6" i="12"/>
  <c r="G5" i="12"/>
  <c r="H5" i="12"/>
  <c r="J5" i="12"/>
  <c r="F5" i="12"/>
  <c r="D5" i="12"/>
  <c r="V4" i="12"/>
  <c r="G34" i="11"/>
  <c r="H34" i="11"/>
  <c r="R49" i="3"/>
  <c r="F34" i="11"/>
  <c r="D34" i="11"/>
  <c r="G33" i="11"/>
  <c r="H33" i="11"/>
  <c r="J33" i="11"/>
  <c r="F33" i="11"/>
  <c r="D33" i="11"/>
  <c r="G32" i="11"/>
  <c r="H32" i="11"/>
  <c r="R47" i="3"/>
  <c r="F32" i="11"/>
  <c r="D32" i="11"/>
  <c r="G31" i="11"/>
  <c r="H31" i="11"/>
  <c r="R46" i="3"/>
  <c r="F31" i="11"/>
  <c r="D31" i="11"/>
  <c r="G30" i="11"/>
  <c r="H30" i="11"/>
  <c r="F30" i="11"/>
  <c r="D30" i="11"/>
  <c r="G29" i="11"/>
  <c r="F29" i="11"/>
  <c r="D29" i="11"/>
  <c r="G28" i="11"/>
  <c r="H28" i="11"/>
  <c r="J28" i="11"/>
  <c r="F28" i="11"/>
  <c r="D28" i="11"/>
  <c r="G27" i="11"/>
  <c r="H27" i="11"/>
  <c r="I27" i="11"/>
  <c r="F27" i="11"/>
  <c r="D27" i="11"/>
  <c r="G26" i="11"/>
  <c r="H26" i="11"/>
  <c r="F26" i="11"/>
  <c r="D26" i="11"/>
  <c r="H25" i="11"/>
  <c r="I25" i="11"/>
  <c r="G25" i="11"/>
  <c r="F25" i="11"/>
  <c r="D25" i="11"/>
  <c r="G24" i="11"/>
  <c r="H24" i="11"/>
  <c r="F24" i="11"/>
  <c r="D24" i="11"/>
  <c r="G23" i="11"/>
  <c r="H23" i="11"/>
  <c r="J23" i="11"/>
  <c r="F23" i="11"/>
  <c r="D23" i="11"/>
  <c r="G22" i="11"/>
  <c r="F22" i="11"/>
  <c r="D22" i="11"/>
  <c r="G21" i="11"/>
  <c r="H21" i="11"/>
  <c r="R36" i="3"/>
  <c r="F21" i="11"/>
  <c r="D21" i="11"/>
  <c r="G20" i="11"/>
  <c r="H20" i="11"/>
  <c r="F20" i="11"/>
  <c r="D20" i="11"/>
  <c r="G19" i="11"/>
  <c r="H19" i="11"/>
  <c r="R34" i="3"/>
  <c r="F19" i="11"/>
  <c r="D19" i="11"/>
  <c r="G18" i="11"/>
  <c r="H18" i="11"/>
  <c r="F18" i="11"/>
  <c r="D18" i="11"/>
  <c r="G17" i="11"/>
  <c r="H17" i="11"/>
  <c r="F17" i="11"/>
  <c r="D17" i="11"/>
  <c r="G16" i="11"/>
  <c r="H16" i="11"/>
  <c r="F16" i="11"/>
  <c r="D16" i="11"/>
  <c r="G15" i="11"/>
  <c r="H15" i="11"/>
  <c r="R30" i="3"/>
  <c r="F15" i="11"/>
  <c r="D15" i="11"/>
  <c r="G13" i="11"/>
  <c r="H13" i="11"/>
  <c r="I13" i="11"/>
  <c r="F13" i="11"/>
  <c r="D13" i="11"/>
  <c r="G12" i="11"/>
  <c r="H12" i="11"/>
  <c r="J12" i="11"/>
  <c r="F12" i="11"/>
  <c r="D12" i="11"/>
  <c r="G11" i="11"/>
  <c r="H11" i="11"/>
  <c r="I11" i="11"/>
  <c r="F11" i="11"/>
  <c r="D11" i="11"/>
  <c r="G10" i="11"/>
  <c r="H10" i="11"/>
  <c r="F10" i="11"/>
  <c r="D10" i="11"/>
  <c r="G9" i="11"/>
  <c r="H9" i="11"/>
  <c r="I9" i="11"/>
  <c r="F9" i="11"/>
  <c r="D9" i="11"/>
  <c r="G8" i="11"/>
  <c r="H8" i="11"/>
  <c r="J8" i="11"/>
  <c r="F8" i="11"/>
  <c r="D8" i="11"/>
  <c r="G7" i="11"/>
  <c r="H7" i="11"/>
  <c r="J7" i="11"/>
  <c r="F7" i="11"/>
  <c r="D7" i="11"/>
  <c r="G6" i="11"/>
  <c r="H6" i="11"/>
  <c r="I6" i="11"/>
  <c r="F6" i="11"/>
  <c r="D6" i="11"/>
  <c r="G5" i="11"/>
  <c r="H5" i="11"/>
  <c r="R20" i="3"/>
  <c r="F5" i="11"/>
  <c r="D5" i="11"/>
  <c r="G34" i="10"/>
  <c r="H34" i="10"/>
  <c r="P49" i="3"/>
  <c r="F34" i="10"/>
  <c r="D34" i="10"/>
  <c r="G33" i="10"/>
  <c r="H33" i="10"/>
  <c r="P48" i="3"/>
  <c r="F33" i="10"/>
  <c r="D33" i="10"/>
  <c r="G32" i="10"/>
  <c r="H32" i="10"/>
  <c r="I32" i="10"/>
  <c r="F32" i="10"/>
  <c r="D32" i="10"/>
  <c r="G31" i="10"/>
  <c r="H31" i="10"/>
  <c r="J31" i="10"/>
  <c r="F31" i="10"/>
  <c r="D31" i="10"/>
  <c r="G30" i="10"/>
  <c r="H30" i="10"/>
  <c r="F30" i="10"/>
  <c r="D30" i="10"/>
  <c r="G29" i="10"/>
  <c r="H29" i="10"/>
  <c r="P44" i="3"/>
  <c r="F29" i="10"/>
  <c r="D29" i="10"/>
  <c r="G28" i="10"/>
  <c r="H28" i="10"/>
  <c r="P43" i="3"/>
  <c r="F28" i="10"/>
  <c r="D28" i="10"/>
  <c r="O77" i="3"/>
  <c r="G27" i="10"/>
  <c r="H27" i="10"/>
  <c r="I27" i="10"/>
  <c r="F27" i="10"/>
  <c r="D27" i="10"/>
  <c r="G26" i="10"/>
  <c r="H26" i="10"/>
  <c r="P41" i="3"/>
  <c r="F26" i="10"/>
  <c r="D26" i="10"/>
  <c r="G25" i="10"/>
  <c r="H25" i="10"/>
  <c r="P40" i="3"/>
  <c r="F25" i="10"/>
  <c r="D25" i="10"/>
  <c r="G24" i="10"/>
  <c r="H24" i="10"/>
  <c r="F24" i="10"/>
  <c r="D24" i="10"/>
  <c r="G23" i="10"/>
  <c r="H23" i="10"/>
  <c r="P38" i="3"/>
  <c r="F23" i="10"/>
  <c r="D23" i="10"/>
  <c r="G22" i="10"/>
  <c r="H22" i="10"/>
  <c r="P37" i="3"/>
  <c r="F22" i="10"/>
  <c r="D22" i="10"/>
  <c r="G21" i="10"/>
  <c r="H21" i="10"/>
  <c r="I21" i="10"/>
  <c r="F21" i="10"/>
  <c r="D21" i="10"/>
  <c r="G20" i="10"/>
  <c r="H20" i="10"/>
  <c r="J20" i="10"/>
  <c r="F20" i="10"/>
  <c r="D20" i="10"/>
  <c r="H19" i="10"/>
  <c r="P34" i="3"/>
  <c r="G19" i="10"/>
  <c r="F19" i="10"/>
  <c r="D19" i="10"/>
  <c r="G18" i="10"/>
  <c r="H18" i="10"/>
  <c r="F18" i="10"/>
  <c r="D18" i="10"/>
  <c r="G17" i="10"/>
  <c r="H17" i="10"/>
  <c r="F17" i="10"/>
  <c r="D17" i="10"/>
  <c r="G16" i="10"/>
  <c r="H16" i="10"/>
  <c r="J16" i="10"/>
  <c r="F16" i="10"/>
  <c r="D16" i="10"/>
  <c r="G15" i="10"/>
  <c r="H15" i="10"/>
  <c r="P30" i="3"/>
  <c r="F15" i="10"/>
  <c r="D15" i="10"/>
  <c r="G13" i="10"/>
  <c r="H13" i="10"/>
  <c r="P28" i="3"/>
  <c r="F13" i="10"/>
  <c r="D13" i="10"/>
  <c r="G12" i="10"/>
  <c r="H12" i="10"/>
  <c r="I12" i="10"/>
  <c r="F12" i="10"/>
  <c r="D12" i="10"/>
  <c r="G11" i="10"/>
  <c r="H11" i="10"/>
  <c r="P26" i="3"/>
  <c r="F11" i="10"/>
  <c r="D11" i="10"/>
  <c r="G10" i="10"/>
  <c r="H10" i="10"/>
  <c r="I10" i="10"/>
  <c r="F10" i="10"/>
  <c r="D10" i="10"/>
  <c r="G9" i="10"/>
  <c r="H9" i="10"/>
  <c r="P24" i="3"/>
  <c r="F9" i="10"/>
  <c r="D9" i="10"/>
  <c r="G8" i="10"/>
  <c r="H8" i="10"/>
  <c r="P23" i="3"/>
  <c r="F8" i="10"/>
  <c r="D8" i="10"/>
  <c r="G7" i="10"/>
  <c r="H7" i="10"/>
  <c r="P22" i="3"/>
  <c r="F7" i="10"/>
  <c r="D7" i="10"/>
  <c r="G6" i="10"/>
  <c r="H6" i="10"/>
  <c r="I6" i="10"/>
  <c r="F6" i="10"/>
  <c r="D6" i="10"/>
  <c r="G5" i="10"/>
  <c r="H5" i="10"/>
  <c r="F5" i="10"/>
  <c r="D5" i="10"/>
  <c r="G34" i="9"/>
  <c r="H34" i="9"/>
  <c r="J34" i="9"/>
  <c r="F34" i="9"/>
  <c r="D34" i="9"/>
  <c r="G33" i="9"/>
  <c r="H33" i="9"/>
  <c r="J33" i="9"/>
  <c r="F33" i="9"/>
  <c r="D33" i="9"/>
  <c r="G32" i="9"/>
  <c r="H32" i="9"/>
  <c r="F32" i="9"/>
  <c r="D32" i="9"/>
  <c r="G31" i="9"/>
  <c r="H31" i="9"/>
  <c r="F31" i="9"/>
  <c r="D31" i="9"/>
  <c r="G30" i="9"/>
  <c r="H30" i="9"/>
  <c r="J30" i="9"/>
  <c r="F30" i="9"/>
  <c r="D30" i="9"/>
  <c r="G29" i="9"/>
  <c r="H29" i="9"/>
  <c r="F29" i="9"/>
  <c r="D29" i="9"/>
  <c r="G28" i="9"/>
  <c r="H28" i="9"/>
  <c r="N43" i="3"/>
  <c r="F28" i="9"/>
  <c r="D28" i="9"/>
  <c r="G27" i="9"/>
  <c r="F27" i="9"/>
  <c r="D27" i="9"/>
  <c r="M76" i="3"/>
  <c r="G26" i="9"/>
  <c r="H26" i="9"/>
  <c r="J26" i="9"/>
  <c r="F26" i="9"/>
  <c r="D26" i="9"/>
  <c r="G25" i="9"/>
  <c r="H25" i="9"/>
  <c r="J25" i="9"/>
  <c r="F25" i="9"/>
  <c r="D25" i="9"/>
  <c r="G24" i="9"/>
  <c r="H24" i="9"/>
  <c r="N39" i="3"/>
  <c r="F24" i="9"/>
  <c r="D24" i="9"/>
  <c r="G23" i="9"/>
  <c r="F23" i="9"/>
  <c r="D23" i="9"/>
  <c r="G22" i="9"/>
  <c r="H22" i="9"/>
  <c r="F22" i="9"/>
  <c r="D22" i="9"/>
  <c r="G21" i="9"/>
  <c r="H21" i="9"/>
  <c r="N36" i="3"/>
  <c r="F21" i="9"/>
  <c r="D21" i="9"/>
  <c r="G20" i="9"/>
  <c r="H20" i="9"/>
  <c r="J20" i="9"/>
  <c r="F20" i="9"/>
  <c r="D20" i="9"/>
  <c r="G19" i="9"/>
  <c r="H19" i="9"/>
  <c r="N34" i="3"/>
  <c r="F19" i="9"/>
  <c r="D19" i="9"/>
  <c r="G18" i="9"/>
  <c r="H18" i="9"/>
  <c r="N33" i="3"/>
  <c r="F18" i="9"/>
  <c r="D18" i="9"/>
  <c r="G17" i="9"/>
  <c r="F17" i="9"/>
  <c r="D17" i="9"/>
  <c r="G16" i="9"/>
  <c r="H16" i="9"/>
  <c r="I16" i="9"/>
  <c r="F16" i="9"/>
  <c r="D16" i="9"/>
  <c r="G15" i="9"/>
  <c r="H15" i="9"/>
  <c r="F15" i="9"/>
  <c r="D15" i="9"/>
  <c r="H13" i="9"/>
  <c r="I13" i="9"/>
  <c r="G13" i="9"/>
  <c r="F13" i="9"/>
  <c r="D13" i="9"/>
  <c r="G12" i="9"/>
  <c r="H12" i="9"/>
  <c r="J12" i="9"/>
  <c r="F12" i="9"/>
  <c r="D12" i="9"/>
  <c r="G11" i="9"/>
  <c r="H11" i="9"/>
  <c r="N26" i="3"/>
  <c r="F11" i="9"/>
  <c r="D11" i="9"/>
  <c r="G10" i="9"/>
  <c r="H10" i="9"/>
  <c r="F10" i="9"/>
  <c r="D10" i="9"/>
  <c r="G9" i="9"/>
  <c r="F9" i="9"/>
  <c r="D9" i="9"/>
  <c r="G8" i="9"/>
  <c r="H8" i="9"/>
  <c r="N23" i="3"/>
  <c r="F8" i="9"/>
  <c r="D8" i="9"/>
  <c r="H7" i="9"/>
  <c r="G7" i="9"/>
  <c r="F7" i="9"/>
  <c r="D7" i="9"/>
  <c r="G6" i="9"/>
  <c r="H6" i="9"/>
  <c r="J6" i="9"/>
  <c r="F6" i="9"/>
  <c r="D6" i="9"/>
  <c r="G5" i="9"/>
  <c r="H5" i="9"/>
  <c r="N20" i="3"/>
  <c r="F5" i="9"/>
  <c r="D5" i="9"/>
  <c r="H34" i="8"/>
  <c r="J34" i="8"/>
  <c r="G34" i="8"/>
  <c r="F34" i="8"/>
  <c r="D34" i="8"/>
  <c r="G33" i="8"/>
  <c r="H33" i="8"/>
  <c r="I33" i="8"/>
  <c r="F33" i="8"/>
  <c r="D33" i="8"/>
  <c r="G32" i="8"/>
  <c r="H32" i="8"/>
  <c r="J32" i="8"/>
  <c r="F32" i="8"/>
  <c r="D32" i="8"/>
  <c r="G31" i="8"/>
  <c r="H31" i="8"/>
  <c r="I31" i="8"/>
  <c r="F31" i="8"/>
  <c r="D31" i="8"/>
  <c r="G30" i="8"/>
  <c r="F30" i="8"/>
  <c r="D30" i="8"/>
  <c r="G29" i="8"/>
  <c r="H29" i="8"/>
  <c r="L44" i="3"/>
  <c r="F29" i="8"/>
  <c r="D29" i="8"/>
  <c r="G28" i="8"/>
  <c r="H28" i="8"/>
  <c r="L43" i="3"/>
  <c r="F28" i="8"/>
  <c r="D28" i="8"/>
  <c r="G27" i="8"/>
  <c r="H27" i="8"/>
  <c r="F27" i="8"/>
  <c r="D27" i="8"/>
  <c r="K76" i="3"/>
  <c r="G26" i="8"/>
  <c r="H26" i="8"/>
  <c r="L41" i="3"/>
  <c r="F26" i="8"/>
  <c r="D26" i="8"/>
  <c r="G25" i="8"/>
  <c r="H25" i="8"/>
  <c r="L40" i="3"/>
  <c r="F25" i="8"/>
  <c r="D25" i="8"/>
  <c r="G24" i="8"/>
  <c r="H24" i="8"/>
  <c r="J24" i="8"/>
  <c r="F24" i="8"/>
  <c r="D24" i="8"/>
  <c r="H23" i="8"/>
  <c r="J23" i="8"/>
  <c r="G23" i="8"/>
  <c r="F23" i="8"/>
  <c r="D23" i="8"/>
  <c r="G22" i="8"/>
  <c r="H22" i="8"/>
  <c r="J22" i="8"/>
  <c r="F22" i="8"/>
  <c r="D22" i="8"/>
  <c r="H21" i="8"/>
  <c r="L36" i="3"/>
  <c r="G21" i="8"/>
  <c r="F21" i="8"/>
  <c r="D21" i="8"/>
  <c r="G20" i="8"/>
  <c r="H20" i="8"/>
  <c r="F20" i="8"/>
  <c r="D20" i="8"/>
  <c r="H19" i="8"/>
  <c r="J19" i="8"/>
  <c r="G19" i="8"/>
  <c r="F19" i="8"/>
  <c r="D19" i="8"/>
  <c r="G18" i="8"/>
  <c r="H18" i="8"/>
  <c r="F18" i="8"/>
  <c r="D18" i="8"/>
  <c r="G17" i="8"/>
  <c r="F17" i="8"/>
  <c r="D17" i="8"/>
  <c r="H16" i="8"/>
  <c r="J16" i="8"/>
  <c r="G16" i="8"/>
  <c r="F16" i="8"/>
  <c r="D16" i="8"/>
  <c r="G15" i="8"/>
  <c r="H15" i="8"/>
  <c r="L30" i="3"/>
  <c r="F15" i="8"/>
  <c r="D15" i="8"/>
  <c r="G13" i="8"/>
  <c r="H13" i="8"/>
  <c r="L28" i="3"/>
  <c r="F13" i="8"/>
  <c r="D13" i="8"/>
  <c r="G12" i="8"/>
  <c r="H12" i="8"/>
  <c r="L27" i="3"/>
  <c r="F12" i="8"/>
  <c r="D12" i="8"/>
  <c r="G11" i="8"/>
  <c r="H11" i="8"/>
  <c r="J11" i="8"/>
  <c r="F11" i="8"/>
  <c r="D11" i="8"/>
  <c r="G10" i="8"/>
  <c r="H10" i="8"/>
  <c r="I10" i="8"/>
  <c r="F10" i="8"/>
  <c r="D10" i="8"/>
  <c r="G9" i="8"/>
  <c r="H9" i="8"/>
  <c r="I9" i="8"/>
  <c r="F9" i="8"/>
  <c r="D9" i="8"/>
  <c r="G8" i="8"/>
  <c r="H8" i="8"/>
  <c r="F8" i="8"/>
  <c r="D8" i="8"/>
  <c r="G7" i="8"/>
  <c r="H7" i="8"/>
  <c r="L22" i="3"/>
  <c r="F7" i="8"/>
  <c r="D7" i="8"/>
  <c r="H6" i="8"/>
  <c r="I6" i="8"/>
  <c r="G6" i="8"/>
  <c r="F6" i="8"/>
  <c r="D6" i="8"/>
  <c r="G5" i="8"/>
  <c r="H5" i="8"/>
  <c r="F5" i="8"/>
  <c r="D5" i="8"/>
  <c r="V4" i="8"/>
  <c r="H34" i="7"/>
  <c r="J34" i="7"/>
  <c r="G34" i="7"/>
  <c r="F34" i="7"/>
  <c r="D34" i="7"/>
  <c r="G33" i="7"/>
  <c r="H33" i="7"/>
  <c r="J48" i="3"/>
  <c r="F33" i="7"/>
  <c r="D33" i="7"/>
  <c r="G32" i="7"/>
  <c r="H32" i="7"/>
  <c r="F32" i="7"/>
  <c r="D32" i="7"/>
  <c r="G31" i="7"/>
  <c r="H31" i="7"/>
  <c r="F31" i="7"/>
  <c r="D31" i="7"/>
  <c r="G30" i="7"/>
  <c r="F30" i="7"/>
  <c r="D30" i="7"/>
  <c r="G29" i="7"/>
  <c r="H29" i="7"/>
  <c r="F29" i="7"/>
  <c r="D29" i="7"/>
  <c r="G28" i="7"/>
  <c r="H28" i="7"/>
  <c r="I28" i="7"/>
  <c r="F28" i="7"/>
  <c r="D28" i="7"/>
  <c r="G27" i="7"/>
  <c r="F27" i="7"/>
  <c r="D27" i="7"/>
  <c r="H26" i="7"/>
  <c r="I26" i="7"/>
  <c r="G26" i="7"/>
  <c r="F26" i="7"/>
  <c r="D26" i="7"/>
  <c r="G25" i="7"/>
  <c r="H25" i="7"/>
  <c r="J40" i="3"/>
  <c r="F25" i="7"/>
  <c r="D25" i="7"/>
  <c r="G24" i="7"/>
  <c r="H24" i="7"/>
  <c r="F24" i="7"/>
  <c r="D24" i="7"/>
  <c r="H23" i="7"/>
  <c r="J23" i="7"/>
  <c r="G23" i="7"/>
  <c r="F23" i="7"/>
  <c r="D23" i="7"/>
  <c r="G22" i="7"/>
  <c r="H22" i="7"/>
  <c r="J37" i="3"/>
  <c r="F22" i="7"/>
  <c r="D22" i="7"/>
  <c r="G21" i="7"/>
  <c r="H21" i="7"/>
  <c r="F21" i="7"/>
  <c r="D21" i="7"/>
  <c r="G20" i="7"/>
  <c r="H20" i="7"/>
  <c r="J20" i="7"/>
  <c r="F20" i="7"/>
  <c r="D20" i="7"/>
  <c r="G19" i="7"/>
  <c r="H19" i="7"/>
  <c r="F19" i="7"/>
  <c r="D19" i="7"/>
  <c r="G18" i="7"/>
  <c r="H18" i="7"/>
  <c r="F18" i="7"/>
  <c r="D18" i="7"/>
  <c r="G17" i="7"/>
  <c r="H17" i="7"/>
  <c r="F17" i="7"/>
  <c r="D17" i="7"/>
  <c r="G16" i="7"/>
  <c r="H16" i="7"/>
  <c r="F16" i="7"/>
  <c r="D16" i="7"/>
  <c r="G15" i="7"/>
  <c r="H15" i="7"/>
  <c r="F15" i="7"/>
  <c r="D15" i="7"/>
  <c r="H13" i="7"/>
  <c r="I13" i="7"/>
  <c r="G13" i="7"/>
  <c r="F13" i="7"/>
  <c r="D13" i="7"/>
  <c r="G12" i="7"/>
  <c r="H12" i="7"/>
  <c r="I12" i="7"/>
  <c r="F12" i="7"/>
  <c r="D12" i="7"/>
  <c r="G11" i="7"/>
  <c r="H11" i="7"/>
  <c r="I11" i="7"/>
  <c r="F11" i="7"/>
  <c r="D11" i="7"/>
  <c r="G10" i="7"/>
  <c r="H10" i="7"/>
  <c r="F10" i="7"/>
  <c r="D10" i="7"/>
  <c r="H9" i="7"/>
  <c r="J24" i="3"/>
  <c r="G9" i="7"/>
  <c r="F9" i="7"/>
  <c r="D9" i="7"/>
  <c r="G8" i="7"/>
  <c r="H8" i="7"/>
  <c r="J23" i="3"/>
  <c r="F8" i="7"/>
  <c r="D8" i="7"/>
  <c r="H7" i="7"/>
  <c r="J7" i="7"/>
  <c r="G7" i="7"/>
  <c r="F7" i="7"/>
  <c r="D7" i="7"/>
  <c r="G6" i="7"/>
  <c r="H6" i="7"/>
  <c r="F6" i="7"/>
  <c r="D6" i="7"/>
  <c r="G5" i="7"/>
  <c r="H5" i="7"/>
  <c r="I5" i="7"/>
  <c r="F5" i="7"/>
  <c r="D5" i="7"/>
  <c r="G34" i="6"/>
  <c r="H34" i="6"/>
  <c r="F34" i="6"/>
  <c r="D34" i="6"/>
  <c r="G33" i="6"/>
  <c r="H33" i="6"/>
  <c r="J33" i="6"/>
  <c r="F33" i="6"/>
  <c r="D33" i="6"/>
  <c r="G32" i="6"/>
  <c r="H32" i="6"/>
  <c r="H47" i="3"/>
  <c r="F32" i="6"/>
  <c r="D32" i="6"/>
  <c r="G31" i="6"/>
  <c r="H31" i="6"/>
  <c r="F31" i="6"/>
  <c r="D31" i="6"/>
  <c r="G30" i="6"/>
  <c r="H30" i="6"/>
  <c r="H45" i="3"/>
  <c r="F30" i="6"/>
  <c r="D30" i="6"/>
  <c r="G29" i="6"/>
  <c r="H29" i="6"/>
  <c r="F29" i="6"/>
  <c r="D29" i="6"/>
  <c r="G28" i="6"/>
  <c r="F28" i="6"/>
  <c r="D28" i="6"/>
  <c r="G77" i="3"/>
  <c r="H28" i="6"/>
  <c r="H43" i="3"/>
  <c r="G27" i="6"/>
  <c r="H27" i="6"/>
  <c r="I27" i="6"/>
  <c r="F27" i="6"/>
  <c r="D27" i="6"/>
  <c r="G76" i="3"/>
  <c r="G26" i="6"/>
  <c r="H26" i="6"/>
  <c r="F26" i="6"/>
  <c r="D26" i="6"/>
  <c r="H25" i="6"/>
  <c r="I25" i="6"/>
  <c r="G25" i="6"/>
  <c r="F25" i="6"/>
  <c r="D25" i="6"/>
  <c r="H24" i="6"/>
  <c r="J24" i="6"/>
  <c r="G24" i="6"/>
  <c r="F24" i="6"/>
  <c r="D24" i="6"/>
  <c r="G23" i="6"/>
  <c r="H23" i="6"/>
  <c r="F23" i="6"/>
  <c r="D23" i="6"/>
  <c r="G22" i="6"/>
  <c r="H22" i="6"/>
  <c r="I22" i="6"/>
  <c r="F22" i="6"/>
  <c r="D22" i="6"/>
  <c r="G21" i="6"/>
  <c r="H21" i="6"/>
  <c r="F21" i="6"/>
  <c r="D21" i="6"/>
  <c r="G20" i="6"/>
  <c r="H20" i="6"/>
  <c r="H35" i="3"/>
  <c r="F20" i="6"/>
  <c r="D20" i="6"/>
  <c r="G19" i="6"/>
  <c r="H19" i="6"/>
  <c r="H34" i="3"/>
  <c r="F19" i="6"/>
  <c r="D19" i="6"/>
  <c r="G18" i="6"/>
  <c r="F18" i="6"/>
  <c r="D18" i="6"/>
  <c r="G17" i="6"/>
  <c r="H17" i="6"/>
  <c r="F17" i="6"/>
  <c r="D17" i="6"/>
  <c r="G16" i="6"/>
  <c r="H16" i="6"/>
  <c r="J16" i="6"/>
  <c r="F16" i="6"/>
  <c r="D16" i="6"/>
  <c r="G15" i="6"/>
  <c r="H15" i="6"/>
  <c r="J15" i="6"/>
  <c r="F15" i="6"/>
  <c r="D15" i="6"/>
  <c r="G13" i="6"/>
  <c r="H13" i="6"/>
  <c r="F13" i="6"/>
  <c r="D13" i="6"/>
  <c r="G12" i="6"/>
  <c r="H12" i="6"/>
  <c r="H27" i="3"/>
  <c r="F12" i="6"/>
  <c r="D12" i="6"/>
  <c r="G11" i="6"/>
  <c r="H11" i="6"/>
  <c r="F11" i="6"/>
  <c r="D11" i="6"/>
  <c r="H10" i="6"/>
  <c r="J10" i="6"/>
  <c r="G10" i="6"/>
  <c r="F10" i="6"/>
  <c r="D10" i="6"/>
  <c r="G9" i="6"/>
  <c r="H9" i="6"/>
  <c r="H24" i="3"/>
  <c r="F9" i="6"/>
  <c r="D9" i="6"/>
  <c r="G8" i="6"/>
  <c r="H8" i="6"/>
  <c r="H23" i="3"/>
  <c r="F8" i="6"/>
  <c r="D8" i="6"/>
  <c r="H7" i="6"/>
  <c r="J7" i="6"/>
  <c r="G7" i="6"/>
  <c r="F7" i="6"/>
  <c r="D7" i="6"/>
  <c r="G6" i="6"/>
  <c r="H6" i="6"/>
  <c r="F6" i="6"/>
  <c r="D6" i="6"/>
  <c r="G5" i="6"/>
  <c r="H5" i="6"/>
  <c r="H20" i="3"/>
  <c r="F5" i="6"/>
  <c r="D5" i="6"/>
  <c r="F47" i="3"/>
  <c r="F46" i="3"/>
  <c r="F70" i="3" s="1"/>
  <c r="F45" i="3"/>
  <c r="F69" i="3" s="1"/>
  <c r="F44" i="3"/>
  <c r="F43" i="3"/>
  <c r="F68" i="3" s="1"/>
  <c r="F40" i="3"/>
  <c r="F39" i="3"/>
  <c r="F38" i="3"/>
  <c r="F36" i="3"/>
  <c r="F65" i="3" s="1"/>
  <c r="F33" i="3"/>
  <c r="F64" i="3" s="1"/>
  <c r="F26" i="3"/>
  <c r="F24" i="3"/>
  <c r="F23" i="3"/>
  <c r="F21" i="3"/>
  <c r="F20" i="3"/>
  <c r="F56" i="3" s="1"/>
  <c r="F62" i="3" s="1"/>
  <c r="F73" i="3" s="1"/>
  <c r="D49" i="3"/>
  <c r="D42" i="3"/>
  <c r="AB42" i="3" s="1"/>
  <c r="D41" i="3"/>
  <c r="AD41" i="3" s="1"/>
  <c r="D40" i="3"/>
  <c r="AB40" i="3" s="1"/>
  <c r="D39" i="3"/>
  <c r="D38" i="3"/>
  <c r="AB38" i="3" s="1"/>
  <c r="D37" i="3"/>
  <c r="AB37" i="3" s="1"/>
  <c r="D36" i="3"/>
  <c r="D65" i="3" s="1"/>
  <c r="D33" i="3"/>
  <c r="D32" i="3"/>
  <c r="AD32" i="3" s="1"/>
  <c r="D31" i="3"/>
  <c r="AB31" i="3" s="1"/>
  <c r="D30" i="3"/>
  <c r="D50" i="3" s="1"/>
  <c r="D27" i="3"/>
  <c r="D60" i="3" s="1"/>
  <c r="Y82" i="3"/>
  <c r="W82" i="3"/>
  <c r="U82" i="3"/>
  <c r="S82" i="3"/>
  <c r="Q82" i="3"/>
  <c r="O82" i="3"/>
  <c r="M82" i="3"/>
  <c r="K82" i="3"/>
  <c r="Y76" i="3"/>
  <c r="A72" i="3"/>
  <c r="W71" i="3"/>
  <c r="A71" i="3"/>
  <c r="Y71" i="3"/>
  <c r="Y70" i="3"/>
  <c r="U70" i="3"/>
  <c r="S70" i="3"/>
  <c r="M70" i="3"/>
  <c r="I70" i="3"/>
  <c r="A70" i="3"/>
  <c r="W70" i="3"/>
  <c r="A69" i="3"/>
  <c r="Y69" i="3"/>
  <c r="U68" i="3"/>
  <c r="S68" i="3"/>
  <c r="O68" i="3"/>
  <c r="A68" i="3"/>
  <c r="W68" i="3"/>
  <c r="S67" i="3"/>
  <c r="O67" i="3"/>
  <c r="A67" i="3"/>
  <c r="C67" i="3"/>
  <c r="A66" i="3"/>
  <c r="K66" i="3"/>
  <c r="A65" i="3"/>
  <c r="Y65" i="3"/>
  <c r="A64" i="3"/>
  <c r="U64" i="3"/>
  <c r="A63" i="3"/>
  <c r="K63" i="3"/>
  <c r="A62" i="3"/>
  <c r="A61" i="3"/>
  <c r="Q61" i="3"/>
  <c r="W60" i="3"/>
  <c r="Q60" i="3"/>
  <c r="M60" i="3"/>
  <c r="K60" i="3"/>
  <c r="G60" i="3"/>
  <c r="A60" i="3"/>
  <c r="W59" i="3"/>
  <c r="S59" i="3"/>
  <c r="Q59" i="3"/>
  <c r="M59" i="3"/>
  <c r="K59" i="3"/>
  <c r="I59" i="3"/>
  <c r="E59" i="3"/>
  <c r="A59" i="3"/>
  <c r="U59" i="3"/>
  <c r="K58" i="3"/>
  <c r="A58" i="3"/>
  <c r="O58" i="3"/>
  <c r="A57" i="3"/>
  <c r="W57" i="3"/>
  <c r="W56" i="3"/>
  <c r="Q56" i="3"/>
  <c r="A56" i="3"/>
  <c r="G56" i="3"/>
  <c r="Y50" i="3"/>
  <c r="W50" i="3"/>
  <c r="U50" i="3"/>
  <c r="S50" i="3"/>
  <c r="Q50" i="3"/>
  <c r="O50" i="3"/>
  <c r="M50" i="3"/>
  <c r="K50" i="3"/>
  <c r="I50" i="3"/>
  <c r="G50" i="3"/>
  <c r="H49" i="3"/>
  <c r="AC48" i="3"/>
  <c r="AA48" i="3"/>
  <c r="X48" i="3"/>
  <c r="R48" i="3"/>
  <c r="L48" i="3"/>
  <c r="AC47" i="3"/>
  <c r="AA47" i="3"/>
  <c r="X47" i="3"/>
  <c r="AC46" i="3"/>
  <c r="AA46" i="3"/>
  <c r="AC45" i="3"/>
  <c r="AA45" i="3"/>
  <c r="AC44" i="3"/>
  <c r="AA44" i="3"/>
  <c r="AC43" i="3"/>
  <c r="AA43" i="3"/>
  <c r="T43" i="3"/>
  <c r="AC42" i="3"/>
  <c r="AA42" i="3"/>
  <c r="X42" i="3"/>
  <c r="AC41" i="3"/>
  <c r="AA41" i="3"/>
  <c r="J41" i="3"/>
  <c r="F41" i="3"/>
  <c r="F67" i="3" s="1"/>
  <c r="AC40" i="3"/>
  <c r="AA40" i="3"/>
  <c r="N40" i="3"/>
  <c r="AC39" i="3"/>
  <c r="AC38" i="3"/>
  <c r="AA38" i="3"/>
  <c r="Z38" i="3"/>
  <c r="J38" i="3"/>
  <c r="AC37" i="3"/>
  <c r="AA37" i="3"/>
  <c r="AC36" i="3"/>
  <c r="AA36" i="3"/>
  <c r="X36" i="3"/>
  <c r="AC35" i="3"/>
  <c r="AA35" i="3"/>
  <c r="N35" i="3"/>
  <c r="AC34" i="3"/>
  <c r="AA34" i="3"/>
  <c r="AC33" i="3"/>
  <c r="AA33" i="3"/>
  <c r="AC32" i="3"/>
  <c r="AA32" i="3"/>
  <c r="R32" i="3"/>
  <c r="AC31" i="3"/>
  <c r="AA31" i="3"/>
  <c r="Z31" i="3"/>
  <c r="J31" i="3"/>
  <c r="F31" i="3"/>
  <c r="AC30" i="3"/>
  <c r="AC50" i="3" s="1"/>
  <c r="AA30" i="3"/>
  <c r="N30" i="3"/>
  <c r="Y29" i="3"/>
  <c r="W29" i="3"/>
  <c r="U29" i="3"/>
  <c r="S29" i="3"/>
  <c r="Q29" i="3"/>
  <c r="O29" i="3"/>
  <c r="M29" i="3"/>
  <c r="K29" i="3"/>
  <c r="I29" i="3"/>
  <c r="G29" i="3"/>
  <c r="G51" i="3"/>
  <c r="E29" i="3"/>
  <c r="C29" i="3"/>
  <c r="AC28" i="3"/>
  <c r="AA28" i="3"/>
  <c r="AC27" i="3"/>
  <c r="AA27" i="3"/>
  <c r="AC26" i="3"/>
  <c r="AA26" i="3"/>
  <c r="X26" i="3"/>
  <c r="R26" i="3"/>
  <c r="L26" i="3"/>
  <c r="J26" i="3"/>
  <c r="AC25" i="3"/>
  <c r="AA25" i="3"/>
  <c r="Z25" i="3"/>
  <c r="X25" i="3"/>
  <c r="F25" i="3"/>
  <c r="AC24" i="3"/>
  <c r="AA24" i="3"/>
  <c r="AC23" i="3"/>
  <c r="AA23" i="3"/>
  <c r="T23" i="3"/>
  <c r="AC22" i="3"/>
  <c r="AA22" i="3"/>
  <c r="N22" i="3"/>
  <c r="J22" i="3"/>
  <c r="AC21" i="3"/>
  <c r="AA21" i="3"/>
  <c r="AC20" i="3"/>
  <c r="AA20" i="3"/>
  <c r="Z20" i="3"/>
  <c r="E1" i="3"/>
  <c r="Q21" i="2"/>
  <c r="P4" i="2"/>
  <c r="O4" i="2"/>
  <c r="N4" i="2"/>
  <c r="M4" i="2"/>
  <c r="L4" i="2"/>
  <c r="K4" i="2"/>
  <c r="J4" i="2"/>
  <c r="I4" i="2"/>
  <c r="H4" i="2"/>
  <c r="G4" i="2"/>
  <c r="F4" i="2"/>
  <c r="G22" i="2"/>
  <c r="F22" i="2"/>
  <c r="Z39" i="3"/>
  <c r="Z28" i="3"/>
  <c r="L31" i="3"/>
  <c r="L21" i="3"/>
  <c r="J33" i="8"/>
  <c r="J49" i="3"/>
  <c r="H40" i="3"/>
  <c r="Z41" i="3"/>
  <c r="Z46" i="3"/>
  <c r="Z42" i="3"/>
  <c r="Z37" i="3"/>
  <c r="Z32" i="3"/>
  <c r="Z48" i="3"/>
  <c r="X23" i="3"/>
  <c r="X57" i="3"/>
  <c r="T42" i="3"/>
  <c r="R40" i="3"/>
  <c r="R24" i="3"/>
  <c r="R58" i="3"/>
  <c r="P47" i="3"/>
  <c r="P36" i="3"/>
  <c r="P65" i="3"/>
  <c r="N21" i="3"/>
  <c r="N48" i="3"/>
  <c r="P35" i="3"/>
  <c r="J9" i="8"/>
  <c r="I34" i="8"/>
  <c r="L24" i="3"/>
  <c r="J10" i="8"/>
  <c r="L38" i="3"/>
  <c r="L49" i="3"/>
  <c r="L71" i="3"/>
  <c r="L25" i="3"/>
  <c r="L39" i="3"/>
  <c r="L66" i="3"/>
  <c r="AA6" i="3"/>
  <c r="N31" i="3"/>
  <c r="N49" i="3"/>
  <c r="N71" i="3"/>
  <c r="J16" i="9"/>
  <c r="N41" i="3"/>
  <c r="N45" i="3"/>
  <c r="J43" i="3"/>
  <c r="J35" i="3"/>
  <c r="H25" i="3"/>
  <c r="H31" i="3"/>
  <c r="C12" i="3"/>
  <c r="AA12" i="3" s="1"/>
  <c r="C13" i="3"/>
  <c r="C11" i="3"/>
  <c r="AA11" i="3" s="1"/>
  <c r="C10" i="3"/>
  <c r="B26" i="15"/>
  <c r="C22" i="15"/>
  <c r="B35" i="15"/>
  <c r="C29" i="15"/>
  <c r="B18" i="15"/>
  <c r="C15" i="15"/>
  <c r="C16" i="15"/>
  <c r="B18" i="14"/>
  <c r="C38" i="14"/>
  <c r="W81" i="3"/>
  <c r="B26" i="14"/>
  <c r="C23" i="14"/>
  <c r="B35" i="14"/>
  <c r="C32" i="14"/>
  <c r="C17" i="13"/>
  <c r="B35" i="13"/>
  <c r="C30" i="13"/>
  <c r="B18" i="13"/>
  <c r="C15" i="13"/>
  <c r="B26" i="13"/>
  <c r="C24" i="13"/>
  <c r="C23" i="13"/>
  <c r="C25" i="13"/>
  <c r="C16" i="13"/>
  <c r="C38" i="13"/>
  <c r="B18" i="12"/>
  <c r="C16" i="12"/>
  <c r="C15" i="12"/>
  <c r="C17" i="12"/>
  <c r="B26" i="12"/>
  <c r="C22" i="12"/>
  <c r="B35" i="12"/>
  <c r="C30" i="12"/>
  <c r="C31" i="12"/>
  <c r="C32" i="12"/>
  <c r="C33" i="12"/>
  <c r="C25" i="12"/>
  <c r="B35" i="11"/>
  <c r="C30" i="11"/>
  <c r="B26" i="11"/>
  <c r="C23" i="11"/>
  <c r="C24" i="11"/>
  <c r="B18" i="11"/>
  <c r="C38" i="11"/>
  <c r="C15" i="11"/>
  <c r="B18" i="10"/>
  <c r="C15" i="10"/>
  <c r="B26" i="10"/>
  <c r="C22" i="10"/>
  <c r="O11" i="3"/>
  <c r="B35" i="10"/>
  <c r="C34" i="10"/>
  <c r="O80" i="3"/>
  <c r="C33" i="10"/>
  <c r="B35" i="9"/>
  <c r="C29" i="9"/>
  <c r="B18" i="9"/>
  <c r="C38" i="9"/>
  <c r="B26" i="9"/>
  <c r="C22" i="9"/>
  <c r="B26" i="8"/>
  <c r="C24" i="8"/>
  <c r="C25" i="8"/>
  <c r="C32" i="8"/>
  <c r="C33" i="8"/>
  <c r="C34" i="8"/>
  <c r="B18" i="8"/>
  <c r="C16" i="8"/>
  <c r="C15" i="8"/>
  <c r="B35" i="8"/>
  <c r="C30" i="8"/>
  <c r="B26" i="7"/>
  <c r="C25" i="7"/>
  <c r="B18" i="7"/>
  <c r="C15" i="7"/>
  <c r="B35" i="7"/>
  <c r="C30" i="7"/>
  <c r="B35" i="6"/>
  <c r="C32" i="6"/>
  <c r="C29" i="6"/>
  <c r="B18" i="6"/>
  <c r="C15" i="6"/>
  <c r="C16" i="6"/>
  <c r="B26" i="6"/>
  <c r="C22" i="6"/>
  <c r="C23" i="6"/>
  <c r="G11" i="3"/>
  <c r="C24" i="6"/>
  <c r="C25" i="6"/>
  <c r="C38" i="6"/>
  <c r="C77" i="3"/>
  <c r="AA77" i="3" s="1"/>
  <c r="Y13" i="3"/>
  <c r="Y78" i="3"/>
  <c r="Y79" i="3"/>
  <c r="Y80" i="3"/>
  <c r="Y10" i="3"/>
  <c r="Y81" i="3"/>
  <c r="Y11" i="3"/>
  <c r="W10" i="3"/>
  <c r="W11" i="3"/>
  <c r="W78" i="3"/>
  <c r="W79" i="3"/>
  <c r="W80" i="3"/>
  <c r="W13" i="3"/>
  <c r="U11" i="3"/>
  <c r="U10" i="3"/>
  <c r="U13" i="3"/>
  <c r="U80" i="3"/>
  <c r="U79" i="3"/>
  <c r="U81" i="3"/>
  <c r="U78" i="3"/>
  <c r="S10" i="3"/>
  <c r="S13" i="3"/>
  <c r="S78" i="3"/>
  <c r="S79" i="3"/>
  <c r="S80" i="3"/>
  <c r="S81" i="3"/>
  <c r="S7" i="3"/>
  <c r="S11" i="3"/>
  <c r="T20" i="3"/>
  <c r="T48" i="3"/>
  <c r="T71" i="3"/>
  <c r="T45" i="3"/>
  <c r="T69" i="3"/>
  <c r="Q10" i="3"/>
  <c r="Q13" i="3"/>
  <c r="Q80" i="3"/>
  <c r="Q7" i="3"/>
  <c r="Q78" i="3"/>
  <c r="Q79" i="3"/>
  <c r="O78" i="3"/>
  <c r="O10" i="3"/>
  <c r="O13" i="3"/>
  <c r="O81" i="3"/>
  <c r="O79" i="3"/>
  <c r="O7" i="3"/>
  <c r="P46" i="3"/>
  <c r="M79" i="3"/>
  <c r="M80" i="3"/>
  <c r="M11" i="3"/>
  <c r="M13" i="3"/>
  <c r="M81" i="3"/>
  <c r="M10" i="3"/>
  <c r="M78" i="3"/>
  <c r="M7" i="3"/>
  <c r="K10" i="3"/>
  <c r="K13" i="3"/>
  <c r="K79" i="3"/>
  <c r="K80" i="3"/>
  <c r="K11" i="3"/>
  <c r="K81" i="3"/>
  <c r="K78" i="3"/>
  <c r="I13" i="3"/>
  <c r="I80" i="3"/>
  <c r="I81" i="3"/>
  <c r="I11" i="3"/>
  <c r="I10" i="3"/>
  <c r="I7" i="3"/>
  <c r="G10" i="3"/>
  <c r="G13" i="3"/>
  <c r="H37" i="3"/>
  <c r="H48" i="3"/>
  <c r="E10" i="3"/>
  <c r="E14" i="3" s="1"/>
  <c r="E11" i="3"/>
  <c r="E13" i="3"/>
  <c r="H30" i="3"/>
  <c r="I16" i="6"/>
  <c r="H22" i="3"/>
  <c r="H57" i="3"/>
  <c r="I51" i="3"/>
  <c r="T21" i="3"/>
  <c r="T40" i="3"/>
  <c r="T66" i="3"/>
  <c r="T41" i="3"/>
  <c r="T36" i="3"/>
  <c r="R27" i="3"/>
  <c r="R60" i="3"/>
  <c r="R38" i="3"/>
  <c r="R28" i="3"/>
  <c r="R23" i="3"/>
  <c r="J13" i="11"/>
  <c r="R21" i="3"/>
  <c r="R56" i="3"/>
  <c r="R42" i="3"/>
  <c r="I31" i="10"/>
  <c r="P21" i="3"/>
  <c r="P42" i="3"/>
  <c r="P67" i="3"/>
  <c r="F34" i="3"/>
  <c r="D45" i="3"/>
  <c r="D69" i="3" s="1"/>
  <c r="J12" i="12"/>
  <c r="T27" i="3"/>
  <c r="T60" i="3"/>
  <c r="J27" i="3"/>
  <c r="J60" i="3"/>
  <c r="N27" i="3"/>
  <c r="N60" i="3"/>
  <c r="P27" i="3"/>
  <c r="P60" i="3"/>
  <c r="X45" i="3"/>
  <c r="X43" i="3"/>
  <c r="X28" i="3"/>
  <c r="X61" i="3"/>
  <c r="I21" i="14"/>
  <c r="I13" i="14"/>
  <c r="X30" i="3"/>
  <c r="J31" i="7"/>
  <c r="J46" i="3"/>
  <c r="I31" i="7"/>
  <c r="J18" i="10"/>
  <c r="P33" i="3"/>
  <c r="P64" i="3"/>
  <c r="J29" i="15"/>
  <c r="I29" i="15"/>
  <c r="Z44" i="3"/>
  <c r="Z68" i="3"/>
  <c r="J8" i="8"/>
  <c r="L23" i="3"/>
  <c r="L57" i="3"/>
  <c r="I6" i="15"/>
  <c r="Z21" i="3"/>
  <c r="Z56" i="3"/>
  <c r="J32" i="7"/>
  <c r="J47" i="3"/>
  <c r="J31" i="9"/>
  <c r="I31" i="9"/>
  <c r="N46" i="3"/>
  <c r="J30" i="10"/>
  <c r="P45" i="3"/>
  <c r="P69" i="3"/>
  <c r="J34" i="15"/>
  <c r="Z49" i="3"/>
  <c r="J6" i="6"/>
  <c r="H21" i="3"/>
  <c r="H56" i="3"/>
  <c r="J32" i="12"/>
  <c r="T47" i="3"/>
  <c r="J29" i="6"/>
  <c r="H44" i="3"/>
  <c r="H68" i="3"/>
  <c r="J21" i="7"/>
  <c r="I21" i="7"/>
  <c r="I24" i="11"/>
  <c r="R39" i="3"/>
  <c r="J22" i="14"/>
  <c r="X37" i="3"/>
  <c r="X65" i="3"/>
  <c r="Y63" i="3"/>
  <c r="W64" i="3"/>
  <c r="Y59" i="3"/>
  <c r="W51" i="3"/>
  <c r="G58" i="3"/>
  <c r="Y64" i="3"/>
  <c r="P71" i="3"/>
  <c r="I12" i="12"/>
  <c r="I30" i="12"/>
  <c r="I26" i="15"/>
  <c r="I65" i="3"/>
  <c r="I34" i="7"/>
  <c r="J6" i="8"/>
  <c r="J13" i="15"/>
  <c r="M58" i="3"/>
  <c r="Q58" i="3"/>
  <c r="M65" i="3"/>
  <c r="I12" i="11"/>
  <c r="R43" i="3"/>
  <c r="J27" i="6"/>
  <c r="H9" i="9"/>
  <c r="N24" i="3"/>
  <c r="N58" i="3"/>
  <c r="J11" i="14"/>
  <c r="I15" i="14"/>
  <c r="L47" i="3"/>
  <c r="C59" i="3"/>
  <c r="I15" i="6"/>
  <c r="AA82" i="3"/>
  <c r="AB82" i="3"/>
  <c r="N28" i="3"/>
  <c r="N61" i="3"/>
  <c r="Y51" i="3"/>
  <c r="J20" i="3"/>
  <c r="J56" i="3"/>
  <c r="P25" i="3"/>
  <c r="P59" i="3"/>
  <c r="G59" i="3"/>
  <c r="U71" i="3"/>
  <c r="J23" i="15"/>
  <c r="H30" i="7"/>
  <c r="J45" i="3"/>
  <c r="M63" i="3"/>
  <c r="E56" i="3"/>
  <c r="O63" i="3"/>
  <c r="O59" i="3"/>
  <c r="S63" i="3"/>
  <c r="C68" i="3"/>
  <c r="J32" i="10"/>
  <c r="W63" i="3"/>
  <c r="J6" i="10"/>
  <c r="I21" i="12"/>
  <c r="H23" i="12"/>
  <c r="J23" i="12"/>
  <c r="J17" i="10"/>
  <c r="P32" i="3"/>
  <c r="J10" i="9"/>
  <c r="N25" i="3"/>
  <c r="N59" i="3"/>
  <c r="F48" i="3"/>
  <c r="F71" i="3" s="1"/>
  <c r="I18" i="8"/>
  <c r="J18" i="8"/>
  <c r="L33" i="3"/>
  <c r="I8" i="15"/>
  <c r="Z23" i="3"/>
  <c r="Z57" i="3"/>
  <c r="I18" i="15"/>
  <c r="Z33" i="3"/>
  <c r="J10" i="7"/>
  <c r="J25" i="3"/>
  <c r="J59" i="3"/>
  <c r="J6" i="7"/>
  <c r="I6" i="7"/>
  <c r="J21" i="3"/>
  <c r="F37" i="3"/>
  <c r="I24" i="7"/>
  <c r="J39" i="3"/>
  <c r="J66" i="3"/>
  <c r="J6" i="14"/>
  <c r="I6" i="14"/>
  <c r="X21" i="3"/>
  <c r="X56" i="3"/>
  <c r="J30" i="15"/>
  <c r="I30" i="15"/>
  <c r="Z45" i="3"/>
  <c r="Z69" i="3"/>
  <c r="J31" i="14"/>
  <c r="X46" i="3"/>
  <c r="X70" i="3"/>
  <c r="J23" i="6"/>
  <c r="I23" i="6"/>
  <c r="H38" i="3"/>
  <c r="I17" i="7"/>
  <c r="J32" i="3"/>
  <c r="J23" i="14"/>
  <c r="I23" i="14"/>
  <c r="X38" i="3"/>
  <c r="J9" i="15"/>
  <c r="Z24" i="3"/>
  <c r="I9" i="15"/>
  <c r="J18" i="11"/>
  <c r="R33" i="3"/>
  <c r="I18" i="11"/>
  <c r="I26" i="11"/>
  <c r="R41" i="3"/>
  <c r="F30" i="3"/>
  <c r="F50" i="3" s="1"/>
  <c r="I31" i="6"/>
  <c r="H46" i="3"/>
  <c r="H70" i="3"/>
  <c r="J32" i="9"/>
  <c r="N47" i="3"/>
  <c r="I30" i="11"/>
  <c r="J30" i="11"/>
  <c r="R45" i="3"/>
  <c r="R69" i="3"/>
  <c r="I31" i="12"/>
  <c r="T46" i="3"/>
  <c r="T70" i="3"/>
  <c r="J31" i="12"/>
  <c r="I20" i="13"/>
  <c r="J20" i="13"/>
  <c r="V35" i="3"/>
  <c r="I20" i="14"/>
  <c r="X35" i="3"/>
  <c r="J26" i="6"/>
  <c r="H41" i="3"/>
  <c r="J11" i="6"/>
  <c r="H26" i="3"/>
  <c r="J27" i="8"/>
  <c r="L42" i="3"/>
  <c r="L67" i="3"/>
  <c r="I29" i="9"/>
  <c r="N44" i="3"/>
  <c r="N68" i="3"/>
  <c r="J16" i="14"/>
  <c r="X31" i="3"/>
  <c r="L35" i="3"/>
  <c r="J20" i="8"/>
  <c r="I20" i="8"/>
  <c r="J5" i="10"/>
  <c r="P20" i="3"/>
  <c r="J18" i="7"/>
  <c r="J33" i="3"/>
  <c r="F35" i="3"/>
  <c r="I20" i="12"/>
  <c r="J20" i="12"/>
  <c r="T35" i="3"/>
  <c r="I19" i="7"/>
  <c r="J34" i="3"/>
  <c r="I24" i="10"/>
  <c r="P39" i="3"/>
  <c r="P66" i="3"/>
  <c r="J11" i="15"/>
  <c r="Z26" i="3"/>
  <c r="Z59" i="3"/>
  <c r="J32" i="15"/>
  <c r="Z47" i="3"/>
  <c r="Z70" i="3"/>
  <c r="I32" i="15"/>
  <c r="I29" i="7"/>
  <c r="J44" i="3"/>
  <c r="J68" i="3"/>
  <c r="J29" i="7"/>
  <c r="J16" i="12"/>
  <c r="I16" i="12"/>
  <c r="T31" i="3"/>
  <c r="J29" i="12"/>
  <c r="I29" i="12"/>
  <c r="T44" i="3"/>
  <c r="T68" i="3"/>
  <c r="I13" i="6"/>
  <c r="H28" i="3"/>
  <c r="H61" i="3"/>
  <c r="I21" i="6"/>
  <c r="H36" i="3"/>
  <c r="J22" i="9"/>
  <c r="N37" i="3"/>
  <c r="J10" i="11"/>
  <c r="R25" i="3"/>
  <c r="R59" i="3"/>
  <c r="J30" i="3"/>
  <c r="J63" i="3"/>
  <c r="J15" i="7"/>
  <c r="I5" i="8"/>
  <c r="L20" i="3"/>
  <c r="I20" i="11"/>
  <c r="R35" i="3"/>
  <c r="J21" i="15"/>
  <c r="I21" i="15"/>
  <c r="Z36" i="3"/>
  <c r="F22" i="3"/>
  <c r="F57" i="3" s="1"/>
  <c r="I17" i="6"/>
  <c r="H32" i="3"/>
  <c r="J17" i="6"/>
  <c r="J16" i="11"/>
  <c r="R31" i="3"/>
  <c r="R63" i="3"/>
  <c r="I5" i="6"/>
  <c r="I24" i="6"/>
  <c r="I5" i="12"/>
  <c r="I28" i="12"/>
  <c r="J28" i="14"/>
  <c r="R22" i="3"/>
  <c r="R57" i="3"/>
  <c r="I20" i="10"/>
  <c r="I28" i="11"/>
  <c r="I61" i="3"/>
  <c r="L59" i="3"/>
  <c r="F28" i="3"/>
  <c r="F61" i="3" s="1"/>
  <c r="R61" i="3"/>
  <c r="M66" i="3"/>
  <c r="G71" i="3"/>
  <c r="I25" i="9"/>
  <c r="L37" i="3"/>
  <c r="X49" i="3"/>
  <c r="X71" i="3"/>
  <c r="C56" i="3"/>
  <c r="G64" i="3"/>
  <c r="O66" i="3"/>
  <c r="I71" i="3"/>
  <c r="H18" i="6"/>
  <c r="H33" i="3"/>
  <c r="H18" i="14"/>
  <c r="X33" i="3"/>
  <c r="C64" i="3"/>
  <c r="I64" i="3"/>
  <c r="C63" i="3"/>
  <c r="C70" i="3"/>
  <c r="L34" i="3"/>
  <c r="K57" i="3"/>
  <c r="Q66" i="3"/>
  <c r="F32" i="3"/>
  <c r="H39" i="3"/>
  <c r="H66" i="3"/>
  <c r="I7" i="7"/>
  <c r="J13" i="9"/>
  <c r="I26" i="12"/>
  <c r="J71" i="3"/>
  <c r="I66" i="3"/>
  <c r="E71" i="3"/>
  <c r="J61" i="3"/>
  <c r="K71" i="3"/>
  <c r="Z34" i="3"/>
  <c r="F49" i="3"/>
  <c r="T59" i="3"/>
  <c r="M56" i="3"/>
  <c r="G63" i="3"/>
  <c r="K64" i="3"/>
  <c r="Y66" i="3"/>
  <c r="E70" i="3"/>
  <c r="M71" i="3"/>
  <c r="N56" i="3"/>
  <c r="X59" i="3"/>
  <c r="J36" i="3"/>
  <c r="O56" i="3"/>
  <c r="C60" i="3"/>
  <c r="I63" i="3"/>
  <c r="M64" i="3"/>
  <c r="O71" i="3"/>
  <c r="J6" i="12"/>
  <c r="H18" i="12"/>
  <c r="T33" i="3"/>
  <c r="T64" i="3"/>
  <c r="J17" i="15"/>
  <c r="F59" i="3"/>
  <c r="H71" i="3"/>
  <c r="I57" i="3"/>
  <c r="F42" i="3"/>
  <c r="O64" i="3"/>
  <c r="Q71" i="3"/>
  <c r="T61" i="3"/>
  <c r="U51" i="3"/>
  <c r="H42" i="3"/>
  <c r="L46" i="3"/>
  <c r="U56" i="3"/>
  <c r="S64" i="3"/>
  <c r="K70" i="3"/>
  <c r="S71" i="3"/>
  <c r="I11" i="8"/>
  <c r="H27" i="9"/>
  <c r="N42" i="3"/>
  <c r="N67" i="3"/>
  <c r="I18" i="10"/>
  <c r="I8" i="14"/>
  <c r="I33" i="14"/>
  <c r="N70" i="3"/>
  <c r="I7" i="6"/>
  <c r="I30" i="10"/>
  <c r="I32" i="12"/>
  <c r="H23" i="13"/>
  <c r="V38" i="3"/>
  <c r="I27" i="14"/>
  <c r="J24" i="15"/>
  <c r="I24" i="8"/>
  <c r="I23" i="11"/>
  <c r="I33" i="11"/>
  <c r="I27" i="12"/>
  <c r="J31" i="15"/>
  <c r="H17" i="12"/>
  <c r="T32" i="3"/>
  <c r="I34" i="15"/>
  <c r="P31" i="3"/>
  <c r="I16" i="8"/>
  <c r="I19" i="8"/>
  <c r="J31" i="8"/>
  <c r="I16" i="10"/>
  <c r="I7" i="11"/>
  <c r="I19" i="15"/>
  <c r="M77" i="3"/>
  <c r="E77" i="3"/>
  <c r="U77" i="3"/>
  <c r="Q19" i="2"/>
  <c r="W7" i="3"/>
  <c r="D44" i="3"/>
  <c r="AB44" i="3" s="1"/>
  <c r="D43" i="3"/>
  <c r="AB43" i="3" s="1"/>
  <c r="C81" i="3"/>
  <c r="D23" i="3"/>
  <c r="AD23" i="3" s="1"/>
  <c r="D26" i="3"/>
  <c r="AD26" i="3" s="1"/>
  <c r="D35" i="3"/>
  <c r="AB35" i="3" s="1"/>
  <c r="D47" i="3"/>
  <c r="D24" i="3"/>
  <c r="AD24" i="3" s="1"/>
  <c r="C76" i="3"/>
  <c r="AB76" i="3" s="1"/>
  <c r="D46" i="3"/>
  <c r="AB46" i="3" s="1"/>
  <c r="D48" i="3"/>
  <c r="AB48" i="3" s="1"/>
  <c r="D20" i="3"/>
  <c r="D56" i="3" s="1"/>
  <c r="D22" i="3"/>
  <c r="D57" i="3" s="1"/>
  <c r="AD57" i="3" s="1"/>
  <c r="C80" i="3"/>
  <c r="AB80" i="3" s="1"/>
  <c r="Q11" i="3"/>
  <c r="M12" i="3"/>
  <c r="K12" i="3"/>
  <c r="Q51" i="3"/>
  <c r="V41" i="3"/>
  <c r="V67" i="3"/>
  <c r="V47" i="3"/>
  <c r="V46" i="3"/>
  <c r="V36" i="3"/>
  <c r="V40" i="3"/>
  <c r="V66" i="3"/>
  <c r="V56" i="3"/>
  <c r="AC29" i="3"/>
  <c r="V25" i="3"/>
  <c r="V59" i="3"/>
  <c r="I7" i="13"/>
  <c r="V23" i="3"/>
  <c r="V57" i="3"/>
  <c r="I32" i="13"/>
  <c r="V24" i="3"/>
  <c r="J7" i="13"/>
  <c r="V37" i="3"/>
  <c r="I22" i="13"/>
  <c r="J26" i="13"/>
  <c r="V31" i="3"/>
  <c r="V28" i="3"/>
  <c r="V61" i="3"/>
  <c r="V48" i="3"/>
  <c r="J9" i="13"/>
  <c r="J31" i="13"/>
  <c r="I21" i="13"/>
  <c r="I13" i="13"/>
  <c r="E23" i="2"/>
  <c r="H22" i="2"/>
  <c r="N23" i="2"/>
  <c r="P22" i="2"/>
  <c r="I22" i="2"/>
  <c r="L22" i="2"/>
  <c r="N22" i="2"/>
  <c r="O22" i="2"/>
  <c r="K23" i="2"/>
  <c r="L23" i="2"/>
  <c r="I23" i="2"/>
  <c r="M23" i="2"/>
  <c r="K22" i="2"/>
  <c r="M22" i="2"/>
  <c r="O23" i="2"/>
  <c r="P23" i="2"/>
  <c r="F23" i="2"/>
  <c r="H23" i="2"/>
  <c r="J23" i="2"/>
  <c r="J65" i="3"/>
  <c r="E81" i="3"/>
  <c r="G80" i="3"/>
  <c r="C71" i="3"/>
  <c r="G23" i="2"/>
  <c r="C50" i="3"/>
  <c r="C51" i="3"/>
  <c r="M57" i="3"/>
  <c r="K61" i="3"/>
  <c r="O61" i="3"/>
  <c r="U61" i="3"/>
  <c r="S69" i="3"/>
  <c r="C69" i="3"/>
  <c r="Q69" i="3"/>
  <c r="O69" i="3"/>
  <c r="N69" i="3"/>
  <c r="M69" i="3"/>
  <c r="K69" i="3"/>
  <c r="W69" i="3"/>
  <c r="G69" i="3"/>
  <c r="H14" i="6"/>
  <c r="J28" i="6"/>
  <c r="I28" i="6"/>
  <c r="J29" i="8"/>
  <c r="I29" i="8"/>
  <c r="N57" i="3"/>
  <c r="S58" i="3"/>
  <c r="C61" i="3"/>
  <c r="Z63" i="3"/>
  <c r="E69" i="3"/>
  <c r="E78" i="3"/>
  <c r="J9" i="6"/>
  <c r="I9" i="6"/>
  <c r="I34" i="6"/>
  <c r="J34" i="6"/>
  <c r="O57" i="3"/>
  <c r="C58" i="3"/>
  <c r="T58" i="3"/>
  <c r="W61" i="3"/>
  <c r="K56" i="3"/>
  <c r="P57" i="3"/>
  <c r="U58" i="3"/>
  <c r="O60" i="3"/>
  <c r="E61" i="3"/>
  <c r="Y61" i="3"/>
  <c r="H69" i="3"/>
  <c r="Q57" i="3"/>
  <c r="E58" i="3"/>
  <c r="Z61" i="3"/>
  <c r="I69" i="3"/>
  <c r="M51" i="3"/>
  <c r="F58" i="3"/>
  <c r="W58" i="3"/>
  <c r="G61" i="3"/>
  <c r="Q68" i="3"/>
  <c r="P68" i="3"/>
  <c r="M68" i="3"/>
  <c r="L68" i="3"/>
  <c r="K68" i="3"/>
  <c r="Y68" i="3"/>
  <c r="I68" i="3"/>
  <c r="X68" i="3"/>
  <c r="J69" i="3"/>
  <c r="E76" i="3"/>
  <c r="E79" i="3"/>
  <c r="J22" i="2"/>
  <c r="S57" i="3"/>
  <c r="G78" i="3"/>
  <c r="I18" i="6"/>
  <c r="D28" i="3"/>
  <c r="D61" i="3" s="1"/>
  <c r="AB61" i="3" s="1"/>
  <c r="O51" i="3"/>
  <c r="C57" i="3"/>
  <c r="T57" i="3"/>
  <c r="H58" i="3"/>
  <c r="Y58" i="3"/>
  <c r="S60" i="3"/>
  <c r="E68" i="3"/>
  <c r="U69" i="3"/>
  <c r="I32" i="6"/>
  <c r="J32" i="6"/>
  <c r="D25" i="3"/>
  <c r="U57" i="3"/>
  <c r="I58" i="3"/>
  <c r="Z58" i="3"/>
  <c r="L61" i="3"/>
  <c r="V69" i="3"/>
  <c r="F27" i="3"/>
  <c r="F60" i="3" s="1"/>
  <c r="E57" i="3"/>
  <c r="J58" i="3"/>
  <c r="X60" i="3"/>
  <c r="H60" i="3"/>
  <c r="U60" i="3"/>
  <c r="E60" i="3"/>
  <c r="L60" i="3"/>
  <c r="V60" i="3"/>
  <c r="M61" i="3"/>
  <c r="G68" i="3"/>
  <c r="X69" i="3"/>
  <c r="R71" i="3"/>
  <c r="J19" i="6"/>
  <c r="I19" i="6"/>
  <c r="J22" i="7"/>
  <c r="I22" i="7"/>
  <c r="S51" i="3"/>
  <c r="Y56" i="3"/>
  <c r="I56" i="3"/>
  <c r="S56" i="3"/>
  <c r="G57" i="3"/>
  <c r="L58" i="3"/>
  <c r="Y60" i="3"/>
  <c r="P61" i="3"/>
  <c r="M67" i="3"/>
  <c r="K67" i="3"/>
  <c r="Z67" i="3"/>
  <c r="Y67" i="3"/>
  <c r="I67" i="3"/>
  <c r="X67" i="3"/>
  <c r="W67" i="3"/>
  <c r="G67" i="3"/>
  <c r="U67" i="3"/>
  <c r="E67" i="3"/>
  <c r="Q67" i="3"/>
  <c r="G79" i="3"/>
  <c r="AA49" i="3"/>
  <c r="Y57" i="3"/>
  <c r="J12" i="6"/>
  <c r="I12" i="6"/>
  <c r="J16" i="7"/>
  <c r="I16" i="7"/>
  <c r="D67" i="3"/>
  <c r="AB67" i="3" s="1"/>
  <c r="I20" i="6"/>
  <c r="J20" i="6"/>
  <c r="I79" i="3"/>
  <c r="K51" i="3"/>
  <c r="AC49" i="3"/>
  <c r="J57" i="3"/>
  <c r="P58" i="3"/>
  <c r="I60" i="3"/>
  <c r="S61" i="3"/>
  <c r="V68" i="3"/>
  <c r="J8" i="6"/>
  <c r="I8" i="6"/>
  <c r="J30" i="6"/>
  <c r="I30" i="6"/>
  <c r="E63" i="3"/>
  <c r="U63" i="3"/>
  <c r="H64" i="3"/>
  <c r="K65" i="3"/>
  <c r="N66" i="3"/>
  <c r="J33" i="7"/>
  <c r="I33" i="7"/>
  <c r="J26" i="8"/>
  <c r="I26" i="8"/>
  <c r="J7" i="9"/>
  <c r="I7" i="9"/>
  <c r="J22" i="10"/>
  <c r="I22" i="10"/>
  <c r="J9" i="14"/>
  <c r="I9" i="14"/>
  <c r="O76" i="3"/>
  <c r="J5" i="6"/>
  <c r="J22" i="6"/>
  <c r="I10" i="7"/>
  <c r="H14" i="8"/>
  <c r="I8" i="8"/>
  <c r="I21" i="8"/>
  <c r="J21" i="8"/>
  <c r="I23" i="8"/>
  <c r="I30" i="9"/>
  <c r="J7" i="10"/>
  <c r="I7" i="10"/>
  <c r="J19" i="10"/>
  <c r="I19" i="10"/>
  <c r="J5" i="7"/>
  <c r="H14" i="7"/>
  <c r="I18" i="7"/>
  <c r="H17" i="8"/>
  <c r="J15" i="12"/>
  <c r="I15" i="12"/>
  <c r="J25" i="7"/>
  <c r="I25" i="7"/>
  <c r="I11" i="9"/>
  <c r="J11" i="9"/>
  <c r="O65" i="3"/>
  <c r="E80" i="3"/>
  <c r="I10" i="6"/>
  <c r="J8" i="7"/>
  <c r="I8" i="7"/>
  <c r="J12" i="8"/>
  <c r="I12" i="8"/>
  <c r="J8" i="9"/>
  <c r="I8" i="9"/>
  <c r="J21" i="9"/>
  <c r="I21" i="9"/>
  <c r="J24" i="9"/>
  <c r="I24" i="9"/>
  <c r="I8" i="10"/>
  <c r="J8" i="10"/>
  <c r="C66" i="3"/>
  <c r="S66" i="3"/>
  <c r="O70" i="3"/>
  <c r="C79" i="3"/>
  <c r="AB79" i="3" s="1"/>
  <c r="J13" i="7"/>
  <c r="J18" i="9"/>
  <c r="I18" i="9"/>
  <c r="N64" i="3"/>
  <c r="Q65" i="3"/>
  <c r="D66" i="3"/>
  <c r="AD66" i="3" s="1"/>
  <c r="J5" i="9"/>
  <c r="I5" i="9"/>
  <c r="I15" i="9"/>
  <c r="J28" i="9"/>
  <c r="I28" i="9"/>
  <c r="E66" i="3"/>
  <c r="U66" i="3"/>
  <c r="Q70" i="3"/>
  <c r="C78" i="3"/>
  <c r="AB78" i="3" s="1"/>
  <c r="I6" i="6"/>
  <c r="J25" i="6"/>
  <c r="I29" i="6"/>
  <c r="J31" i="6"/>
  <c r="I33" i="6"/>
  <c r="J11" i="7"/>
  <c r="J19" i="7"/>
  <c r="I23" i="7"/>
  <c r="I32" i="7"/>
  <c r="I15" i="8"/>
  <c r="J15" i="9"/>
  <c r="J9" i="10"/>
  <c r="I9" i="10"/>
  <c r="J13" i="10"/>
  <c r="I13" i="10"/>
  <c r="I28" i="10"/>
  <c r="J28" i="10"/>
  <c r="J34" i="10"/>
  <c r="I34" i="10"/>
  <c r="C65" i="3"/>
  <c r="S65" i="3"/>
  <c r="F66" i="3"/>
  <c r="R70" i="3"/>
  <c r="J28" i="7"/>
  <c r="J15" i="8"/>
  <c r="I22" i="8"/>
  <c r="I27" i="8"/>
  <c r="I32" i="8"/>
  <c r="I12" i="9"/>
  <c r="J31" i="11"/>
  <c r="I31" i="11"/>
  <c r="Q64" i="3"/>
  <c r="G66" i="3"/>
  <c r="W66" i="3"/>
  <c r="I12" i="3"/>
  <c r="J19" i="9"/>
  <c r="I19" i="9"/>
  <c r="E65" i="3"/>
  <c r="U65" i="3"/>
  <c r="X66" i="3"/>
  <c r="H35" i="6"/>
  <c r="B40" i="6"/>
  <c r="J21" i="6"/>
  <c r="J9" i="7"/>
  <c r="I9" i="7"/>
  <c r="J26" i="7"/>
  <c r="J25" i="8"/>
  <c r="I25" i="8"/>
  <c r="H30" i="8"/>
  <c r="J15" i="11"/>
  <c r="I15" i="11"/>
  <c r="J7" i="8"/>
  <c r="I7" i="8"/>
  <c r="Q63" i="3"/>
  <c r="G65" i="3"/>
  <c r="W65" i="3"/>
  <c r="I11" i="6"/>
  <c r="J12" i="7"/>
  <c r="J17" i="7"/>
  <c r="I13" i="8"/>
  <c r="J13" i="8"/>
  <c r="I6" i="9"/>
  <c r="I22" i="9"/>
  <c r="I26" i="9"/>
  <c r="I25" i="10"/>
  <c r="J25" i="10"/>
  <c r="J29" i="10"/>
  <c r="I29" i="10"/>
  <c r="J24" i="13"/>
  <c r="I24" i="13"/>
  <c r="E64" i="3"/>
  <c r="G70" i="3"/>
  <c r="K77" i="3"/>
  <c r="J13" i="6"/>
  <c r="I26" i="6"/>
  <c r="I20" i="7"/>
  <c r="H35" i="10"/>
  <c r="B40" i="10"/>
  <c r="J15" i="10"/>
  <c r="J6" i="13"/>
  <c r="I6" i="13"/>
  <c r="J24" i="7"/>
  <c r="I10" i="9"/>
  <c r="I15" i="10"/>
  <c r="I15" i="7"/>
  <c r="H27" i="7"/>
  <c r="J28" i="8"/>
  <c r="I28" i="8"/>
  <c r="J11" i="10"/>
  <c r="I11" i="10"/>
  <c r="I26" i="10"/>
  <c r="J26" i="10"/>
  <c r="J33" i="10"/>
  <c r="I33" i="10"/>
  <c r="J9" i="12"/>
  <c r="I9" i="12"/>
  <c r="J20" i="11"/>
  <c r="J29" i="13"/>
  <c r="I29" i="13"/>
  <c r="J25" i="11"/>
  <c r="H29" i="11"/>
  <c r="H23" i="9"/>
  <c r="I32" i="9"/>
  <c r="J24" i="10"/>
  <c r="J27" i="10"/>
  <c r="J12" i="13"/>
  <c r="I12" i="13"/>
  <c r="I10" i="11"/>
  <c r="J13" i="12"/>
  <c r="I13" i="12"/>
  <c r="J28" i="15"/>
  <c r="I28" i="15"/>
  <c r="H14" i="10"/>
  <c r="J10" i="12"/>
  <c r="I10" i="12"/>
  <c r="J30" i="13"/>
  <c r="I30" i="13"/>
  <c r="J5" i="8"/>
  <c r="I20" i="9"/>
  <c r="J29" i="9"/>
  <c r="I34" i="9"/>
  <c r="I5" i="10"/>
  <c r="I16" i="11"/>
  <c r="J24" i="12"/>
  <c r="I24" i="12"/>
  <c r="J12" i="10"/>
  <c r="J26" i="11"/>
  <c r="H14" i="11"/>
  <c r="B39" i="11"/>
  <c r="I5" i="11"/>
  <c r="J19" i="11"/>
  <c r="I19" i="11"/>
  <c r="I21" i="11"/>
  <c r="J21" i="11"/>
  <c r="J7" i="12"/>
  <c r="I7" i="12"/>
  <c r="J11" i="12"/>
  <c r="I11" i="12"/>
  <c r="J10" i="10"/>
  <c r="J5" i="11"/>
  <c r="I8" i="11"/>
  <c r="J11" i="11"/>
  <c r="J23" i="10"/>
  <c r="I23" i="10"/>
  <c r="I34" i="11"/>
  <c r="J34" i="11"/>
  <c r="J17" i="12"/>
  <c r="I33" i="9"/>
  <c r="J21" i="10"/>
  <c r="J17" i="11"/>
  <c r="I17" i="11"/>
  <c r="J24" i="11"/>
  <c r="J32" i="11"/>
  <c r="I32" i="11"/>
  <c r="J5" i="15"/>
  <c r="H14" i="15"/>
  <c r="I5" i="15"/>
  <c r="H17" i="9"/>
  <c r="I17" i="10"/>
  <c r="J6" i="11"/>
  <c r="J9" i="11"/>
  <c r="H22" i="11"/>
  <c r="H14" i="12"/>
  <c r="B39" i="12"/>
  <c r="J22" i="12"/>
  <c r="I22" i="12"/>
  <c r="J27" i="11"/>
  <c r="J26" i="14"/>
  <c r="I26" i="14"/>
  <c r="J29" i="14"/>
  <c r="I29" i="14"/>
  <c r="I12" i="15"/>
  <c r="J12" i="15"/>
  <c r="J16" i="15"/>
  <c r="I16" i="15"/>
  <c r="J15" i="13"/>
  <c r="I15" i="13"/>
  <c r="J34" i="12"/>
  <c r="I34" i="12"/>
  <c r="J10" i="14"/>
  <c r="I10" i="14"/>
  <c r="J27" i="13"/>
  <c r="I27" i="13"/>
  <c r="J17" i="14"/>
  <c r="I17" i="14"/>
  <c r="J25" i="12"/>
  <c r="J10" i="13"/>
  <c r="J7" i="14"/>
  <c r="I7" i="14"/>
  <c r="I19" i="12"/>
  <c r="J19" i="12"/>
  <c r="J20" i="15"/>
  <c r="I20" i="15"/>
  <c r="I5" i="13"/>
  <c r="J5" i="13"/>
  <c r="J10" i="15"/>
  <c r="J16" i="13"/>
  <c r="J11" i="13"/>
  <c r="I11" i="13"/>
  <c r="J7" i="15"/>
  <c r="I7" i="15"/>
  <c r="J8" i="12"/>
  <c r="I25" i="13"/>
  <c r="J28" i="13"/>
  <c r="I28" i="13"/>
  <c r="J24" i="14"/>
  <c r="I24" i="14"/>
  <c r="J12" i="14"/>
  <c r="I12" i="14"/>
  <c r="I33" i="12"/>
  <c r="H14" i="13"/>
  <c r="J17" i="13"/>
  <c r="I17" i="13"/>
  <c r="H14" i="14"/>
  <c r="J5" i="14"/>
  <c r="I5" i="14"/>
  <c r="H34" i="13"/>
  <c r="J19" i="14"/>
  <c r="I19" i="14"/>
  <c r="I25" i="14"/>
  <c r="J25" i="14"/>
  <c r="J15" i="15"/>
  <c r="I15" i="15"/>
  <c r="H19" i="13"/>
  <c r="I31" i="14"/>
  <c r="J8" i="15"/>
  <c r="J20" i="14"/>
  <c r="I30" i="14"/>
  <c r="I11" i="15"/>
  <c r="J18" i="15"/>
  <c r="I22" i="15"/>
  <c r="I16" i="14"/>
  <c r="I22" i="14"/>
  <c r="J32" i="14"/>
  <c r="H18" i="13"/>
  <c r="J33" i="13"/>
  <c r="J6" i="15"/>
  <c r="I27" i="15"/>
  <c r="I34" i="14"/>
  <c r="H25" i="15"/>
  <c r="U76" i="3"/>
  <c r="I33" i="15"/>
  <c r="J8" i="13"/>
  <c r="Q22" i="2"/>
  <c r="U5" i="2"/>
  <c r="U8" i="2"/>
  <c r="V5" i="2"/>
  <c r="X5" i="2"/>
  <c r="Z65" i="3"/>
  <c r="Z71" i="3"/>
  <c r="C31" i="14"/>
  <c r="C30" i="14"/>
  <c r="X63" i="3"/>
  <c r="C29" i="13"/>
  <c r="T67" i="3"/>
  <c r="T56" i="3"/>
  <c r="T62" i="3"/>
  <c r="R66" i="3"/>
  <c r="R64" i="3"/>
  <c r="C32" i="10"/>
  <c r="C31" i="10"/>
  <c r="C29" i="10"/>
  <c r="L65" i="3"/>
  <c r="C29" i="7"/>
  <c r="J64" i="3"/>
  <c r="C40" i="6"/>
  <c r="H67" i="3"/>
  <c r="F63" i="3"/>
  <c r="F72" i="3" s="1"/>
  <c r="C25" i="11"/>
  <c r="C22" i="11"/>
  <c r="C24" i="12"/>
  <c r="C23" i="12"/>
  <c r="C22" i="13"/>
  <c r="C17" i="14"/>
  <c r="C24" i="15"/>
  <c r="C25" i="15"/>
  <c r="C23" i="15"/>
  <c r="J14" i="15"/>
  <c r="B39" i="15"/>
  <c r="C39" i="15"/>
  <c r="H39" i="15"/>
  <c r="I39" i="15"/>
  <c r="C34" i="15"/>
  <c r="C31" i="15"/>
  <c r="C29" i="14"/>
  <c r="C34" i="14"/>
  <c r="C33" i="14"/>
  <c r="J14" i="14"/>
  <c r="B39" i="14"/>
  <c r="C34" i="13"/>
  <c r="J14" i="13"/>
  <c r="B39" i="13"/>
  <c r="C39" i="13"/>
  <c r="T29" i="3"/>
  <c r="I17" i="12"/>
  <c r="C29" i="11"/>
  <c r="C34" i="11"/>
  <c r="C33" i="11"/>
  <c r="C32" i="11"/>
  <c r="C31" i="11"/>
  <c r="R67" i="3"/>
  <c r="P70" i="3"/>
  <c r="C33" i="9"/>
  <c r="C32" i="9"/>
  <c r="C31" i="9"/>
  <c r="P56" i="3"/>
  <c r="P62" i="3"/>
  <c r="J14" i="10"/>
  <c r="B39" i="10"/>
  <c r="B41" i="10"/>
  <c r="C24" i="10"/>
  <c r="C23" i="10"/>
  <c r="C25" i="10"/>
  <c r="C25" i="9"/>
  <c r="C24" i="9"/>
  <c r="C23" i="9"/>
  <c r="C16" i="9"/>
  <c r="J14" i="8"/>
  <c r="B39" i="8"/>
  <c r="L29" i="3"/>
  <c r="C23" i="8"/>
  <c r="C22" i="8"/>
  <c r="I14" i="3"/>
  <c r="I27" i="9"/>
  <c r="J27" i="9"/>
  <c r="I9" i="9"/>
  <c r="C34" i="9"/>
  <c r="I30" i="7"/>
  <c r="J14" i="7"/>
  <c r="B39" i="7"/>
  <c r="J30" i="7"/>
  <c r="C34" i="6"/>
  <c r="C33" i="6"/>
  <c r="H63" i="3"/>
  <c r="C31" i="6"/>
  <c r="H65" i="3"/>
  <c r="C30" i="6"/>
  <c r="J14" i="6"/>
  <c r="B39" i="6"/>
  <c r="C14" i="3"/>
  <c r="AA14" i="3" s="1"/>
  <c r="C4" i="3"/>
  <c r="AD43" i="3"/>
  <c r="C32" i="15"/>
  <c r="C33" i="15"/>
  <c r="C30" i="15"/>
  <c r="C38" i="15"/>
  <c r="C17" i="15"/>
  <c r="C22" i="14"/>
  <c r="C25" i="14"/>
  <c r="C16" i="14"/>
  <c r="C15" i="14"/>
  <c r="C24" i="14"/>
  <c r="C33" i="13"/>
  <c r="C32" i="13"/>
  <c r="C31" i="13"/>
  <c r="C34" i="12"/>
  <c r="C29" i="12"/>
  <c r="C39" i="12"/>
  <c r="H39" i="12"/>
  <c r="I39" i="12"/>
  <c r="C38" i="12"/>
  <c r="C17" i="11"/>
  <c r="C16" i="11"/>
  <c r="C39" i="11"/>
  <c r="H39" i="11"/>
  <c r="I39" i="11"/>
  <c r="C38" i="10"/>
  <c r="C17" i="10"/>
  <c r="C40" i="10"/>
  <c r="C16" i="10"/>
  <c r="C30" i="10"/>
  <c r="C17" i="9"/>
  <c r="C15" i="9"/>
  <c r="C30" i="9"/>
  <c r="C31" i="8"/>
  <c r="C38" i="8"/>
  <c r="C17" i="8"/>
  <c r="C29" i="8"/>
  <c r="C39" i="8"/>
  <c r="H39" i="8"/>
  <c r="I39" i="8"/>
  <c r="K7" i="3"/>
  <c r="K16" i="3"/>
  <c r="I20" i="2"/>
  <c r="C31" i="7"/>
  <c r="C33" i="7"/>
  <c r="C32" i="7"/>
  <c r="C34" i="7"/>
  <c r="C23" i="7"/>
  <c r="C24" i="7"/>
  <c r="C22" i="7"/>
  <c r="C38" i="7"/>
  <c r="C17" i="7"/>
  <c r="C16" i="7"/>
  <c r="C17" i="6"/>
  <c r="Y7" i="3"/>
  <c r="Y16" i="3"/>
  <c r="P20" i="2"/>
  <c r="M14" i="3"/>
  <c r="J23" i="13"/>
  <c r="AB27" i="3"/>
  <c r="T63" i="3"/>
  <c r="S16" i="3"/>
  <c r="M20" i="2"/>
  <c r="R29" i="3"/>
  <c r="Q12" i="3"/>
  <c r="Q14" i="3"/>
  <c r="H35" i="11"/>
  <c r="H36" i="11"/>
  <c r="I36" i="11"/>
  <c r="AB10" i="3"/>
  <c r="K14" i="3"/>
  <c r="G7" i="3"/>
  <c r="G16" i="3"/>
  <c r="G20" i="2"/>
  <c r="AA10" i="3"/>
  <c r="H50" i="3"/>
  <c r="J18" i="6"/>
  <c r="I16" i="3"/>
  <c r="H20" i="2"/>
  <c r="I23" i="13"/>
  <c r="H35" i="12"/>
  <c r="I18" i="12"/>
  <c r="J18" i="12"/>
  <c r="D21" i="3"/>
  <c r="AD21" i="3" s="1"/>
  <c r="Q62" i="3"/>
  <c r="J18" i="14"/>
  <c r="AA59" i="3"/>
  <c r="AC59" i="3"/>
  <c r="W16" i="3"/>
  <c r="O20" i="2"/>
  <c r="S72" i="3"/>
  <c r="K62" i="3"/>
  <c r="I23" i="12"/>
  <c r="T38" i="3"/>
  <c r="AD39" i="3"/>
  <c r="AB47" i="3"/>
  <c r="N62" i="3"/>
  <c r="L70" i="3"/>
  <c r="J9" i="9"/>
  <c r="Z62" i="3"/>
  <c r="X50" i="3"/>
  <c r="X29" i="3"/>
  <c r="P29" i="3"/>
  <c r="N29" i="3"/>
  <c r="P50" i="3"/>
  <c r="H29" i="3"/>
  <c r="Y72" i="3"/>
  <c r="AB39" i="3"/>
  <c r="J70" i="3"/>
  <c r="H14" i="9"/>
  <c r="B39" i="9"/>
  <c r="J29" i="3"/>
  <c r="Z64" i="3"/>
  <c r="H59" i="3"/>
  <c r="H62" i="3"/>
  <c r="L56" i="3"/>
  <c r="L62" i="3"/>
  <c r="Z29" i="3"/>
  <c r="L64" i="3"/>
  <c r="K72" i="3"/>
  <c r="R62" i="3"/>
  <c r="M72" i="3"/>
  <c r="AD30" i="3"/>
  <c r="AD50" i="3" s="1"/>
  <c r="X64" i="3"/>
  <c r="X72" i="3"/>
  <c r="O16" i="3"/>
  <c r="K20" i="2"/>
  <c r="H72" i="3"/>
  <c r="J62" i="3"/>
  <c r="X62" i="3"/>
  <c r="D34" i="3"/>
  <c r="D64" i="3"/>
  <c r="AB64" i="3" s="1"/>
  <c r="H35" i="14"/>
  <c r="I18" i="14"/>
  <c r="P63" i="3"/>
  <c r="O62" i="3"/>
  <c r="M16" i="3"/>
  <c r="J20" i="2"/>
  <c r="Q16" i="3"/>
  <c r="L20" i="2"/>
  <c r="AD46" i="3"/>
  <c r="AD47" i="3"/>
  <c r="Y62" i="3"/>
  <c r="W72" i="3"/>
  <c r="W62" i="3"/>
  <c r="U62" i="3"/>
  <c r="AC60" i="3"/>
  <c r="AA63" i="3"/>
  <c r="AC70" i="3"/>
  <c r="AC64" i="3"/>
  <c r="M62" i="3"/>
  <c r="G62" i="3"/>
  <c r="C72" i="3"/>
  <c r="G72" i="3"/>
  <c r="I72" i="3"/>
  <c r="AA67" i="3"/>
  <c r="AA68" i="3"/>
  <c r="AC68" i="3"/>
  <c r="AC67" i="3"/>
  <c r="V70" i="3"/>
  <c r="AC51" i="3"/>
  <c r="V29" i="3"/>
  <c r="AB36" i="3"/>
  <c r="V65" i="3"/>
  <c r="V58" i="3"/>
  <c r="V62" i="3"/>
  <c r="V63" i="3"/>
  <c r="H35" i="13"/>
  <c r="B40" i="13"/>
  <c r="C40" i="13"/>
  <c r="J27" i="7"/>
  <c r="I27" i="7"/>
  <c r="J42" i="3"/>
  <c r="AA57" i="3"/>
  <c r="AC57" i="3"/>
  <c r="AC69" i="3"/>
  <c r="AA69" i="3"/>
  <c r="AA64" i="3"/>
  <c r="W12" i="3"/>
  <c r="W14" i="3"/>
  <c r="I14" i="12"/>
  <c r="I30" i="8"/>
  <c r="J30" i="8"/>
  <c r="L45" i="3"/>
  <c r="I35" i="6"/>
  <c r="H41" i="6"/>
  <c r="I41" i="6"/>
  <c r="G81" i="3"/>
  <c r="S62" i="3"/>
  <c r="E62" i="3"/>
  <c r="J17" i="9"/>
  <c r="N32" i="3"/>
  <c r="I17" i="9"/>
  <c r="I17" i="8"/>
  <c r="J17" i="8"/>
  <c r="L32" i="3"/>
  <c r="I62" i="3"/>
  <c r="J29" i="11"/>
  <c r="I29" i="11"/>
  <c r="R44" i="3"/>
  <c r="H35" i="7"/>
  <c r="AA78" i="3"/>
  <c r="AC58" i="3"/>
  <c r="AA58" i="3"/>
  <c r="Q77" i="3"/>
  <c r="AC56" i="3"/>
  <c r="AC62" i="3" s="1"/>
  <c r="AC73" i="3" s="1"/>
  <c r="I22" i="11"/>
  <c r="J22" i="11"/>
  <c r="R37" i="3"/>
  <c r="I35" i="10"/>
  <c r="H41" i="10"/>
  <c r="I41" i="10"/>
  <c r="J35" i="10"/>
  <c r="AD28" i="3"/>
  <c r="AB28" i="3"/>
  <c r="J35" i="6"/>
  <c r="J36" i="6"/>
  <c r="AA56" i="3"/>
  <c r="I25" i="15"/>
  <c r="J25" i="15"/>
  <c r="Z40" i="3"/>
  <c r="W76" i="3"/>
  <c r="J34" i="13"/>
  <c r="I34" i="13"/>
  <c r="V49" i="3"/>
  <c r="Y12" i="3"/>
  <c r="Y14" i="3"/>
  <c r="I14" i="15"/>
  <c r="I14" i="11"/>
  <c r="J23" i="9"/>
  <c r="I23" i="9"/>
  <c r="N38" i="3"/>
  <c r="AA71" i="3"/>
  <c r="AC71" i="3"/>
  <c r="C62" i="3"/>
  <c r="Q81" i="3"/>
  <c r="U72" i="3"/>
  <c r="J14" i="12"/>
  <c r="J14" i="11"/>
  <c r="O12" i="3"/>
  <c r="O14" i="3"/>
  <c r="Q72" i="3"/>
  <c r="H35" i="8"/>
  <c r="I14" i="7"/>
  <c r="E72" i="3"/>
  <c r="AA70" i="3"/>
  <c r="AC63" i="3"/>
  <c r="AC72" i="3" s="1"/>
  <c r="U12" i="3"/>
  <c r="U14" i="3"/>
  <c r="I76" i="3"/>
  <c r="AA65" i="3"/>
  <c r="AC65" i="3"/>
  <c r="I14" i="14"/>
  <c r="AD27" i="3"/>
  <c r="H36" i="6"/>
  <c r="I36" i="6"/>
  <c r="I14" i="6"/>
  <c r="AA66" i="3"/>
  <c r="AC66" i="3"/>
  <c r="G12" i="3"/>
  <c r="G14" i="3"/>
  <c r="AA60" i="3"/>
  <c r="J19" i="13"/>
  <c r="I19" i="13"/>
  <c r="V34" i="3"/>
  <c r="H35" i="15"/>
  <c r="B40" i="15"/>
  <c r="C40" i="15"/>
  <c r="AD25" i="3"/>
  <c r="AB25" i="3"/>
  <c r="D59" i="3"/>
  <c r="AB59" i="3" s="1"/>
  <c r="F29" i="3"/>
  <c r="F51" i="3" s="1"/>
  <c r="E52" i="3" s="1"/>
  <c r="H41" i="11"/>
  <c r="I41" i="11"/>
  <c r="I35" i="11"/>
  <c r="I14" i="13"/>
  <c r="E12" i="3"/>
  <c r="AA61" i="3"/>
  <c r="AC61" i="3"/>
  <c r="J18" i="13"/>
  <c r="I18" i="13"/>
  <c r="V33" i="3"/>
  <c r="H35" i="9"/>
  <c r="B40" i="9"/>
  <c r="C40" i="9"/>
  <c r="I77" i="3"/>
  <c r="S12" i="3"/>
  <c r="S14" i="3"/>
  <c r="Q76" i="3"/>
  <c r="H36" i="10"/>
  <c r="I36" i="10"/>
  <c r="I14" i="10"/>
  <c r="O72" i="3"/>
  <c r="I14" i="8"/>
  <c r="X8" i="2"/>
  <c r="V8" i="2"/>
  <c r="O73" i="3"/>
  <c r="P72" i="3"/>
  <c r="P73" i="3"/>
  <c r="J36" i="10"/>
  <c r="C39" i="10"/>
  <c r="H39" i="10"/>
  <c r="I39" i="10"/>
  <c r="H51" i="3"/>
  <c r="G52" i="3"/>
  <c r="B41" i="15"/>
  <c r="I35" i="14"/>
  <c r="B40" i="14"/>
  <c r="C40" i="14"/>
  <c r="H40" i="14"/>
  <c r="I40" i="14"/>
  <c r="C39" i="14"/>
  <c r="H39" i="14"/>
  <c r="I39" i="14"/>
  <c r="B41" i="13"/>
  <c r="J35" i="12"/>
  <c r="B40" i="12"/>
  <c r="J35" i="11"/>
  <c r="J36" i="11"/>
  <c r="B40" i="11"/>
  <c r="H36" i="8"/>
  <c r="I36" i="8"/>
  <c r="B40" i="8"/>
  <c r="C40" i="8"/>
  <c r="H40" i="8"/>
  <c r="I40" i="8"/>
  <c r="C39" i="9"/>
  <c r="H39" i="9"/>
  <c r="I39" i="9"/>
  <c r="B41" i="9"/>
  <c r="B41" i="7"/>
  <c r="H36" i="7"/>
  <c r="I36" i="7"/>
  <c r="B40" i="7"/>
  <c r="C40" i="7"/>
  <c r="H40" i="7"/>
  <c r="I40" i="7"/>
  <c r="C39" i="7"/>
  <c r="H39" i="7"/>
  <c r="I39" i="7"/>
  <c r="C39" i="6"/>
  <c r="H39" i="6"/>
  <c r="I39" i="6"/>
  <c r="B41" i="6"/>
  <c r="AA4" i="3"/>
  <c r="AB4" i="3"/>
  <c r="D29" i="3"/>
  <c r="D51" i="3" s="1"/>
  <c r="C52" i="3" s="1"/>
  <c r="H41" i="12"/>
  <c r="I41" i="12"/>
  <c r="I35" i="12"/>
  <c r="H36" i="12"/>
  <c r="I36" i="12"/>
  <c r="J36" i="12"/>
  <c r="Q73" i="3"/>
  <c r="P51" i="3"/>
  <c r="S73" i="3"/>
  <c r="K73" i="3"/>
  <c r="J35" i="14"/>
  <c r="J36" i="14"/>
  <c r="H36" i="14"/>
  <c r="I36" i="14"/>
  <c r="H41" i="14"/>
  <c r="I41" i="14"/>
  <c r="I73" i="3"/>
  <c r="W73" i="3"/>
  <c r="Y73" i="3"/>
  <c r="U73" i="3"/>
  <c r="C73" i="3"/>
  <c r="J14" i="9"/>
  <c r="H40" i="9"/>
  <c r="I40" i="9"/>
  <c r="I14" i="9"/>
  <c r="X51" i="3"/>
  <c r="X73" i="3"/>
  <c r="H73" i="3"/>
  <c r="T50" i="3"/>
  <c r="T51" i="3"/>
  <c r="T65" i="3"/>
  <c r="T72" i="3"/>
  <c r="T73" i="3"/>
  <c r="G73" i="3"/>
  <c r="M73" i="3"/>
  <c r="H41" i="13"/>
  <c r="I41" i="13"/>
  <c r="H36" i="13"/>
  <c r="I36" i="13"/>
  <c r="J35" i="13"/>
  <c r="J36" i="13"/>
  <c r="I35" i="13"/>
  <c r="I35" i="8"/>
  <c r="H41" i="8"/>
  <c r="I41" i="8"/>
  <c r="J35" i="8"/>
  <c r="J36" i="8"/>
  <c r="AD42" i="3"/>
  <c r="J50" i="3"/>
  <c r="J51" i="3"/>
  <c r="I52" i="3"/>
  <c r="J67" i="3"/>
  <c r="C7" i="3"/>
  <c r="AB7" i="3" s="1"/>
  <c r="H40" i="13"/>
  <c r="I40" i="13"/>
  <c r="E73" i="3"/>
  <c r="H39" i="13"/>
  <c r="I39" i="13"/>
  <c r="R50" i="3"/>
  <c r="R51" i="3"/>
  <c r="R65" i="3"/>
  <c r="AD34" i="3"/>
  <c r="AB34" i="3"/>
  <c r="AB49" i="3"/>
  <c r="AD49" i="3"/>
  <c r="V71" i="3"/>
  <c r="H41" i="7"/>
  <c r="I41" i="7"/>
  <c r="I35" i="7"/>
  <c r="J35" i="7"/>
  <c r="J36" i="7"/>
  <c r="AB81" i="3"/>
  <c r="AA81" i="3"/>
  <c r="I35" i="15"/>
  <c r="H41" i="15"/>
  <c r="I41" i="15"/>
  <c r="J35" i="15"/>
  <c r="J36" i="15"/>
  <c r="U7" i="3"/>
  <c r="U16" i="3"/>
  <c r="N20" i="2"/>
  <c r="N65" i="3"/>
  <c r="I35" i="9"/>
  <c r="H36" i="9"/>
  <c r="I36" i="9"/>
  <c r="J35" i="9"/>
  <c r="H40" i="6"/>
  <c r="I40" i="6"/>
  <c r="H40" i="15"/>
  <c r="I40" i="15"/>
  <c r="Z50" i="3"/>
  <c r="Z51" i="3"/>
  <c r="AD40" i="3"/>
  <c r="Z66" i="3"/>
  <c r="R68" i="3"/>
  <c r="AD33" i="3"/>
  <c r="AB33" i="3"/>
  <c r="V64" i="3"/>
  <c r="V50" i="3"/>
  <c r="V51" i="3"/>
  <c r="H40" i="10"/>
  <c r="I40" i="10"/>
  <c r="N50" i="3"/>
  <c r="N51" i="3"/>
  <c r="N63" i="3"/>
  <c r="L69" i="3"/>
  <c r="H36" i="15"/>
  <c r="I36" i="15"/>
  <c r="L63" i="3"/>
  <c r="L50" i="3"/>
  <c r="L51" i="3"/>
  <c r="K52" i="3"/>
  <c r="B41" i="14"/>
  <c r="B41" i="12"/>
  <c r="C40" i="12"/>
  <c r="H40" i="12"/>
  <c r="I40" i="12"/>
  <c r="B41" i="11"/>
  <c r="C40" i="11"/>
  <c r="H40" i="11"/>
  <c r="I40" i="11"/>
  <c r="B41" i="8"/>
  <c r="J36" i="9"/>
  <c r="N72" i="3"/>
  <c r="N73" i="3"/>
  <c r="Z72" i="3"/>
  <c r="Z73" i="3"/>
  <c r="V72" i="3"/>
  <c r="V73" i="3"/>
  <c r="L72" i="3"/>
  <c r="L73" i="3"/>
  <c r="H41" i="9"/>
  <c r="I41" i="9"/>
  <c r="R72" i="3"/>
  <c r="R73" i="3"/>
  <c r="J72" i="3"/>
  <c r="J73" i="3"/>
  <c r="AD38" i="3" l="1"/>
  <c r="D70" i="3"/>
  <c r="AD70" i="3" s="1"/>
  <c r="D68" i="3"/>
  <c r="AD35" i="3"/>
  <c r="AB21" i="3"/>
  <c r="AB32" i="3"/>
  <c r="AA79" i="3"/>
  <c r="AD64" i="3"/>
  <c r="J9" i="17"/>
  <c r="I9" i="17"/>
  <c r="J13" i="17"/>
  <c r="I13" i="17"/>
  <c r="J25" i="17"/>
  <c r="I25" i="17"/>
  <c r="J31" i="17"/>
  <c r="I31" i="17"/>
  <c r="H14" i="17"/>
  <c r="J5" i="17"/>
  <c r="I5" i="17"/>
  <c r="B26" i="17"/>
  <c r="C22" i="17" s="1"/>
  <c r="J8" i="17"/>
  <c r="I8" i="17"/>
  <c r="J12" i="17"/>
  <c r="I12" i="17"/>
  <c r="H35" i="17"/>
  <c r="J15" i="17"/>
  <c r="I15" i="17"/>
  <c r="I16" i="17"/>
  <c r="J16" i="17"/>
  <c r="J19" i="17"/>
  <c r="I19" i="17"/>
  <c r="C25" i="17"/>
  <c r="J20" i="17"/>
  <c r="I20" i="17"/>
  <c r="J7" i="17"/>
  <c r="I7" i="17"/>
  <c r="J11" i="17"/>
  <c r="I11" i="17"/>
  <c r="C16" i="17"/>
  <c r="J18" i="17"/>
  <c r="I18" i="17"/>
  <c r="J23" i="17"/>
  <c r="I23" i="17"/>
  <c r="J29" i="17"/>
  <c r="I29" i="17"/>
  <c r="C38" i="17"/>
  <c r="J33" i="17"/>
  <c r="I33" i="17"/>
  <c r="J34" i="17"/>
  <c r="I34" i="17"/>
  <c r="J6" i="17"/>
  <c r="I6" i="17"/>
  <c r="J10" i="17"/>
  <c r="I10" i="17"/>
  <c r="J21" i="17"/>
  <c r="I21" i="17"/>
  <c r="C23" i="17"/>
  <c r="C24" i="17"/>
  <c r="C33" i="17"/>
  <c r="C34" i="17"/>
  <c r="J30" i="17"/>
  <c r="B35" i="17"/>
  <c r="C31" i="17" s="1"/>
  <c r="I17" i="17"/>
  <c r="I24" i="17"/>
  <c r="I26" i="17"/>
  <c r="I28" i="17"/>
  <c r="I32" i="17"/>
  <c r="C15" i="17"/>
  <c r="AB65" i="3"/>
  <c r="AD65" i="3"/>
  <c r="AD36" i="3"/>
  <c r="AB30" i="3"/>
  <c r="AB50" i="3" s="1"/>
  <c r="D63" i="3"/>
  <c r="AD63" i="3" s="1"/>
  <c r="AD72" i="3" s="1"/>
  <c r="AA5" i="3"/>
  <c r="AA29" i="3"/>
  <c r="AD44" i="3"/>
  <c r="AA76" i="3"/>
  <c r="AB14" i="3"/>
  <c r="AB11" i="3"/>
  <c r="J8" i="16"/>
  <c r="I8" i="16"/>
  <c r="I15" i="16"/>
  <c r="H35" i="16"/>
  <c r="J15" i="16"/>
  <c r="J19" i="16"/>
  <c r="I19" i="16"/>
  <c r="J31" i="16"/>
  <c r="I31" i="16"/>
  <c r="J12" i="16"/>
  <c r="I12" i="16"/>
  <c r="I16" i="16"/>
  <c r="J16" i="16"/>
  <c r="I7" i="16"/>
  <c r="J7" i="16"/>
  <c r="I11" i="16"/>
  <c r="J11" i="16"/>
  <c r="C16" i="16"/>
  <c r="J18" i="16"/>
  <c r="I18" i="16"/>
  <c r="J23" i="16"/>
  <c r="I23" i="16"/>
  <c r="J29" i="16"/>
  <c r="I29" i="16"/>
  <c r="C31" i="16"/>
  <c r="J21" i="16"/>
  <c r="I21" i="16"/>
  <c r="C23" i="16"/>
  <c r="C24" i="16"/>
  <c r="C38" i="16"/>
  <c r="J33" i="16"/>
  <c r="I33" i="16"/>
  <c r="J34" i="16"/>
  <c r="I34" i="16"/>
  <c r="J6" i="16"/>
  <c r="I6" i="16"/>
  <c r="J10" i="16"/>
  <c r="I10" i="16"/>
  <c r="H14" i="16"/>
  <c r="I5" i="16"/>
  <c r="J5" i="16"/>
  <c r="J9" i="16"/>
  <c r="I9" i="16"/>
  <c r="I13" i="16"/>
  <c r="J13" i="16"/>
  <c r="J20" i="16"/>
  <c r="I20" i="16"/>
  <c r="B26" i="16"/>
  <c r="C25" i="16" s="1"/>
  <c r="C22" i="16"/>
  <c r="J25" i="16"/>
  <c r="I25" i="16"/>
  <c r="C34" i="16"/>
  <c r="B35" i="16"/>
  <c r="C30" i="16" s="1"/>
  <c r="I17" i="16"/>
  <c r="I24" i="16"/>
  <c r="I26" i="16"/>
  <c r="I28" i="16"/>
  <c r="I32" i="16"/>
  <c r="C15" i="16"/>
  <c r="AB70" i="3"/>
  <c r="AB20" i="3"/>
  <c r="AB29" i="3" s="1"/>
  <c r="AB51" i="3" s="1"/>
  <c r="AD67" i="3"/>
  <c r="AD37" i="3"/>
  <c r="AB41" i="3"/>
  <c r="AD20" i="3"/>
  <c r="AD29" i="3" s="1"/>
  <c r="AD51" i="3" s="1"/>
  <c r="AB45" i="3"/>
  <c r="AA62" i="3"/>
  <c r="AD31" i="3"/>
  <c r="AB22" i="3"/>
  <c r="AB26" i="3"/>
  <c r="AD22" i="3"/>
  <c r="AA50" i="3"/>
  <c r="AA51" i="3" s="1"/>
  <c r="AB63" i="3"/>
  <c r="AB72" i="3" s="1"/>
  <c r="AA72" i="3"/>
  <c r="AD45" i="3"/>
  <c r="AD69" i="3"/>
  <c r="AB69" i="3"/>
  <c r="AD56" i="3"/>
  <c r="AD62" i="3" s="1"/>
  <c r="AD73" i="3" s="1"/>
  <c r="AB56" i="3"/>
  <c r="AB62" i="3" s="1"/>
  <c r="AB73" i="3" s="1"/>
  <c r="D62" i="3"/>
  <c r="D73" i="3" s="1"/>
  <c r="AB60" i="3"/>
  <c r="AD60" i="3"/>
  <c r="C16" i="3"/>
  <c r="AD59" i="3"/>
  <c r="AB57" i="3"/>
  <c r="D71" i="3"/>
  <c r="D58" i="3"/>
  <c r="AB12" i="3"/>
  <c r="AB66" i="3"/>
  <c r="AA7" i="3"/>
  <c r="AB77" i="3"/>
  <c r="AD61" i="3"/>
  <c r="AD48" i="3"/>
  <c r="AB23" i="3"/>
  <c r="AA80" i="3"/>
  <c r="AB24" i="3"/>
  <c r="AD68" i="3" l="1"/>
  <c r="AB68" i="3"/>
  <c r="D72" i="3"/>
  <c r="C30" i="17"/>
  <c r="C29" i="17"/>
  <c r="C32" i="17"/>
  <c r="J35" i="17"/>
  <c r="I35" i="17"/>
  <c r="B40" i="17"/>
  <c r="C40" i="17" s="1"/>
  <c r="H40" i="17" s="1"/>
  <c r="I40" i="17" s="1"/>
  <c r="I14" i="17"/>
  <c r="B39" i="17"/>
  <c r="H36" i="17"/>
  <c r="I36" i="17" s="1"/>
  <c r="J14" i="17"/>
  <c r="J36" i="17" s="1"/>
  <c r="AA73" i="3"/>
  <c r="I14" i="16"/>
  <c r="J14" i="16"/>
  <c r="B39" i="16"/>
  <c r="H36" i="16"/>
  <c r="I36" i="16" s="1"/>
  <c r="C29" i="16"/>
  <c r="J35" i="16"/>
  <c r="I35" i="16"/>
  <c r="B40" i="16"/>
  <c r="C40" i="16" s="1"/>
  <c r="H40" i="16" s="1"/>
  <c r="I40" i="16" s="1"/>
  <c r="C32" i="16"/>
  <c r="C33" i="16"/>
  <c r="AD58" i="3"/>
  <c r="AB58" i="3"/>
  <c r="E20" i="2"/>
  <c r="Q20" i="2" s="1"/>
  <c r="AA16" i="3"/>
  <c r="AB16" i="3"/>
  <c r="AB71" i="3"/>
  <c r="AD71" i="3"/>
  <c r="C39" i="17" l="1"/>
  <c r="H39" i="17" s="1"/>
  <c r="I39" i="17" s="1"/>
  <c r="B41" i="17"/>
  <c r="C39" i="16"/>
  <c r="H39" i="16" s="1"/>
  <c r="I39" i="16" s="1"/>
  <c r="B41" i="16"/>
  <c r="J36" i="16"/>
</calcChain>
</file>

<file path=xl/sharedStrings.xml><?xml version="1.0" encoding="utf-8"?>
<sst xmlns="http://schemas.openxmlformats.org/spreadsheetml/2006/main" count="1439" uniqueCount="170">
  <si>
    <t>주담대</t>
  </si>
  <si>
    <t>소계</t>
  </si>
  <si>
    <t>계</t>
  </si>
  <si>
    <t>전세대출</t>
  </si>
  <si>
    <t>총계</t>
  </si>
  <si>
    <t>자산현황</t>
  </si>
  <si>
    <t>기준일</t>
  </si>
  <si>
    <t>1월</t>
  </si>
  <si>
    <t>2월</t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</si>
  <si>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</si>
  <si>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</si>
  <si>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</si>
  <si>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</si>
  <si>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</si>
  <si>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</si>
  <si>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</si>
  <si>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</si>
  <si>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</si>
  <si>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</si>
  <si>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>목표</t>
  </si>
  <si>
    <t>유동자본</t>
  </si>
  <si>
    <t>가입일</t>
  </si>
  <si>
    <t>만기일</t>
  </si>
  <si>
    <t>기한</t>
  </si>
  <si>
    <t>금액</t>
  </si>
  <si>
    <t>내용</t>
  </si>
  <si>
    <t>현황</t>
  </si>
  <si>
    <t>달성률</t>
  </si>
  <si>
    <t>주택청약</t>
  </si>
  <si>
    <t>유동부채</t>
  </si>
  <si>
    <t>2024.10.31</t>
  </si>
  <si>
    <t>2053.5.22</t>
  </si>
  <si>
    <t>2026.1.29</t>
  </si>
  <si>
    <t>상환 가능액</t>
  </si>
  <si>
    <t>상환목표액</t>
  </si>
  <si>
    <t>실 상환액</t>
  </si>
  <si>
    <t xml:space="preserve">  1 </t>
  </si>
  <si>
    <t>연봉의 25% 신용카드 사용</t>
  </si>
  <si>
    <t>자산+부채 계</t>
  </si>
  <si>
    <t xml:space="preserve">  2 </t>
  </si>
  <si>
    <t>25% 초과분부터 기본공제 한도 300만원까지 체크카드/현금/지역화폐 사용</t>
  </si>
  <si>
    <t xml:space="preserve">  3 </t>
  </si>
  <si>
    <t>기본공제 초과분 공제항목-전통시장, 도서, 영화, 대중교통</t>
  </si>
  <si>
    <t>현금흐름</t>
  </si>
  <si>
    <t>소득</t>
  </si>
  <si>
    <t>월 평균</t>
  </si>
  <si>
    <t>회사</t>
  </si>
  <si>
    <t>기타</t>
  </si>
  <si>
    <t>금융투자</t>
  </si>
  <si>
    <t>저축/투자</t>
  </si>
  <si>
    <t>연간합계</t>
  </si>
  <si>
    <t>월평균</t>
  </si>
  <si>
    <t>대출상환</t>
  </si>
  <si>
    <t>비상금</t>
  </si>
  <si>
    <t>목적적금-여행</t>
  </si>
  <si>
    <t>소득-예산</t>
  </si>
  <si>
    <t>지출 세목</t>
  </si>
  <si>
    <t>예산</t>
  </si>
  <si>
    <t>지출</t>
  </si>
  <si>
    <t>주거</t>
  </si>
  <si>
    <t>관리비</t>
  </si>
  <si>
    <t>통신</t>
  </si>
  <si>
    <t>휴대폰</t>
  </si>
  <si>
    <t>인터넷/TV</t>
  </si>
  <si>
    <t>보험</t>
  </si>
  <si>
    <t>보장성</t>
  </si>
  <si>
    <t>이자</t>
  </si>
  <si>
    <t>신용</t>
  </si>
  <si>
    <t>교통</t>
  </si>
  <si>
    <t>세금/공과금</t>
  </si>
  <si>
    <t>고정비 계</t>
  </si>
  <si>
    <t>차량</t>
  </si>
  <si>
    <t>자동차보험</t>
  </si>
  <si>
    <t>주유</t>
  </si>
  <si>
    <t>기타유지비</t>
  </si>
  <si>
    <t>식비</t>
  </si>
  <si>
    <t>집밥</t>
  </si>
  <si>
    <t>외식/배달</t>
  </si>
  <si>
    <t>카페/간식</t>
  </si>
  <si>
    <t>취미</t>
  </si>
  <si>
    <t>음악</t>
  </si>
  <si>
    <t>문화</t>
  </si>
  <si>
    <t>여행</t>
  </si>
  <si>
    <t>개발</t>
  </si>
  <si>
    <t>운동</t>
  </si>
  <si>
    <t>교육</t>
  </si>
  <si>
    <t>꾸밈</t>
  </si>
  <si>
    <t>미용</t>
  </si>
  <si>
    <t>의류/잡화</t>
  </si>
  <si>
    <t>관계</t>
  </si>
  <si>
    <t>경조사</t>
  </si>
  <si>
    <t>모임</t>
  </si>
  <si>
    <t>건강</t>
  </si>
  <si>
    <t>의료</t>
  </si>
  <si>
    <t>복순</t>
  </si>
  <si>
    <t>동물병원</t>
  </si>
  <si>
    <t>용품</t>
  </si>
  <si>
    <t>생활</t>
  </si>
  <si>
    <t>생필품</t>
  </si>
  <si>
    <t>변동비 계</t>
  </si>
  <si>
    <t>예산-지출</t>
  </si>
  <si>
    <t>지출 항목</t>
  </si>
  <si>
    <t>지출형태</t>
  </si>
  <si>
    <t>연간소비</t>
  </si>
  <si>
    <t>월평균소비</t>
  </si>
  <si>
    <t>신한 더모아</t>
  </si>
  <si>
    <t>현대 네이버</t>
  </si>
  <si>
    <t>국민 노리체크</t>
  </si>
  <si>
    <t>토스체크</t>
  </si>
  <si>
    <t>지역사랑상품권</t>
  </si>
  <si>
    <t>현금</t>
  </si>
  <si>
    <t>수입</t>
  </si>
  <si>
    <t>지출내역</t>
  </si>
  <si>
    <t>목표 / 결산</t>
  </si>
  <si>
    <t>지출분류</t>
  </si>
  <si>
    <t>잔여예산</t>
  </si>
  <si>
    <t>거래일</t>
  </si>
  <si>
    <t>비고</t>
  </si>
  <si>
    <t>지출방법</t>
  </si>
  <si>
    <t>대분류</t>
  </si>
  <si>
    <t>중분류</t>
  </si>
  <si>
    <t>소분류</t>
  </si>
  <si>
    <t>세부항목</t>
  </si>
  <si>
    <t>예산비 사용률</t>
  </si>
  <si>
    <t>icloud</t>
  </si>
  <si>
    <t>고정비</t>
  </si>
  <si>
    <t>수입원</t>
  </si>
  <si>
    <t>비중</t>
  </si>
  <si>
    <t>변동비</t>
  </si>
  <si>
    <t>합계</t>
  </si>
  <si>
    <t>분류</t>
  </si>
  <si>
    <t>지출형태 분석</t>
  </si>
  <si>
    <t>소득대비 지출 분석</t>
  </si>
  <si>
    <t>평가</t>
  </si>
  <si>
    <t>소득비 저축/투자</t>
  </si>
  <si>
    <t>이상 권장</t>
  </si>
  <si>
    <t>소득비 고정비</t>
  </si>
  <si>
    <t>이내 권장</t>
  </si>
  <si>
    <t>소득비 변동비</t>
  </si>
  <si>
    <t>주차</t>
  </si>
  <si>
    <t>759000/3개월(9~11)</t>
  </si>
  <si>
    <t>대출1</t>
    <phoneticPr fontId="39" type="noConversion"/>
  </si>
  <si>
    <t>대출2</t>
    <phoneticPr fontId="39" type="noConversion"/>
  </si>
  <si>
    <t>예금1</t>
    <phoneticPr fontId="39" type="noConversion"/>
  </si>
  <si>
    <t>예금2</t>
    <phoneticPr fontId="39" type="noConversion"/>
  </si>
  <si>
    <t>적금1</t>
    <phoneticPr fontId="39" type="noConversion"/>
  </si>
  <si>
    <t>이율</t>
    <phoneticPr fontId="39" type="noConversion"/>
  </si>
  <si>
    <t>이자납입일</t>
    <phoneticPr fontId="39" type="noConversion"/>
  </si>
  <si>
    <t>고정금리</t>
    <phoneticPr fontId="39" type="noConversion"/>
  </si>
  <si>
    <t>대출이자</t>
    <phoneticPr fontId="39" type="noConversion"/>
  </si>
  <si>
    <t>IRP</t>
    <phoneticPr fontId="39" type="noConversion"/>
  </si>
  <si>
    <t>금리</t>
    <phoneticPr fontId="39" type="noConversion"/>
  </si>
  <si>
    <t>변동금리</t>
    <phoneticPr fontId="39" type="noConversion"/>
  </si>
  <si>
    <t>대출상환</t>
    <phoneticPr fontId="39" type="noConversion"/>
  </si>
  <si>
    <t>비상금</t>
    <phoneticPr fontId="39" type="noConversion"/>
  </si>
  <si>
    <t>현금</t>
    <phoneticPr fontId="39" type="noConversion"/>
  </si>
  <si>
    <t>지역사랑상품권</t>
    <phoneticPr fontId="39" type="noConversion"/>
  </si>
  <si>
    <t>계</t>
    <phoneticPr fontId="39" type="noConversion"/>
  </si>
  <si>
    <t>대중교통/택시</t>
    <phoneticPr fontId="39" type="noConversion"/>
  </si>
  <si>
    <t>2025.12.31</t>
    <phoneticPr fontId="39" type="noConversion"/>
  </si>
  <si>
    <t>지출 순서( 연말정산 대비)</t>
    <phoneticPr fontId="39" type="noConversion"/>
  </si>
  <si>
    <t>매달 10일</t>
    <phoneticPr fontId="39" type="noConversion"/>
  </si>
  <si>
    <t>매달 30일</t>
    <phoneticPr fontId="39" type="noConversion"/>
  </si>
  <si>
    <t>매달 1일 업데이트</t>
    <phoneticPr fontId="39" type="noConversion"/>
  </si>
  <si>
    <t>목표액</t>
    <phoneticPr fontId="39" type="noConversion"/>
  </si>
  <si>
    <t>대출 상환</t>
    <phoneticPr fontId="39" type="noConversion"/>
  </si>
  <si>
    <t>여행적금</t>
    <phoneticPr fontId="39" type="noConversion"/>
  </si>
  <si>
    <t>미달액</t>
    <phoneticPr fontId="39" type="noConversion"/>
  </si>
  <si>
    <t>1월</t>
    <phoneticPr fontId="39" type="noConversion"/>
  </si>
  <si>
    <t>2월</t>
    <phoneticPr fontId="3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</si>
</sst>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1" formatCode="_-* #,##0_-;\-* #,##0_-;_-* &quot;-&quot;_-;_-@_-"/>
    <numFmt numFmtId="176" formatCode="_-* #,##0_-;\-* #,##0_-;_-* &quot;-&quot;_-;_-@"/>
    <numFmt numFmtId="177" formatCode="_-* #,##0_-;\-* #,##0_-;_-* &quot;-&quot;??_-;_-@"/>
    <numFmt numFmtId="178" formatCode="yyyy&quot;년&quot;\ m&quot;월&quot;\ d&quot;일&quot;"/>
    <numFmt numFmtId="179" formatCode="m\/d"/>
    <numFmt numFmtId="180" formatCode="yy&quot;-&quot;m&quot;-&quot;d"/>
    <numFmt numFmtId="181" formatCode="yyyy&quot;-&quot;m&quot;-&quot;d"/>
    <numFmt numFmtId="182" formatCode="yyyy\-mm\-dd"/>
    <numFmt numFmtId="183" formatCode="mm&quot;월&quot;\ dd&quot;일&quot;"/>
    <numFmt numFmtId="184" formatCode="yyyy&quot;년&quot;\ m&quot;월&quot;"/>
    <numFmt numFmtId="185" formatCode="#,##0_ "/>
    <numFmt numFmtId="187" formatCode="m/d"/>
  </numFmts>
  <fonts count="43">
    <font>
      <sz val="11"/>
      <color theme="1"/>
      <name val="Calibri"/>
      <scheme val="minor"/>
    </font>
    <font>
      <sz val="10"/>
      <color theme="1"/>
      <name val="Malgun Gothic"/>
      <family val="3"/>
      <charset val="129"/>
    </font>
    <font>
      <b/>
      <sz val="10"/>
      <color theme="1"/>
      <name val="Malgun Gothic"/>
      <family val="3"/>
      <charset val="129"/>
    </font>
    <font>
      <sz val="10"/>
      <color rgb="FF7F7F7F"/>
      <name val="Malgun Gothic"/>
      <family val="3"/>
      <charset val="129"/>
    </font>
    <font>
      <b/>
      <sz val="10"/>
      <color rgb="FF009999"/>
      <name val="Malgun Gothic"/>
      <family val="3"/>
      <charset val="129"/>
    </font>
    <font>
      <sz val="10"/>
      <color rgb="FF595959"/>
      <name val="Malgun Gothic"/>
      <family val="3"/>
      <charset val="129"/>
    </font>
    <font>
      <sz val="11"/>
      <name val="Calibri"/>
    </font>
    <font>
      <b/>
      <sz val="10"/>
      <color theme="0"/>
      <name val="Malgun Gothic"/>
      <family val="3"/>
      <charset val="129"/>
    </font>
    <font>
      <b/>
      <sz val="10"/>
      <color rgb="FF3F3F3F"/>
      <name val="Malgun Gothic"/>
      <family val="3"/>
      <charset val="129"/>
    </font>
    <font>
      <sz val="10"/>
      <color rgb="FF3F3F3F"/>
      <name val="Malgun Gothic"/>
      <family val="3"/>
      <charset val="129"/>
    </font>
    <font>
      <sz val="10"/>
      <color rgb="FFBFBFBF"/>
      <name val="Malgun Gothic"/>
      <family val="3"/>
      <charset val="129"/>
    </font>
    <font>
      <b/>
      <sz val="10"/>
      <color rgb="FFFFFFFF"/>
      <name val="Malgun Gothic"/>
      <family val="3"/>
      <charset val="129"/>
    </font>
    <font>
      <b/>
      <sz val="14"/>
      <color theme="1"/>
      <name val="Malgun Gothic"/>
      <family val="3"/>
      <charset val="129"/>
    </font>
    <font>
      <sz val="9"/>
      <color rgb="FF7F7F7F"/>
      <name val="Malgun Gothic"/>
      <family val="3"/>
      <charset val="129"/>
    </font>
    <font>
      <sz val="9"/>
      <color theme="1"/>
      <name val="Malgun Gothic"/>
      <family val="3"/>
      <charset val="129"/>
    </font>
    <font>
      <b/>
      <sz val="12"/>
      <color theme="1"/>
      <name val="Malgun Gothic"/>
      <family val="3"/>
      <charset val="129"/>
    </font>
    <font>
      <b/>
      <sz val="9"/>
      <color theme="1"/>
      <name val="Malgun Gothic"/>
      <family val="3"/>
      <charset val="129"/>
    </font>
    <font>
      <b/>
      <sz val="9"/>
      <color rgb="FF3F3F3F"/>
      <name val="Malgun Gothic"/>
      <family val="3"/>
      <charset val="129"/>
    </font>
    <font>
      <b/>
      <sz val="9"/>
      <color rgb="FFFF0000"/>
      <name val="Malgun Gothic"/>
      <family val="3"/>
      <charset val="129"/>
    </font>
    <font>
      <b/>
      <i/>
      <sz val="9"/>
      <color theme="1"/>
      <name val="Malgun Gothic"/>
      <family val="3"/>
      <charset val="129"/>
    </font>
    <font>
      <i/>
      <sz val="9"/>
      <color theme="1"/>
      <name val="Malgun Gothic"/>
      <family val="3"/>
      <charset val="129"/>
    </font>
    <font>
      <b/>
      <sz val="9"/>
      <color rgb="FF427CAC"/>
      <name val="Malgun Gothic"/>
      <family val="3"/>
      <charset val="129"/>
    </font>
    <font>
      <b/>
      <sz val="9"/>
      <color theme="4"/>
      <name val="Malgun Gothic"/>
      <family val="3"/>
      <charset val="129"/>
    </font>
    <font>
      <b/>
      <sz val="9"/>
      <color theme="0"/>
      <name val="Malgun Gothic"/>
      <family val="3"/>
      <charset val="129"/>
    </font>
    <font>
      <b/>
      <sz val="9"/>
      <color rgb="FF7F7F7F"/>
      <name val="Malgun Gothic"/>
      <family val="3"/>
      <charset val="129"/>
    </font>
    <font>
      <b/>
      <sz val="9"/>
      <color rgb="FFE87485"/>
      <name val="Malgun Gothic"/>
      <family val="3"/>
      <charset val="129"/>
    </font>
    <font>
      <b/>
      <sz val="10"/>
      <color rgb="FF7F7F7F"/>
      <name val="Malgun Gothic"/>
      <family val="3"/>
      <charset val="129"/>
    </font>
    <font>
      <sz val="9"/>
      <color theme="0"/>
      <name val="Malgun Gothic"/>
      <family val="3"/>
      <charset val="129"/>
    </font>
    <font>
      <b/>
      <sz val="11"/>
      <color theme="1"/>
      <name val="Malgun Gothic"/>
      <family val="3"/>
      <charset val="129"/>
    </font>
    <font>
      <sz val="9"/>
      <color rgb="FFDBE5F1"/>
      <name val="Malgun Gothic"/>
      <family val="3"/>
      <charset val="129"/>
    </font>
    <font>
      <sz val="9"/>
      <color rgb="FFD8D8D8"/>
      <name val="Malgun Gothic"/>
      <family val="3"/>
      <charset val="129"/>
    </font>
    <font>
      <sz val="9"/>
      <color rgb="FFFF0000"/>
      <name val="Malgun Gothic"/>
      <family val="3"/>
      <charset val="129"/>
    </font>
    <font>
      <sz val="9"/>
      <color rgb="FFB8CCE4"/>
      <name val="Malgun Gothic"/>
      <family val="3"/>
      <charset val="129"/>
    </font>
    <font>
      <b/>
      <sz val="9"/>
      <color rgb="FFD8D8D8"/>
      <name val="Malgun Gothic"/>
      <family val="3"/>
      <charset val="129"/>
    </font>
    <font>
      <sz val="9"/>
      <color rgb="FF1F497D"/>
      <name val="Malgun Gothic"/>
      <family val="3"/>
      <charset val="129"/>
    </font>
    <font>
      <sz val="11"/>
      <color rgb="FFF2F2F2"/>
      <name val="Malgun Gothic"/>
      <family val="3"/>
      <charset val="129"/>
    </font>
    <font>
      <sz val="9"/>
      <color rgb="FFF2F2F2"/>
      <name val="Malgun Gothic"/>
      <family val="3"/>
      <charset val="129"/>
    </font>
    <font>
      <sz val="11"/>
      <color theme="1"/>
      <name val="Calibri"/>
      <scheme val="minor"/>
    </font>
    <font>
      <sz val="11"/>
      <color theme="1"/>
      <name val="Calibri"/>
    </font>
    <font>
      <sz val="8"/>
      <name val="Calibri"/>
      <family val="3"/>
      <charset val="129"/>
      <scheme val="minor"/>
    </font>
    <font>
      <b/>
      <i/>
      <sz val="10"/>
      <color theme="1"/>
      <name val="Malgun Gothic"/>
      <family val="3"/>
      <charset val="129"/>
    </font>
    <font>
      <i/>
      <sz val="10"/>
      <color theme="1"/>
      <name val="Malgun Gothic"/>
      <family val="3"/>
      <charset val="129"/>
    </font>
    <font>
      <i/>
      <sz val="11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FFFFCC"/>
        <bgColor rgb="FFFFFFCC"/>
      </patternFill>
    </fill>
    <fill>
      <patternFill patternType="solid">
        <fgColor rgb="FFDBE5F1"/>
        <bgColor rgb="FFDBE5F1"/>
      </patternFill>
    </fill>
    <fill>
      <patternFill patternType="solid">
        <fgColor rgb="FF7F7F7F"/>
        <bgColor rgb="FF7F7F7F"/>
      </patternFill>
    </fill>
    <fill>
      <patternFill patternType="solid">
        <fgColor rgb="FFB8CCE4"/>
        <bgColor rgb="FFB8CCE4"/>
      </patternFill>
    </fill>
    <fill>
      <patternFill patternType="solid">
        <fgColor rgb="FFF2F2F2"/>
        <bgColor rgb="FFF2F2F2"/>
      </patternFill>
    </fill>
    <fill>
      <patternFill patternType="solid">
        <fgColor rgb="FFB6DDE8"/>
        <bgColor rgb="FFB6DDE8"/>
      </patternFill>
    </fill>
    <fill>
      <patternFill patternType="solid">
        <fgColor theme="0"/>
        <bgColor theme="0"/>
      </patternFill>
    </fill>
    <fill>
      <patternFill patternType="solid">
        <fgColor rgb="FFFDE9D9"/>
        <bgColor rgb="FFFDE9D9"/>
      </patternFill>
    </fill>
    <fill>
      <patternFill patternType="solid">
        <fgColor rgb="FFE5DFEC"/>
        <bgColor rgb="FFE5DFEC"/>
      </patternFill>
    </fill>
    <fill>
      <patternFill patternType="solid">
        <fgColor rgb="FFC6D9F0"/>
        <bgColor rgb="FFC6D9F0"/>
      </patternFill>
    </fill>
    <fill>
      <patternFill patternType="solid">
        <fgColor rgb="FFE87485"/>
        <bgColor rgb="FFE87485"/>
      </patternFill>
    </fill>
    <fill>
      <patternFill patternType="solid">
        <fgColor rgb="FFE5B8B7"/>
        <bgColor rgb="FFE5B8B7"/>
      </patternFill>
    </fill>
    <fill>
      <patternFill patternType="solid">
        <fgColor rgb="FF92CDDC"/>
        <bgColor rgb="FF92CDDC"/>
      </patternFill>
    </fill>
    <fill>
      <patternFill patternType="solid">
        <fgColor rgb="FFDAEEF3"/>
        <bgColor rgb="FFDAEEF3"/>
      </patternFill>
    </fill>
    <fill>
      <patternFill patternType="solid">
        <fgColor rgb="FFDBEEF3"/>
        <bgColor rgb="FFDBEEF3"/>
      </patternFill>
    </fill>
    <fill>
      <patternFill patternType="solid">
        <fgColor rgb="FFD8D8D8"/>
        <bgColor rgb="FFD8D8D8"/>
      </patternFill>
    </fill>
    <fill>
      <patternFill patternType="solid">
        <fgColor rgb="FFFFFFCC"/>
        <bgColor rgb="FFFFEFF1"/>
      </patternFill>
    </fill>
  </fills>
  <borders count="19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 style="thick">
        <color rgb="FF0070C0"/>
      </bottom>
      <diagonal/>
    </border>
    <border>
      <left style="thin">
        <color rgb="FF000000"/>
      </left>
      <right/>
      <top style="thin">
        <color rgb="FF000000"/>
      </top>
      <bottom style="hair">
        <color rgb="FF7F7F7F"/>
      </bottom>
      <diagonal/>
    </border>
    <border>
      <left/>
      <right/>
      <top style="thin">
        <color rgb="FF000000"/>
      </top>
      <bottom style="hair">
        <color rgb="FF7F7F7F"/>
      </bottom>
      <diagonal/>
    </border>
    <border>
      <left/>
      <right style="hair">
        <color rgb="FF000000"/>
      </right>
      <top style="thin">
        <color rgb="FF000000"/>
      </top>
      <bottom style="hair">
        <color rgb="FF7F7F7F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7F7F7F"/>
      </top>
      <bottom style="hair">
        <color rgb="FF7F7F7F"/>
      </bottom>
      <diagonal/>
    </border>
    <border>
      <left/>
      <right/>
      <top style="hair">
        <color rgb="FF7F7F7F"/>
      </top>
      <bottom style="hair">
        <color rgb="FF7F7F7F"/>
      </bottom>
      <diagonal/>
    </border>
    <border>
      <left/>
      <right style="thin">
        <color rgb="FF000000"/>
      </right>
      <top style="hair">
        <color rgb="FF7F7F7F"/>
      </top>
      <bottom style="hair">
        <color rgb="FF7F7F7F"/>
      </bottom>
      <diagonal/>
    </border>
    <border>
      <left style="thin">
        <color rgb="FF000000"/>
      </left>
      <right/>
      <top style="hair">
        <color rgb="FF7F7F7F"/>
      </top>
      <bottom style="thin">
        <color rgb="FF000000"/>
      </bottom>
      <diagonal/>
    </border>
    <border>
      <left/>
      <right style="thin">
        <color rgb="FF000000"/>
      </right>
      <top style="hair">
        <color rgb="FF7F7F7F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hair">
        <color rgb="FF7F7F7F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7F7F7F"/>
      </bottom>
      <diagonal/>
    </border>
    <border>
      <left/>
      <right/>
      <top style="thin">
        <color rgb="FF000000"/>
      </top>
      <bottom style="hair">
        <color rgb="FF7F7F7F"/>
      </bottom>
      <diagonal/>
    </border>
    <border>
      <left/>
      <right style="hair">
        <color rgb="FF7F7F7F"/>
      </right>
      <top style="thin">
        <color rgb="FF000000"/>
      </top>
      <bottom style="hair">
        <color rgb="FF7F7F7F"/>
      </bottom>
      <diagonal/>
    </border>
    <border>
      <left style="hair">
        <color rgb="FF7F7F7F"/>
      </left>
      <right/>
      <top style="thin">
        <color rgb="FF000000"/>
      </top>
      <bottom style="hair">
        <color rgb="FF7F7F7F"/>
      </bottom>
      <diagonal/>
    </border>
    <border>
      <left/>
      <right/>
      <top style="thin">
        <color rgb="FF000000"/>
      </top>
      <bottom style="hair">
        <color rgb="FF7F7F7F"/>
      </bottom>
      <diagonal/>
    </border>
    <border>
      <left style="thin">
        <color rgb="FF000000"/>
      </left>
      <right style="hair">
        <color rgb="FF7F7F7F"/>
      </right>
      <top style="thin">
        <color rgb="FF000000"/>
      </top>
      <bottom style="hair">
        <color rgb="FF7F7F7F"/>
      </bottom>
      <diagonal/>
    </border>
    <border>
      <left style="thin">
        <color rgb="FF000000"/>
      </left>
      <right/>
      <top style="hair">
        <color rgb="FF7F7F7F"/>
      </top>
      <bottom style="hair">
        <color rgb="FF7F7F7F"/>
      </bottom>
      <diagonal/>
    </border>
    <border>
      <left/>
      <right style="thin">
        <color rgb="FF000000"/>
      </right>
      <top style="hair">
        <color rgb="FF7F7F7F"/>
      </top>
      <bottom style="hair">
        <color rgb="FF7F7F7F"/>
      </bottom>
      <diagonal/>
    </border>
    <border>
      <left/>
      <right/>
      <top style="hair">
        <color rgb="FF7F7F7F"/>
      </top>
      <bottom style="hair">
        <color rgb="FF7F7F7F"/>
      </bottom>
      <diagonal/>
    </border>
    <border>
      <left/>
      <right style="hair">
        <color rgb="FF7F7F7F"/>
      </right>
      <top style="hair">
        <color rgb="FF7F7F7F"/>
      </top>
      <bottom style="hair">
        <color rgb="FF7F7F7F"/>
      </bottom>
      <diagonal/>
    </border>
    <border>
      <left style="hair">
        <color rgb="FF7F7F7F"/>
      </left>
      <right/>
      <top style="hair">
        <color rgb="FF7F7F7F"/>
      </top>
      <bottom style="hair">
        <color rgb="FF7F7F7F"/>
      </bottom>
      <diagonal/>
    </border>
    <border>
      <left/>
      <right/>
      <top style="hair">
        <color rgb="FF7F7F7F"/>
      </top>
      <bottom style="hair">
        <color rgb="FF7F7F7F"/>
      </bottom>
      <diagonal/>
    </border>
    <border>
      <left style="thin">
        <color rgb="FF000000"/>
      </left>
      <right style="hair">
        <color rgb="FF7F7F7F"/>
      </right>
      <top style="hair">
        <color rgb="FF7F7F7F"/>
      </top>
      <bottom style="hair">
        <color rgb="FF7F7F7F"/>
      </bottom>
      <diagonal/>
    </border>
    <border>
      <left style="thin">
        <color rgb="FF000000"/>
      </left>
      <right/>
      <top style="hair">
        <color rgb="FF7F7F7F"/>
      </top>
      <bottom style="thin">
        <color rgb="FF000000"/>
      </bottom>
      <diagonal/>
    </border>
    <border>
      <left/>
      <right style="thin">
        <color rgb="FF000000"/>
      </right>
      <top style="hair">
        <color rgb="FF7F7F7F"/>
      </top>
      <bottom style="thin">
        <color rgb="FF000000"/>
      </bottom>
      <diagonal/>
    </border>
    <border>
      <left/>
      <right/>
      <top style="hair">
        <color rgb="FF7F7F7F"/>
      </top>
      <bottom style="thin">
        <color rgb="FF000000"/>
      </bottom>
      <diagonal/>
    </border>
    <border>
      <left/>
      <right style="hair">
        <color rgb="FF7F7F7F"/>
      </right>
      <top style="hair">
        <color rgb="FF7F7F7F"/>
      </top>
      <bottom style="thin">
        <color rgb="FF000000"/>
      </bottom>
      <diagonal/>
    </border>
    <border>
      <left style="hair">
        <color rgb="FF7F7F7F"/>
      </left>
      <right/>
      <top style="hair">
        <color rgb="FF7F7F7F"/>
      </top>
      <bottom style="thin">
        <color rgb="FF000000"/>
      </bottom>
      <diagonal/>
    </border>
    <border>
      <left/>
      <right/>
      <top style="hair">
        <color rgb="FF7F7F7F"/>
      </top>
      <bottom style="thin">
        <color rgb="FF000000"/>
      </bottom>
      <diagonal/>
    </border>
    <border>
      <left style="thin">
        <color rgb="FF000000"/>
      </left>
      <right style="hair">
        <color rgb="FF7F7F7F"/>
      </right>
      <top style="hair">
        <color rgb="FF7F7F7F"/>
      </top>
      <bottom style="thin">
        <color rgb="FF000000"/>
      </bottom>
      <diagonal/>
    </border>
    <border>
      <left style="hair">
        <color rgb="FF7F7F7F"/>
      </left>
      <right style="thin">
        <color rgb="FF000000"/>
      </right>
      <top style="thin">
        <color rgb="FF000000"/>
      </top>
      <bottom style="hair">
        <color rgb="FF7F7F7F"/>
      </bottom>
      <diagonal/>
    </border>
    <border>
      <left style="hair">
        <color rgb="FF7F7F7F"/>
      </left>
      <right style="thin">
        <color rgb="FF000000"/>
      </right>
      <top style="hair">
        <color rgb="FF7F7F7F"/>
      </top>
      <bottom style="hair">
        <color rgb="FF7F7F7F"/>
      </bottom>
      <diagonal/>
    </border>
    <border>
      <left style="hair">
        <color rgb="FF7F7F7F"/>
      </left>
      <right style="thin">
        <color rgb="FF000000"/>
      </right>
      <top style="hair">
        <color rgb="FF7F7F7F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hair">
        <color rgb="FF7F7F7F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7F7F7F"/>
      </right>
      <top style="thin">
        <color rgb="FF000000"/>
      </top>
      <bottom style="thin">
        <color rgb="FF000000"/>
      </bottom>
      <diagonal/>
    </border>
    <border>
      <left style="hair">
        <color rgb="FF7F7F7F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hair">
        <color rgb="FF7F7F7F"/>
      </bottom>
      <diagonal/>
    </border>
    <border>
      <left/>
      <right/>
      <top/>
      <bottom style="hair">
        <color rgb="FF7F7F7F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 style="hair">
        <color rgb="FF7F7F7F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/>
      <diagonal/>
    </border>
    <border>
      <left style="hair">
        <color rgb="FF7F7F7F"/>
      </left>
      <right/>
      <top/>
      <bottom style="hair">
        <color rgb="FF7F7F7F"/>
      </bottom>
      <diagonal/>
    </border>
    <border>
      <left style="hair">
        <color rgb="FF7F7F7F"/>
      </left>
      <right style="hair">
        <color rgb="FF7F7F7F"/>
      </right>
      <top/>
      <bottom style="hair">
        <color rgb="FF7F7F7F"/>
      </bottom>
      <diagonal/>
    </border>
    <border>
      <left style="hair">
        <color rgb="FF7F7F7F"/>
      </left>
      <right/>
      <top style="hair">
        <color rgb="FF7F7F7F"/>
      </top>
      <bottom style="hair">
        <color rgb="FF7F7F7F"/>
      </bottom>
      <diagonal/>
    </border>
    <border>
      <left style="hair">
        <color rgb="FF666666"/>
      </left>
      <right style="hair">
        <color rgb="FF666666"/>
      </right>
      <top style="hair">
        <color rgb="FF666666"/>
      </top>
      <bottom/>
      <diagonal/>
    </border>
    <border>
      <left style="hair">
        <color rgb="FF7F7F7F"/>
      </left>
      <right style="hair">
        <color rgb="FF7F7F7F"/>
      </right>
      <top/>
      <bottom/>
      <diagonal/>
    </border>
    <border>
      <left style="hair">
        <color rgb="FF7F7F7F"/>
      </left>
      <right style="hair">
        <color rgb="FF7F7F7F"/>
      </right>
      <top/>
      <bottom style="thin">
        <color rgb="FF000000"/>
      </bottom>
      <diagonal/>
    </border>
    <border>
      <left style="hair">
        <color rgb="FF7F7F7F"/>
      </left>
      <right/>
      <top style="hair">
        <color rgb="FF7F7F7F"/>
      </top>
      <bottom style="thin">
        <color rgb="FF000000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 style="thin">
        <color rgb="FF000000"/>
      </bottom>
      <diagonal/>
    </border>
    <border>
      <left/>
      <right style="hair">
        <color rgb="FF666666"/>
      </right>
      <top style="hair">
        <color rgb="FF7F7F7F"/>
      </top>
      <bottom style="thin">
        <color rgb="FF000000"/>
      </bottom>
      <diagonal/>
    </border>
    <border>
      <left/>
      <right style="hair">
        <color rgb="FF666666"/>
      </right>
      <top style="thin">
        <color rgb="FF000000"/>
      </top>
      <bottom style="thin">
        <color rgb="FF000000"/>
      </bottom>
      <diagonal/>
    </border>
    <border>
      <left style="hair">
        <color rgb="FF666666"/>
      </left>
      <right/>
      <top style="thin">
        <color rgb="FF000000"/>
      </top>
      <bottom style="thin">
        <color rgb="FF000000"/>
      </bottom>
      <diagonal/>
    </border>
    <border>
      <left style="hair">
        <color rgb="FF666666"/>
      </left>
      <right style="hair">
        <color rgb="FF666666"/>
      </right>
      <top style="hair">
        <color rgb="FF7F7F7F"/>
      </top>
      <bottom style="thin">
        <color rgb="FF000000"/>
      </bottom>
      <diagonal/>
    </border>
    <border>
      <left style="hair">
        <color rgb="FF666666"/>
      </left>
      <right style="thin">
        <color rgb="FF000000"/>
      </right>
      <top style="hair">
        <color rgb="FF7F7F7F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hair">
        <color rgb="FF7F7F7F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7F7F7F"/>
      </left>
      <right style="thin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7F7F7F"/>
      </right>
      <top/>
      <bottom/>
      <diagonal/>
    </border>
    <border>
      <left style="hair">
        <color rgb="FF7F7F7F"/>
      </left>
      <right style="hair">
        <color rgb="FF7F7F7F"/>
      </right>
      <top style="thin">
        <color rgb="FF000000"/>
      </top>
      <bottom/>
      <diagonal/>
    </border>
    <border>
      <left/>
      <right style="thin">
        <color rgb="FF000000"/>
      </right>
      <top/>
      <bottom style="hair">
        <color rgb="FF7F7F7F"/>
      </bottom>
      <diagonal/>
    </border>
    <border>
      <left style="hair">
        <color rgb="FF7F7F7F"/>
      </left>
      <right style="hair">
        <color rgb="FF7F7F7F"/>
      </right>
      <top/>
      <bottom/>
      <diagonal/>
    </border>
    <border>
      <left/>
      <right style="hair">
        <color rgb="FF7F7F7F"/>
      </right>
      <top style="hair">
        <color rgb="FF7F7F7F"/>
      </top>
      <bottom/>
      <diagonal/>
    </border>
    <border>
      <left/>
      <right style="hair">
        <color rgb="FF7F7F7F"/>
      </right>
      <top/>
      <bottom/>
      <diagonal/>
    </border>
    <border>
      <left/>
      <right style="hair">
        <color rgb="FF7F7F7F"/>
      </right>
      <top/>
      <bottom style="hair">
        <color rgb="FF7F7F7F"/>
      </bottom>
      <diagonal/>
    </border>
    <border>
      <left style="thin">
        <color rgb="FF000000"/>
      </left>
      <right style="hair">
        <color rgb="FF7F7F7F"/>
      </right>
      <top/>
      <bottom style="hair">
        <color rgb="FF7F7F7F"/>
      </bottom>
      <diagonal/>
    </border>
    <border>
      <left style="hair">
        <color rgb="FF7F7F7F"/>
      </left>
      <right style="thin">
        <color rgb="FF000000"/>
      </right>
      <top/>
      <bottom style="hair">
        <color rgb="FF7F7F7F"/>
      </bottom>
      <diagonal/>
    </border>
    <border>
      <left/>
      <right style="hair">
        <color rgb="FF7F7F7F"/>
      </right>
      <top style="hair">
        <color rgb="FF7F7F7F"/>
      </top>
      <bottom style="hair">
        <color rgb="FF7F7F7F"/>
      </bottom>
      <diagonal/>
    </border>
    <border>
      <left/>
      <right/>
      <top style="hair">
        <color rgb="FF7F7F7F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/>
      <right style="hair">
        <color rgb="FF666666"/>
      </right>
      <top style="thin">
        <color rgb="FF000000"/>
      </top>
      <bottom style="hair">
        <color rgb="FF000000"/>
      </bottom>
      <diagonal/>
    </border>
    <border>
      <left style="hair">
        <color rgb="FF666666"/>
      </left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hair">
        <color rgb="FF666666"/>
      </left>
      <right style="thin">
        <color rgb="FF000000"/>
      </right>
      <top/>
      <bottom style="thin">
        <color rgb="FF000000"/>
      </bottom>
      <diagonal/>
    </border>
    <border>
      <left style="hair">
        <color rgb="FF666666"/>
      </left>
      <right style="thin">
        <color rgb="FF000000"/>
      </right>
      <top style="hair">
        <color rgb="FF666666"/>
      </top>
      <bottom style="hair">
        <color rgb="FF666666"/>
      </bottom>
      <diagonal/>
    </border>
    <border>
      <left style="thin">
        <color rgb="FF000000"/>
      </left>
      <right/>
      <top/>
      <bottom/>
      <diagonal/>
    </border>
    <border>
      <left style="hair">
        <color rgb="FF666666"/>
      </left>
      <right style="hair">
        <color rgb="FF666666"/>
      </right>
      <top/>
      <bottom/>
      <diagonal/>
    </border>
    <border>
      <left style="hair">
        <color rgb="FF666666"/>
      </left>
      <right style="hair">
        <color rgb="FF666666"/>
      </right>
      <top/>
      <bottom style="hair">
        <color rgb="FF666666"/>
      </bottom>
      <diagonal/>
    </border>
    <border>
      <left style="hair">
        <color rgb="FF666666"/>
      </left>
      <right style="hair">
        <color rgb="FF7F7F7F"/>
      </right>
      <top style="thin">
        <color rgb="FF000000"/>
      </top>
      <bottom/>
      <diagonal/>
    </border>
    <border>
      <left style="hair">
        <color rgb="FF7F7F7F"/>
      </left>
      <right/>
      <top/>
      <bottom style="hair">
        <color rgb="FF7F7F7F"/>
      </bottom>
      <diagonal/>
    </border>
    <border>
      <left style="hair">
        <color rgb="FF666666"/>
      </left>
      <right style="thin">
        <color rgb="FF000000"/>
      </right>
      <top/>
      <bottom style="hair">
        <color rgb="FF7F7F7F"/>
      </bottom>
      <diagonal/>
    </border>
    <border>
      <left style="hair">
        <color rgb="FF666666"/>
      </left>
      <right style="hair">
        <color rgb="FF7F7F7F"/>
      </right>
      <top/>
      <bottom style="hair">
        <color rgb="FF7F7F7F"/>
      </bottom>
      <diagonal/>
    </border>
    <border>
      <left style="hair">
        <color rgb="FF666666"/>
      </left>
      <right style="hair">
        <color rgb="FF7F7F7F"/>
      </right>
      <top style="hair">
        <color rgb="FF7F7F7F"/>
      </top>
      <bottom/>
      <diagonal/>
    </border>
    <border>
      <left style="hair">
        <color rgb="FF666666"/>
      </left>
      <right style="hair">
        <color rgb="FF7F7F7F"/>
      </right>
      <top style="hair">
        <color rgb="FF7F7F7F"/>
      </top>
      <bottom style="hair">
        <color rgb="FF7F7F7F"/>
      </bottom>
      <diagonal/>
    </border>
    <border>
      <left style="hair">
        <color rgb="FF666666"/>
      </left>
      <right/>
      <top style="hair">
        <color rgb="FF7F7F7F"/>
      </top>
      <bottom style="hair">
        <color rgb="FF7F7F7F"/>
      </bottom>
      <diagonal/>
    </border>
    <border>
      <left style="hair">
        <color rgb="FF666666"/>
      </left>
      <right style="thin">
        <color rgb="FF000000"/>
      </right>
      <top style="hair">
        <color rgb="FF7F7F7F"/>
      </top>
      <bottom style="hair">
        <color rgb="FF7F7F7F"/>
      </bottom>
      <diagonal/>
    </border>
    <border>
      <left style="hair">
        <color rgb="FF666666"/>
      </left>
      <right style="hair">
        <color rgb="FF7F7F7F"/>
      </right>
      <top/>
      <bottom/>
      <diagonal/>
    </border>
    <border>
      <left style="hair">
        <color rgb="FF666666"/>
      </left>
      <right/>
      <top/>
      <bottom style="hair">
        <color rgb="FF7F7F7F"/>
      </bottom>
      <diagonal/>
    </border>
    <border>
      <left style="hair">
        <color rgb="FF666666"/>
      </left>
      <right/>
      <top style="hair">
        <color rgb="FF7F7F7F"/>
      </top>
      <bottom/>
      <diagonal/>
    </border>
    <border>
      <left style="hair">
        <color rgb="FF666666"/>
      </left>
      <right/>
      <top/>
      <bottom/>
      <diagonal/>
    </border>
    <border>
      <left style="thin">
        <color rgb="FF000000"/>
      </left>
      <right/>
      <top/>
      <bottom style="hair">
        <color rgb="FF7F7F7F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hair">
        <color rgb="FF7F7F7F"/>
      </left>
      <right/>
      <top/>
      <bottom/>
      <diagonal/>
    </border>
    <border>
      <left style="thin">
        <color rgb="FF000000"/>
      </left>
      <right style="hair">
        <color rgb="FF7F7F7F"/>
      </right>
      <top style="thin">
        <color rgb="FF000000"/>
      </top>
      <bottom/>
      <diagonal/>
    </border>
    <border>
      <left style="hair">
        <color rgb="FF999999"/>
      </left>
      <right style="hair">
        <color rgb="FF999999"/>
      </right>
      <top style="thin">
        <color rgb="FF000000"/>
      </top>
      <bottom style="hair">
        <color rgb="FF999999"/>
      </bottom>
      <diagonal/>
    </border>
    <border>
      <left/>
      <right/>
      <top style="thin">
        <color rgb="FF000000"/>
      </top>
      <bottom style="hair">
        <color rgb="FF666666"/>
      </bottom>
      <diagonal/>
    </border>
    <border>
      <left style="hair">
        <color rgb="FF666666"/>
      </left>
      <right style="thin">
        <color rgb="FF000000"/>
      </right>
      <top style="thin">
        <color rgb="FF000000"/>
      </top>
      <bottom style="hair">
        <color rgb="FF666666"/>
      </bottom>
      <diagonal/>
    </border>
    <border>
      <left style="hair">
        <color rgb="FF999999"/>
      </left>
      <right style="hair">
        <color rgb="FF999999"/>
      </right>
      <top style="hair">
        <color rgb="FF999999"/>
      </top>
      <bottom style="hair">
        <color rgb="FF999999"/>
      </bottom>
      <diagonal/>
    </border>
    <border>
      <left/>
      <right/>
      <top style="hair">
        <color rgb="FF666666"/>
      </top>
      <bottom style="hair">
        <color rgb="FF666666"/>
      </bottom>
      <diagonal/>
    </border>
    <border>
      <left style="thin">
        <color rgb="FF000000"/>
      </left>
      <right style="hair">
        <color rgb="FF7F7F7F"/>
      </right>
      <top/>
      <bottom style="hair">
        <color rgb="FF666666"/>
      </bottom>
      <diagonal/>
    </border>
    <border>
      <left style="hair">
        <color rgb="FF7F7F7F"/>
      </left>
      <right/>
      <top style="hair">
        <color rgb="FF7F7F7F"/>
      </top>
      <bottom/>
      <diagonal/>
    </border>
    <border>
      <left/>
      <right style="hair">
        <color rgb="FF7F7F7F"/>
      </right>
      <top style="hair">
        <color rgb="FF7F7F7F"/>
      </top>
      <bottom/>
      <diagonal/>
    </border>
    <border>
      <left style="thin">
        <color rgb="FF000000"/>
      </left>
      <right style="hair">
        <color rgb="FF666666"/>
      </right>
      <top/>
      <bottom/>
      <diagonal/>
    </border>
    <border>
      <left/>
      <right/>
      <top style="hair">
        <color rgb="FF7F7F7F"/>
      </top>
      <bottom style="hair">
        <color rgb="FF7F7F7F"/>
      </bottom>
      <diagonal/>
    </border>
    <border>
      <left style="thin">
        <color rgb="FF000000"/>
      </left>
      <right style="hair">
        <color rgb="FF666666"/>
      </right>
      <top/>
      <bottom/>
      <diagonal/>
    </border>
    <border>
      <left style="hair">
        <color rgb="FF666666"/>
      </left>
      <right style="hair">
        <color rgb="FF666666"/>
      </right>
      <top/>
      <bottom style="hair">
        <color rgb="FF7F7F7F"/>
      </bottom>
      <diagonal/>
    </border>
    <border>
      <left style="hair">
        <color rgb="FF666666"/>
      </left>
      <right style="hair">
        <color rgb="FF666666"/>
      </right>
      <top style="hair">
        <color rgb="FF7F7F7F"/>
      </top>
      <bottom/>
      <diagonal/>
    </border>
    <border>
      <left style="hair">
        <color rgb="FF666666"/>
      </left>
      <right style="hair">
        <color rgb="FF666666"/>
      </right>
      <top style="hair">
        <color rgb="FF7F7F7F"/>
      </top>
      <bottom style="hair">
        <color rgb="FF7F7F7F"/>
      </bottom>
      <diagonal/>
    </border>
    <border>
      <left/>
      <right/>
      <top style="hair">
        <color rgb="FF666666"/>
      </top>
      <bottom style="hair">
        <color rgb="FF7F7F7F"/>
      </bottom>
      <diagonal/>
    </border>
    <border>
      <left style="hair">
        <color rgb="FF666666"/>
      </left>
      <right style="thin">
        <color rgb="FF000000"/>
      </right>
      <top style="hair">
        <color rgb="FF666666"/>
      </top>
      <bottom style="hair">
        <color rgb="FF7F7F7F"/>
      </bottom>
      <diagonal/>
    </border>
    <border>
      <left style="thin">
        <color rgb="FF000000"/>
      </left>
      <right style="hair">
        <color rgb="FF666666"/>
      </right>
      <top/>
      <bottom style="hair">
        <color rgb="FF7F7F7F"/>
      </bottom>
      <diagonal/>
    </border>
    <border>
      <left/>
      <right/>
      <top/>
      <bottom style="hair">
        <color rgb="FF7F7F7F"/>
      </bottom>
      <diagonal/>
    </border>
    <border>
      <left/>
      <right style="hair">
        <color rgb="FF7F7F7F"/>
      </right>
      <top/>
      <bottom style="hair">
        <color rgb="FF7F7F7F"/>
      </bottom>
      <diagonal/>
    </border>
    <border>
      <left style="hair">
        <color rgb="FF999999"/>
      </left>
      <right style="hair">
        <color rgb="FF999999"/>
      </right>
      <top style="hair">
        <color rgb="FF999999"/>
      </top>
      <bottom style="thin">
        <color rgb="FF000000"/>
      </bottom>
      <diagonal/>
    </border>
    <border>
      <left/>
      <right/>
      <top style="hair">
        <color rgb="FF7F7F7F"/>
      </top>
      <bottom/>
      <diagonal/>
    </border>
    <border>
      <left/>
      <right/>
      <top/>
      <bottom style="hair">
        <color rgb="FF7F7F7F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rgb="FF000000"/>
      </bottom>
      <diagonal/>
    </border>
    <border>
      <left/>
      <right/>
      <top style="thin">
        <color indexed="64"/>
      </top>
      <bottom style="hair">
        <color rgb="FF000000"/>
      </bottom>
      <diagonal/>
    </border>
    <border>
      <left style="thin">
        <color indexed="64"/>
      </left>
      <right/>
      <top style="hair">
        <color rgb="FF7F7F7F"/>
      </top>
      <bottom style="thin">
        <color indexed="64"/>
      </bottom>
      <diagonal/>
    </border>
    <border>
      <left/>
      <right/>
      <top style="hair">
        <color rgb="FF7F7F7F"/>
      </top>
      <bottom style="thin">
        <color indexed="64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 style="thin">
        <color indexed="64"/>
      </bottom>
      <diagonal/>
    </border>
    <border>
      <left style="hair">
        <color rgb="FF000000"/>
      </left>
      <right style="hair">
        <color rgb="FF7F7F7F"/>
      </right>
      <top style="hair">
        <color rgb="FF7F7F7F"/>
      </top>
      <bottom style="hair">
        <color rgb="FF7F7F7F"/>
      </bottom>
      <diagonal/>
    </border>
    <border>
      <left style="thin">
        <color indexed="64"/>
      </left>
      <right/>
      <top style="thin">
        <color indexed="64"/>
      </top>
      <bottom style="hair">
        <color rgb="FF7F7F7F"/>
      </bottom>
      <diagonal/>
    </border>
    <border>
      <left/>
      <right/>
      <top style="thin">
        <color indexed="64"/>
      </top>
      <bottom style="hair">
        <color rgb="FF7F7F7F"/>
      </bottom>
      <diagonal/>
    </border>
    <border>
      <left/>
      <right style="thin">
        <color indexed="64"/>
      </right>
      <top style="thin">
        <color indexed="64"/>
      </top>
      <bottom style="hair">
        <color rgb="FF7F7F7F"/>
      </bottom>
      <diagonal/>
    </border>
    <border>
      <left style="thin">
        <color indexed="64"/>
      </left>
      <right style="hair">
        <color rgb="FF7F7F7F"/>
      </right>
      <top style="hair">
        <color rgb="FF7F7F7F"/>
      </top>
      <bottom style="thin">
        <color rgb="FF000000"/>
      </bottom>
      <diagonal/>
    </border>
    <border>
      <left style="hair">
        <color rgb="FF7F7F7F"/>
      </left>
      <right style="thin">
        <color indexed="64"/>
      </right>
      <top style="hair">
        <color rgb="FF7F7F7F"/>
      </top>
      <bottom style="thin">
        <color rgb="FF000000"/>
      </bottom>
      <diagonal/>
    </border>
    <border>
      <left style="thin">
        <color indexed="64"/>
      </left>
      <right style="hair">
        <color rgb="FF7F7F7F"/>
      </right>
      <top style="hair">
        <color rgb="FF7F7F7F"/>
      </top>
      <bottom style="hair">
        <color rgb="FF7F7F7F"/>
      </bottom>
      <diagonal/>
    </border>
    <border>
      <left style="hair">
        <color rgb="FF7F7F7F"/>
      </left>
      <right style="thin">
        <color indexed="64"/>
      </right>
      <top style="hair">
        <color rgb="FF7F7F7F"/>
      </top>
      <bottom style="hair">
        <color rgb="FF7F7F7F"/>
      </bottom>
      <diagonal/>
    </border>
    <border>
      <left style="thin">
        <color indexed="64"/>
      </left>
      <right style="hair">
        <color rgb="FF7F7F7F"/>
      </right>
      <top style="hair">
        <color rgb="FF7F7F7F"/>
      </top>
      <bottom style="thin">
        <color indexed="64"/>
      </bottom>
      <diagonal/>
    </border>
    <border>
      <left style="hair">
        <color rgb="FF7F7F7F"/>
      </left>
      <right style="thin">
        <color indexed="64"/>
      </right>
      <top style="hair">
        <color rgb="FF7F7F7F"/>
      </top>
      <bottom style="thin">
        <color indexed="64"/>
      </bottom>
      <diagonal/>
    </border>
    <border>
      <left style="thin">
        <color indexed="64"/>
      </left>
      <right style="hair">
        <color rgb="FF7F7F7F"/>
      </right>
      <top style="thin">
        <color indexed="64"/>
      </top>
      <bottom style="hair">
        <color rgb="FF7F7F7F"/>
      </bottom>
      <diagonal/>
    </border>
    <border>
      <left style="hair">
        <color rgb="FF7F7F7F"/>
      </left>
      <right/>
      <top style="thin">
        <color indexed="64"/>
      </top>
      <bottom style="hair">
        <color rgb="FF7F7F7F"/>
      </bottom>
      <diagonal/>
    </border>
    <border>
      <left/>
      <right style="thin">
        <color indexed="64"/>
      </right>
      <top style="hair">
        <color rgb="FF7F7F7F"/>
      </top>
      <bottom style="hair">
        <color rgb="FF7F7F7F"/>
      </bottom>
      <diagonal/>
    </border>
    <border>
      <left style="hair">
        <color rgb="FF7F7F7F"/>
      </left>
      <right/>
      <top style="hair">
        <color rgb="FF7F7F7F"/>
      </top>
      <bottom style="thin">
        <color indexed="64"/>
      </bottom>
      <diagonal/>
    </border>
    <border>
      <left/>
      <right style="thin">
        <color indexed="64"/>
      </right>
      <top style="hair">
        <color rgb="FF7F7F7F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rgb="FF000000"/>
      </bottom>
      <diagonal/>
    </border>
    <border>
      <left style="thin">
        <color indexed="64"/>
      </left>
      <right style="dotted">
        <color rgb="FF000000"/>
      </right>
      <top style="hair">
        <color rgb="FF000000"/>
      </top>
      <bottom style="hair">
        <color rgb="FF7F7F7F"/>
      </bottom>
      <diagonal/>
    </border>
    <border>
      <left/>
      <right style="thin">
        <color indexed="64"/>
      </right>
      <top style="hair">
        <color rgb="FF000000"/>
      </top>
      <bottom style="hair">
        <color rgb="FF7F7F7F"/>
      </bottom>
      <diagonal/>
    </border>
    <border>
      <left style="thin">
        <color indexed="64"/>
      </left>
      <right style="dotted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indexed="64"/>
      </left>
      <right/>
      <top style="hair">
        <color rgb="FF000000"/>
      </top>
      <bottom style="hair">
        <color rgb="FF7F7F7F"/>
      </bottom>
      <diagonal/>
    </border>
    <border>
      <left style="thin">
        <color indexed="64"/>
      </left>
      <right/>
      <top style="hair">
        <color rgb="FF7F7F7F"/>
      </top>
      <bottom style="hair">
        <color rgb="FF7F7F7F"/>
      </bottom>
      <diagonal/>
    </border>
    <border>
      <left/>
      <right style="thin">
        <color indexed="64"/>
      </right>
      <top style="hair">
        <color rgb="FF000000"/>
      </top>
      <bottom style="thin">
        <color indexed="64"/>
      </bottom>
      <diagonal/>
    </border>
    <border>
      <left style="dotted">
        <color rgb="FF000000"/>
      </left>
      <right/>
      <top/>
      <bottom/>
      <diagonal/>
    </border>
    <border>
      <left style="dotted">
        <color rgb="FF000000"/>
      </left>
      <right/>
      <top/>
      <bottom style="thin">
        <color indexed="64"/>
      </bottom>
      <diagonal/>
    </border>
    <border>
      <left/>
      <right/>
      <top style="hair">
        <color rgb="FF000000"/>
      </top>
      <bottom style="thin">
        <color indexed="64"/>
      </bottom>
      <diagonal/>
    </border>
  </borders>
  <cellStyleXfs count="3">
    <xf numFmtId="0" fontId="0" fillId="0" borderId="0"/>
    <xf numFmtId="41" fontId="37" fillId="0" borderId="0" applyFont="0" applyFill="0" applyBorder="0" applyAlignment="0" applyProtection="0">
      <alignment vertical="center"/>
    </xf>
    <xf numFmtId="9" fontId="37" fillId="0" borderId="0" applyFont="0" applyFill="0" applyBorder="0" applyAlignment="0" applyProtection="0">
      <alignment vertical="center"/>
    </xf>
  </cellStyleXfs>
  <cellXfs count="466">
    <xf numFmtId="0" fontId="0" fillId="0" borderId="0" xfId="0" applyAlignment="1">
      <alignment vertical="center"/>
    </xf>
    <xf numFmtId="0" fontId="2" fillId="0" borderId="4" xfId="0" applyFont="1" applyBorder="1" applyAlignment="1">
      <alignment vertical="center"/>
    </xf>
    <xf numFmtId="178" fontId="3" fillId="0" borderId="0" xfId="0" applyNumberFormat="1" applyFont="1" applyAlignment="1">
      <alignment horizontal="center" vertical="center"/>
    </xf>
    <xf numFmtId="179" fontId="3" fillId="0" borderId="0" xfId="0" applyNumberFormat="1" applyFont="1" applyAlignment="1">
      <alignment horizontal="left" vertical="center"/>
    </xf>
    <xf numFmtId="176" fontId="1" fillId="0" borderId="0" xfId="0" applyNumberFormat="1" applyFont="1" applyAlignment="1">
      <alignment vertical="center"/>
    </xf>
    <xf numFmtId="180" fontId="1" fillId="0" borderId="0" xfId="0" applyNumberFormat="1" applyFont="1" applyAlignment="1">
      <alignment vertical="center"/>
    </xf>
    <xf numFmtId="178" fontId="4" fillId="0" borderId="0" xfId="0" applyNumberFormat="1" applyFont="1" applyAlignment="1">
      <alignment horizontal="center" vertical="center"/>
    </xf>
    <xf numFmtId="179" fontId="4" fillId="0" borderId="0" xfId="0" applyNumberFormat="1" applyFont="1" applyAlignment="1">
      <alignment horizontal="left" vertical="center"/>
    </xf>
    <xf numFmtId="181" fontId="5" fillId="0" borderId="0" xfId="0" applyNumberFormat="1" applyFont="1" applyAlignment="1">
      <alignment horizontal="center" vertical="center"/>
    </xf>
    <xf numFmtId="10" fontId="1" fillId="0" borderId="0" xfId="0" applyNumberFormat="1" applyFont="1" applyAlignment="1">
      <alignment horizontal="center" vertical="center"/>
    </xf>
    <xf numFmtId="10" fontId="2" fillId="4" borderId="8" xfId="0" applyNumberFormat="1" applyFont="1" applyFill="1" applyBorder="1" applyAlignment="1">
      <alignment horizontal="center" vertical="center"/>
    </xf>
    <xf numFmtId="176" fontId="2" fillId="4" borderId="9" xfId="0" applyNumberFormat="1" applyFont="1" applyFill="1" applyBorder="1" applyAlignment="1">
      <alignment horizontal="center" vertical="center"/>
    </xf>
    <xf numFmtId="176" fontId="2" fillId="4" borderId="8" xfId="0" applyNumberFormat="1" applyFont="1" applyFill="1" applyBorder="1" applyAlignment="1">
      <alignment horizontal="center" vertical="center"/>
    </xf>
    <xf numFmtId="176" fontId="2" fillId="4" borderId="10" xfId="0" applyNumberFormat="1" applyFont="1" applyFill="1" applyBorder="1" applyAlignment="1">
      <alignment horizontal="center" vertical="center"/>
    </xf>
    <xf numFmtId="176" fontId="2" fillId="0" borderId="0" xfId="0" applyNumberFormat="1" applyFont="1" applyAlignment="1">
      <alignment vertical="center"/>
    </xf>
    <xf numFmtId="176" fontId="2" fillId="6" borderId="11" xfId="0" applyNumberFormat="1" applyFont="1" applyFill="1" applyBorder="1" applyAlignment="1">
      <alignment horizontal="center" vertical="center"/>
    </xf>
    <xf numFmtId="10" fontId="1" fillId="6" borderId="12" xfId="0" applyNumberFormat="1" applyFont="1" applyFill="1" applyBorder="1" applyAlignment="1">
      <alignment horizontal="center" vertical="center"/>
    </xf>
    <xf numFmtId="176" fontId="1" fillId="6" borderId="12" xfId="0" applyNumberFormat="1" applyFont="1" applyFill="1" applyBorder="1" applyAlignment="1">
      <alignment vertical="center"/>
    </xf>
    <xf numFmtId="176" fontId="1" fillId="0" borderId="13" xfId="0" applyNumberFormat="1" applyFont="1" applyBorder="1" applyAlignment="1">
      <alignment vertical="center"/>
    </xf>
    <xf numFmtId="176" fontId="2" fillId="4" borderId="14" xfId="0" applyNumberFormat="1" applyFont="1" applyFill="1" applyBorder="1" applyAlignment="1">
      <alignment horizontal="center" vertical="center"/>
    </xf>
    <xf numFmtId="182" fontId="1" fillId="0" borderId="12" xfId="0" applyNumberFormat="1" applyFont="1" applyBorder="1" applyAlignment="1">
      <alignment horizontal="center" vertical="center"/>
    </xf>
    <xf numFmtId="182" fontId="1" fillId="0" borderId="12" xfId="0" quotePrefix="1" applyNumberFormat="1" applyFont="1" applyBorder="1" applyAlignment="1">
      <alignment horizontal="center" vertical="center"/>
    </xf>
    <xf numFmtId="10" fontId="1" fillId="0" borderId="12" xfId="0" applyNumberFormat="1" applyFont="1" applyBorder="1" applyAlignment="1">
      <alignment horizontal="center" vertical="center"/>
    </xf>
    <xf numFmtId="176" fontId="1" fillId="0" borderId="12" xfId="0" applyNumberFormat="1" applyFont="1" applyBorder="1" applyAlignment="1">
      <alignment vertical="center"/>
    </xf>
    <xf numFmtId="176" fontId="1" fillId="0" borderId="15" xfId="0" applyNumberFormat="1" applyFont="1" applyBorder="1" applyAlignment="1">
      <alignment vertical="center"/>
    </xf>
    <xf numFmtId="176" fontId="1" fillId="0" borderId="16" xfId="0" applyNumberFormat="1" applyFont="1" applyBorder="1" applyAlignment="1">
      <alignment vertical="center"/>
    </xf>
    <xf numFmtId="182" fontId="1" fillId="0" borderId="12" xfId="0" applyNumberFormat="1" applyFont="1" applyBorder="1" applyAlignment="1">
      <alignment horizontal="center" vertical="center" wrapText="1"/>
    </xf>
    <xf numFmtId="176" fontId="10" fillId="0" borderId="0" xfId="0" applyNumberFormat="1" applyFont="1" applyAlignment="1">
      <alignment vertical="center"/>
    </xf>
    <xf numFmtId="178" fontId="4" fillId="0" borderId="0" xfId="0" applyNumberFormat="1" applyFont="1" applyAlignment="1">
      <alignment vertical="center"/>
    </xf>
    <xf numFmtId="176" fontId="2" fillId="6" borderId="14" xfId="0" applyNumberFormat="1" applyFont="1" applyFill="1" applyBorder="1" applyAlignment="1">
      <alignment horizontal="center" vertical="center"/>
    </xf>
    <xf numFmtId="182" fontId="1" fillId="6" borderId="12" xfId="0" applyNumberFormat="1" applyFont="1" applyFill="1" applyBorder="1" applyAlignment="1">
      <alignment horizontal="center" vertical="center"/>
    </xf>
    <xf numFmtId="176" fontId="1" fillId="0" borderId="23" xfId="0" applyNumberFormat="1" applyFont="1" applyBorder="1" applyAlignment="1">
      <alignment vertical="center"/>
    </xf>
    <xf numFmtId="0" fontId="1" fillId="0" borderId="12" xfId="0" applyFont="1" applyBorder="1" applyAlignment="1">
      <alignment horizontal="center" vertical="center"/>
    </xf>
    <xf numFmtId="183" fontId="1" fillId="0" borderId="0" xfId="0" applyNumberFormat="1" applyFont="1" applyAlignment="1">
      <alignment vertical="center"/>
    </xf>
    <xf numFmtId="180" fontId="2" fillId="0" borderId="0" xfId="0" applyNumberFormat="1" applyFont="1" applyAlignment="1">
      <alignment vertical="center"/>
    </xf>
    <xf numFmtId="176" fontId="1" fillId="3" borderId="12" xfId="0" applyNumberFormat="1" applyFont="1" applyFill="1" applyBorder="1" applyAlignment="1">
      <alignment vertical="center"/>
    </xf>
    <xf numFmtId="176" fontId="1" fillId="3" borderId="28" xfId="0" applyNumberFormat="1" applyFont="1" applyFill="1" applyBorder="1" applyAlignment="1">
      <alignment vertical="center"/>
    </xf>
    <xf numFmtId="176" fontId="1" fillId="3" borderId="22" xfId="0" applyNumberFormat="1" applyFont="1" applyFill="1" applyBorder="1" applyAlignment="1">
      <alignment vertical="center"/>
    </xf>
    <xf numFmtId="176" fontId="1" fillId="8" borderId="12" xfId="0" applyNumberFormat="1" applyFont="1" applyFill="1" applyBorder="1" applyAlignment="1">
      <alignment vertical="center"/>
    </xf>
    <xf numFmtId="176" fontId="1" fillId="8" borderId="28" xfId="0" applyNumberFormat="1" applyFont="1" applyFill="1" applyBorder="1" applyAlignment="1">
      <alignment vertical="center"/>
    </xf>
    <xf numFmtId="176" fontId="2" fillId="4" borderId="32" xfId="0" applyNumberFormat="1" applyFont="1" applyFill="1" applyBorder="1" applyAlignment="1">
      <alignment vertical="center"/>
    </xf>
    <xf numFmtId="176" fontId="2" fillId="4" borderId="33" xfId="0" applyNumberFormat="1" applyFont="1" applyFill="1" applyBorder="1" applyAlignment="1">
      <alignment vertical="center"/>
    </xf>
    <xf numFmtId="176" fontId="2" fillId="4" borderId="34" xfId="0" applyNumberFormat="1" applyFont="1" applyFill="1" applyBorder="1" applyAlignment="1">
      <alignment vertical="center"/>
    </xf>
    <xf numFmtId="176" fontId="2" fillId="0" borderId="0" xfId="0" applyNumberFormat="1" applyFont="1" applyAlignment="1">
      <alignment horizontal="center" vertical="center"/>
    </xf>
    <xf numFmtId="176" fontId="5" fillId="0" borderId="0" xfId="0" applyNumberFormat="1" applyFont="1" applyAlignment="1">
      <alignment horizontal="center" vertical="center"/>
    </xf>
    <xf numFmtId="0" fontId="12" fillId="0" borderId="4" xfId="0" applyFont="1" applyBorder="1" applyAlignment="1">
      <alignment horizontal="right" vertical="center"/>
    </xf>
    <xf numFmtId="0" fontId="12" fillId="0" borderId="4" xfId="0" applyFont="1" applyBorder="1" applyAlignment="1">
      <alignment vertical="center"/>
    </xf>
    <xf numFmtId="178" fontId="13" fillId="0" borderId="0" xfId="0" applyNumberFormat="1" applyFont="1" applyAlignment="1">
      <alignment horizontal="center" vertical="center"/>
    </xf>
    <xf numFmtId="179" fontId="13" fillId="0" borderId="0" xfId="0" applyNumberFormat="1" applyFont="1" applyAlignment="1">
      <alignment horizontal="left" vertical="center"/>
    </xf>
    <xf numFmtId="0" fontId="12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176" fontId="14" fillId="0" borderId="0" xfId="0" applyNumberFormat="1" applyFont="1" applyAlignment="1">
      <alignment vertical="center"/>
    </xf>
    <xf numFmtId="0" fontId="14" fillId="0" borderId="0" xfId="0" applyFont="1" applyAlignment="1">
      <alignment horizontal="center" vertical="center"/>
    </xf>
    <xf numFmtId="176" fontId="16" fillId="4" borderId="44" xfId="0" applyNumberFormat="1" applyFont="1" applyFill="1" applyBorder="1" applyAlignment="1">
      <alignment horizontal="center" vertical="center"/>
    </xf>
    <xf numFmtId="184" fontId="14" fillId="0" borderId="0" xfId="0" applyNumberFormat="1" applyFont="1" applyAlignment="1">
      <alignment horizontal="center" vertical="center"/>
    </xf>
    <xf numFmtId="176" fontId="14" fillId="0" borderId="0" xfId="0" applyNumberFormat="1" applyFont="1" applyAlignment="1">
      <alignment horizontal="center" vertical="center"/>
    </xf>
    <xf numFmtId="176" fontId="16" fillId="0" borderId="51" xfId="0" applyNumberFormat="1" applyFont="1" applyBorder="1" applyAlignment="1">
      <alignment vertical="center"/>
    </xf>
    <xf numFmtId="176" fontId="16" fillId="10" borderId="58" xfId="0" applyNumberFormat="1" applyFont="1" applyFill="1" applyBorder="1" applyAlignment="1">
      <alignment vertical="center"/>
    </xf>
    <xf numFmtId="0" fontId="16" fillId="0" borderId="0" xfId="0" applyFont="1" applyAlignment="1">
      <alignment vertical="center"/>
    </xf>
    <xf numFmtId="176" fontId="16" fillId="0" borderId="0" xfId="0" applyNumberFormat="1" applyFont="1" applyAlignment="1">
      <alignment vertical="center"/>
    </xf>
    <xf numFmtId="0" fontId="17" fillId="0" borderId="0" xfId="0" applyFont="1" applyAlignment="1">
      <alignment horizontal="center" vertical="center"/>
    </xf>
    <xf numFmtId="177" fontId="16" fillId="0" borderId="0" xfId="0" applyNumberFormat="1" applyFont="1" applyAlignment="1">
      <alignment horizontal="center" vertical="center"/>
    </xf>
    <xf numFmtId="176" fontId="16" fillId="4" borderId="59" xfId="0" applyNumberFormat="1" applyFont="1" applyFill="1" applyBorder="1" applyAlignment="1">
      <alignment horizontal="center" vertical="center"/>
    </xf>
    <xf numFmtId="177" fontId="16" fillId="0" borderId="60" xfId="0" applyNumberFormat="1" applyFont="1" applyBorder="1" applyAlignment="1">
      <alignment horizontal="center" vertical="center"/>
    </xf>
    <xf numFmtId="176" fontId="16" fillId="10" borderId="58" xfId="0" applyNumberFormat="1" applyFont="1" applyFill="1" applyBorder="1" applyAlignment="1">
      <alignment horizontal="center" vertical="center"/>
    </xf>
    <xf numFmtId="176" fontId="16" fillId="10" borderId="61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176" fontId="18" fillId="0" borderId="0" xfId="0" applyNumberFormat="1" applyFont="1" applyAlignment="1">
      <alignment horizontal="center" vertical="center"/>
    </xf>
    <xf numFmtId="177" fontId="16" fillId="0" borderId="0" xfId="0" applyNumberFormat="1" applyFont="1" applyAlignment="1">
      <alignment vertical="center"/>
    </xf>
    <xf numFmtId="176" fontId="19" fillId="10" borderId="66" xfId="0" applyNumberFormat="1" applyFont="1" applyFill="1" applyBorder="1" applyAlignment="1">
      <alignment vertical="center"/>
    </xf>
    <xf numFmtId="0" fontId="20" fillId="0" borderId="0" xfId="0" applyFont="1" applyAlignment="1">
      <alignment vertical="center"/>
    </xf>
    <xf numFmtId="176" fontId="20" fillId="0" borderId="0" xfId="0" applyNumberFormat="1" applyFont="1" applyAlignment="1">
      <alignment vertical="center"/>
    </xf>
    <xf numFmtId="0" fontId="16" fillId="0" borderId="0" xfId="0" applyFont="1" applyAlignment="1">
      <alignment horizontal="center" vertical="center"/>
    </xf>
    <xf numFmtId="176" fontId="16" fillId="0" borderId="0" xfId="0" applyNumberFormat="1" applyFont="1" applyAlignment="1">
      <alignment horizontal="center" vertical="center"/>
    </xf>
    <xf numFmtId="184" fontId="16" fillId="4" borderId="51" xfId="0" applyNumberFormat="1" applyFont="1" applyFill="1" applyBorder="1" applyAlignment="1">
      <alignment horizontal="center" vertical="center"/>
    </xf>
    <xf numFmtId="184" fontId="16" fillId="4" borderId="73" xfId="0" applyNumberFormat="1" applyFont="1" applyFill="1" applyBorder="1" applyAlignment="1">
      <alignment horizontal="center" vertical="center"/>
    </xf>
    <xf numFmtId="184" fontId="16" fillId="4" borderId="60" xfId="0" applyNumberFormat="1" applyFont="1" applyFill="1" applyBorder="1" applyAlignment="1">
      <alignment horizontal="center" vertical="center"/>
    </xf>
    <xf numFmtId="0" fontId="21" fillId="9" borderId="74" xfId="0" applyFont="1" applyFill="1" applyBorder="1" applyAlignment="1">
      <alignment horizontal="center" vertical="center" wrapText="1"/>
    </xf>
    <xf numFmtId="0" fontId="22" fillId="9" borderId="75" xfId="0" applyFont="1" applyFill="1" applyBorder="1" applyAlignment="1">
      <alignment horizontal="center" vertical="center"/>
    </xf>
    <xf numFmtId="176" fontId="14" fillId="3" borderId="51" xfId="0" applyNumberFormat="1" applyFont="1" applyFill="1" applyBorder="1" applyAlignment="1">
      <alignment vertical="center"/>
    </xf>
    <xf numFmtId="176" fontId="14" fillId="7" borderId="73" xfId="0" applyNumberFormat="1" applyFont="1" applyFill="1" applyBorder="1" applyAlignment="1">
      <alignment vertical="center"/>
    </xf>
    <xf numFmtId="176" fontId="14" fillId="3" borderId="73" xfId="0" applyNumberFormat="1" applyFont="1" applyFill="1" applyBorder="1" applyAlignment="1">
      <alignment vertical="center"/>
    </xf>
    <xf numFmtId="176" fontId="14" fillId="7" borderId="60" xfId="0" applyNumberFormat="1" applyFont="1" applyFill="1" applyBorder="1" applyAlignment="1">
      <alignment vertical="center"/>
    </xf>
    <xf numFmtId="176" fontId="14" fillId="0" borderId="51" xfId="0" applyNumberFormat="1" applyFont="1" applyBorder="1" applyAlignment="1">
      <alignment vertical="center"/>
    </xf>
    <xf numFmtId="176" fontId="14" fillId="0" borderId="73" xfId="0" applyNumberFormat="1" applyFont="1" applyBorder="1" applyAlignment="1">
      <alignment vertical="center"/>
    </xf>
    <xf numFmtId="176" fontId="14" fillId="0" borderId="60" xfId="0" applyNumberFormat="1" applyFont="1" applyBorder="1" applyAlignment="1">
      <alignment vertical="center"/>
    </xf>
    <xf numFmtId="0" fontId="23" fillId="9" borderId="76" xfId="0" applyFont="1" applyFill="1" applyBorder="1" applyAlignment="1">
      <alignment horizontal="center" vertical="center" wrapText="1"/>
    </xf>
    <xf numFmtId="0" fontId="22" fillId="9" borderId="77" xfId="0" applyFont="1" applyFill="1" applyBorder="1" applyAlignment="1">
      <alignment horizontal="center" vertical="center"/>
    </xf>
    <xf numFmtId="0" fontId="22" fillId="9" borderId="78" xfId="0" applyFont="1" applyFill="1" applyBorder="1" applyAlignment="1">
      <alignment horizontal="center" vertical="center"/>
    </xf>
    <xf numFmtId="0" fontId="22" fillId="9" borderId="18" xfId="0" applyFont="1" applyFill="1" applyBorder="1" applyAlignment="1">
      <alignment horizontal="center" vertical="center"/>
    </xf>
    <xf numFmtId="0" fontId="21" fillId="9" borderId="73" xfId="0" applyFont="1" applyFill="1" applyBorder="1" applyAlignment="1">
      <alignment horizontal="center" vertical="center" wrapText="1"/>
    </xf>
    <xf numFmtId="176" fontId="22" fillId="0" borderId="51" xfId="0" applyNumberFormat="1" applyFont="1" applyBorder="1" applyAlignment="1">
      <alignment vertical="center"/>
    </xf>
    <xf numFmtId="176" fontId="22" fillId="0" borderId="73" xfId="0" applyNumberFormat="1" applyFont="1" applyBorder="1" applyAlignment="1">
      <alignment vertical="center"/>
    </xf>
    <xf numFmtId="176" fontId="22" fillId="0" borderId="60" xfId="0" applyNumberFormat="1" applyFont="1" applyBorder="1" applyAlignment="1">
      <alignment vertical="center"/>
    </xf>
    <xf numFmtId="0" fontId="22" fillId="0" borderId="0" xfId="0" applyFont="1" applyAlignment="1">
      <alignment vertical="center"/>
    </xf>
    <xf numFmtId="176" fontId="22" fillId="0" borderId="0" xfId="0" applyNumberFormat="1" applyFont="1" applyAlignment="1">
      <alignment vertical="center"/>
    </xf>
    <xf numFmtId="0" fontId="25" fillId="9" borderId="74" xfId="0" applyFont="1" applyFill="1" applyBorder="1" applyAlignment="1">
      <alignment horizontal="center" vertical="center" wrapText="1"/>
    </xf>
    <xf numFmtId="0" fontId="25" fillId="9" borderId="77" xfId="0" applyFont="1" applyFill="1" applyBorder="1" applyAlignment="1">
      <alignment horizontal="center" vertical="center"/>
    </xf>
    <xf numFmtId="0" fontId="23" fillId="9" borderId="79" xfId="0" applyFont="1" applyFill="1" applyBorder="1" applyAlignment="1">
      <alignment horizontal="center" vertical="center" wrapText="1"/>
    </xf>
    <xf numFmtId="0" fontId="25" fillId="9" borderId="73" xfId="0" applyFont="1" applyFill="1" applyBorder="1" applyAlignment="1">
      <alignment horizontal="center" vertical="center" wrapText="1"/>
    </xf>
    <xf numFmtId="0" fontId="23" fillId="9" borderId="80" xfId="0" applyFont="1" applyFill="1" applyBorder="1" applyAlignment="1">
      <alignment horizontal="center" vertical="center" wrapText="1"/>
    </xf>
    <xf numFmtId="0" fontId="25" fillId="9" borderId="81" xfId="0" applyFont="1" applyFill="1" applyBorder="1" applyAlignment="1">
      <alignment horizontal="center" vertical="center"/>
    </xf>
    <xf numFmtId="176" fontId="25" fillId="0" borderId="51" xfId="0" applyNumberFormat="1" applyFont="1" applyBorder="1" applyAlignment="1">
      <alignment vertical="center"/>
    </xf>
    <xf numFmtId="176" fontId="25" fillId="0" borderId="73" xfId="0" applyNumberFormat="1" applyFont="1" applyBorder="1" applyAlignment="1">
      <alignment vertical="center"/>
    </xf>
    <xf numFmtId="176" fontId="25" fillId="0" borderId="60" xfId="0" applyNumberFormat="1" applyFont="1" applyBorder="1" applyAlignment="1">
      <alignment vertical="center"/>
    </xf>
    <xf numFmtId="176" fontId="16" fillId="10" borderId="82" xfId="0" applyNumberFormat="1" applyFont="1" applyFill="1" applyBorder="1" applyAlignment="1">
      <alignment vertical="center"/>
    </xf>
    <xf numFmtId="176" fontId="16" fillId="10" borderId="61" xfId="0" applyNumberFormat="1" applyFont="1" applyFill="1" applyBorder="1" applyAlignment="1">
      <alignment vertical="center"/>
    </xf>
    <xf numFmtId="176" fontId="16" fillId="2" borderId="83" xfId="0" applyNumberFormat="1" applyFont="1" applyFill="1" applyBorder="1" applyAlignment="1">
      <alignment vertical="center"/>
    </xf>
    <xf numFmtId="176" fontId="16" fillId="2" borderId="86" xfId="0" applyNumberFormat="1" applyFont="1" applyFill="1" applyBorder="1" applyAlignment="1">
      <alignment vertical="center"/>
    </xf>
    <xf numFmtId="176" fontId="16" fillId="2" borderId="87" xfId="0" applyNumberFormat="1" applyFont="1" applyFill="1" applyBorder="1" applyAlignment="1">
      <alignment vertical="center"/>
    </xf>
    <xf numFmtId="0" fontId="16" fillId="4" borderId="51" xfId="0" applyFont="1" applyFill="1" applyBorder="1" applyAlignment="1">
      <alignment horizontal="center" vertical="center"/>
    </xf>
    <xf numFmtId="0" fontId="16" fillId="4" borderId="73" xfId="0" applyFont="1" applyFill="1" applyBorder="1" applyAlignment="1">
      <alignment horizontal="center" vertical="center"/>
    </xf>
    <xf numFmtId="0" fontId="16" fillId="4" borderId="60" xfId="0" applyFont="1" applyFill="1" applyBorder="1" applyAlignment="1">
      <alignment horizontal="center" vertical="center"/>
    </xf>
    <xf numFmtId="176" fontId="14" fillId="7" borderId="51" xfId="0" applyNumberFormat="1" applyFont="1" applyFill="1" applyBorder="1" applyAlignment="1">
      <alignment vertical="center"/>
    </xf>
    <xf numFmtId="0" fontId="25" fillId="0" borderId="0" xfId="0" applyFont="1" applyAlignment="1">
      <alignment vertical="center"/>
    </xf>
    <xf numFmtId="176" fontId="25" fillId="0" borderId="0" xfId="0" applyNumberFormat="1" applyFont="1" applyAlignment="1">
      <alignment vertical="center"/>
    </xf>
    <xf numFmtId="184" fontId="16" fillId="4" borderId="44" xfId="0" applyNumberFormat="1" applyFont="1" applyFill="1" applyBorder="1" applyAlignment="1">
      <alignment horizontal="center" vertical="center"/>
    </xf>
    <xf numFmtId="184" fontId="16" fillId="4" borderId="59" xfId="0" applyNumberFormat="1" applyFont="1" applyFill="1" applyBorder="1" applyAlignment="1">
      <alignment horizontal="center" vertical="center"/>
    </xf>
    <xf numFmtId="177" fontId="14" fillId="0" borderId="60" xfId="0" applyNumberFormat="1" applyFont="1" applyBorder="1" applyAlignment="1">
      <alignment vertical="center"/>
    </xf>
    <xf numFmtId="177" fontId="16" fillId="10" borderId="61" xfId="0" applyNumberFormat="1" applyFont="1" applyFill="1" applyBorder="1" applyAlignment="1">
      <alignment vertical="center"/>
    </xf>
    <xf numFmtId="185" fontId="14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left"/>
    </xf>
    <xf numFmtId="0" fontId="12" fillId="0" borderId="0" xfId="0" applyFont="1"/>
    <xf numFmtId="179" fontId="14" fillId="0" borderId="0" xfId="0" applyNumberFormat="1" applyFont="1" applyAlignment="1">
      <alignment vertical="center"/>
    </xf>
    <xf numFmtId="0" fontId="27" fillId="0" borderId="0" xfId="0" applyFont="1" applyAlignment="1">
      <alignment horizontal="center" vertical="center"/>
    </xf>
    <xf numFmtId="0" fontId="14" fillId="9" borderId="3" xfId="0" applyFont="1" applyFill="1" applyBorder="1" applyAlignment="1">
      <alignment vertical="center"/>
    </xf>
    <xf numFmtId="179" fontId="28" fillId="0" borderId="0" xfId="0" applyNumberFormat="1" applyFont="1" applyAlignment="1">
      <alignment vertical="center"/>
    </xf>
    <xf numFmtId="0" fontId="23" fillId="0" borderId="0" xfId="0" applyFont="1" applyAlignment="1">
      <alignment horizontal="center" vertical="center"/>
    </xf>
    <xf numFmtId="0" fontId="16" fillId="9" borderId="3" xfId="0" applyFont="1" applyFill="1" applyBorder="1" applyAlignment="1">
      <alignment horizontal="center" vertical="center"/>
    </xf>
    <xf numFmtId="179" fontId="16" fillId="15" borderId="93" xfId="0" applyNumberFormat="1" applyFont="1" applyFill="1" applyBorder="1" applyAlignment="1">
      <alignment horizontal="center" vertical="center"/>
    </xf>
    <xf numFmtId="0" fontId="16" fillId="15" borderId="94" xfId="0" applyFont="1" applyFill="1" applyBorder="1" applyAlignment="1">
      <alignment horizontal="center" vertical="center"/>
    </xf>
    <xf numFmtId="0" fontId="16" fillId="15" borderId="95" xfId="0" applyFont="1" applyFill="1" applyBorder="1" applyAlignment="1">
      <alignment horizontal="center" vertical="center"/>
    </xf>
    <xf numFmtId="0" fontId="16" fillId="6" borderId="93" xfId="0" applyFont="1" applyFill="1" applyBorder="1" applyAlignment="1">
      <alignment horizontal="center" vertical="center"/>
    </xf>
    <xf numFmtId="0" fontId="16" fillId="6" borderId="94" xfId="0" applyFont="1" applyFill="1" applyBorder="1" applyAlignment="1">
      <alignment horizontal="center" vertical="center"/>
    </xf>
    <xf numFmtId="176" fontId="16" fillId="6" borderId="94" xfId="0" applyNumberFormat="1" applyFont="1" applyFill="1" applyBorder="1" applyAlignment="1">
      <alignment horizontal="center" vertical="center"/>
    </xf>
    <xf numFmtId="0" fontId="16" fillId="6" borderId="95" xfId="0" applyFont="1" applyFill="1" applyBorder="1" applyAlignment="1">
      <alignment horizontal="center" vertical="center"/>
    </xf>
    <xf numFmtId="0" fontId="16" fillId="12" borderId="36" xfId="0" applyFont="1" applyFill="1" applyBorder="1" applyAlignment="1">
      <alignment horizontal="center" vertical="center"/>
    </xf>
    <xf numFmtId="0" fontId="16" fillId="12" borderId="32" xfId="0" applyFont="1" applyFill="1" applyBorder="1" applyAlignment="1">
      <alignment horizontal="center" vertical="center"/>
    </xf>
    <xf numFmtId="0" fontId="16" fillId="12" borderId="33" xfId="0" applyFont="1" applyFill="1" applyBorder="1" applyAlignment="1">
      <alignment horizontal="center" vertical="center"/>
    </xf>
    <xf numFmtId="9" fontId="14" fillId="9" borderId="3" xfId="0" applyNumberFormat="1" applyFont="1" applyFill="1" applyBorder="1" applyAlignment="1">
      <alignment vertical="center"/>
    </xf>
    <xf numFmtId="179" fontId="14" fillId="16" borderId="14" xfId="0" applyNumberFormat="1" applyFont="1" applyFill="1" applyBorder="1" applyAlignment="1">
      <alignment horizontal="center" vertical="center"/>
    </xf>
    <xf numFmtId="0" fontId="14" fillId="17" borderId="12" xfId="0" applyFont="1" applyFill="1" applyBorder="1" applyAlignment="1">
      <alignment horizontal="left" vertical="center"/>
    </xf>
    <xf numFmtId="176" fontId="14" fillId="16" borderId="12" xfId="0" applyNumberFormat="1" applyFont="1" applyFill="1" applyBorder="1" applyAlignment="1">
      <alignment horizontal="right" vertical="center"/>
    </xf>
    <xf numFmtId="0" fontId="14" fillId="16" borderId="37" xfId="0" applyFont="1" applyFill="1" applyBorder="1" applyAlignment="1">
      <alignment horizontal="center" vertical="center"/>
    </xf>
    <xf numFmtId="179" fontId="14" fillId="4" borderId="11" xfId="0" applyNumberFormat="1" applyFont="1" applyFill="1" applyBorder="1" applyAlignment="1">
      <alignment horizontal="center" vertical="center"/>
    </xf>
    <xf numFmtId="0" fontId="14" fillId="4" borderId="97" xfId="0" applyFont="1" applyFill="1" applyBorder="1" applyAlignment="1">
      <alignment horizontal="center" vertical="center"/>
    </xf>
    <xf numFmtId="176" fontId="14" fillId="4" borderId="97" xfId="0" applyNumberFormat="1" applyFont="1" applyFill="1" applyBorder="1" applyAlignment="1">
      <alignment horizontal="center" vertical="center"/>
    </xf>
    <xf numFmtId="0" fontId="14" fillId="4" borderId="98" xfId="0" applyFont="1" applyFill="1" applyBorder="1" applyAlignment="1">
      <alignment horizontal="center" vertical="center"/>
    </xf>
    <xf numFmtId="0" fontId="16" fillId="4" borderId="99" xfId="0" applyFont="1" applyFill="1" applyBorder="1" applyAlignment="1">
      <alignment horizontal="center" vertical="center" wrapText="1"/>
    </xf>
    <xf numFmtId="0" fontId="16" fillId="18" borderId="100" xfId="0" applyFont="1" applyFill="1" applyBorder="1" applyAlignment="1">
      <alignment horizontal="center" vertical="center" wrapText="1"/>
    </xf>
    <xf numFmtId="0" fontId="14" fillId="18" borderId="76" xfId="0" applyFont="1" applyFill="1" applyBorder="1" applyAlignment="1">
      <alignment horizontal="center" vertical="center"/>
    </xf>
    <xf numFmtId="176" fontId="14" fillId="18" borderId="76" xfId="0" applyNumberFormat="1" applyFont="1" applyFill="1" applyBorder="1" applyAlignment="1">
      <alignment horizontal="center" vertical="center"/>
    </xf>
    <xf numFmtId="176" fontId="14" fillId="18" borderId="101" xfId="0" applyNumberFormat="1" applyFont="1" applyFill="1" applyBorder="1" applyAlignment="1">
      <alignment horizontal="center" vertical="center"/>
    </xf>
    <xf numFmtId="179" fontId="14" fillId="4" borderId="14" xfId="0" applyNumberFormat="1" applyFont="1" applyFill="1" applyBorder="1" applyAlignment="1">
      <alignment horizontal="center" vertical="center"/>
    </xf>
    <xf numFmtId="0" fontId="14" fillId="4" borderId="12" xfId="0" applyFont="1" applyFill="1" applyBorder="1" applyAlignment="1">
      <alignment horizontal="center" vertical="center"/>
    </xf>
    <xf numFmtId="176" fontId="14" fillId="4" borderId="12" xfId="0" applyNumberFormat="1" applyFont="1" applyFill="1" applyBorder="1" applyAlignment="1">
      <alignment horizontal="center" vertical="center"/>
    </xf>
    <xf numFmtId="0" fontId="14" fillId="4" borderId="37" xfId="0" applyFont="1" applyFill="1" applyBorder="1" applyAlignment="1">
      <alignment horizontal="center" vertical="center"/>
    </xf>
    <xf numFmtId="0" fontId="29" fillId="4" borderId="99" xfId="0" applyFont="1" applyFill="1" applyBorder="1" applyAlignment="1">
      <alignment horizontal="center" vertical="center" wrapText="1"/>
    </xf>
    <xf numFmtId="0" fontId="30" fillId="18" borderId="76" xfId="0" applyFont="1" applyFill="1" applyBorder="1" applyAlignment="1">
      <alignment horizontal="center" vertical="center" wrapText="1"/>
    </xf>
    <xf numFmtId="0" fontId="14" fillId="18" borderId="73" xfId="0" applyFont="1" applyFill="1" applyBorder="1" applyAlignment="1">
      <alignment horizontal="center" vertical="center"/>
    </xf>
    <xf numFmtId="176" fontId="14" fillId="18" borderId="73" xfId="0" applyNumberFormat="1" applyFont="1" applyFill="1" applyBorder="1" applyAlignment="1">
      <alignment horizontal="center" vertical="center"/>
    </xf>
    <xf numFmtId="0" fontId="16" fillId="18" borderId="74" xfId="0" applyFont="1" applyFill="1" applyBorder="1" applyAlignment="1">
      <alignment horizontal="center" vertical="center" wrapText="1"/>
    </xf>
    <xf numFmtId="0" fontId="16" fillId="18" borderId="73" xfId="0" applyFont="1" applyFill="1" applyBorder="1" applyAlignment="1">
      <alignment horizontal="center" vertical="center" wrapText="1"/>
    </xf>
    <xf numFmtId="0" fontId="16" fillId="14" borderId="58" xfId="0" applyFont="1" applyFill="1" applyBorder="1" applyAlignment="1">
      <alignment horizontal="center" vertical="center"/>
    </xf>
    <xf numFmtId="0" fontId="16" fillId="14" borderId="82" xfId="0" applyFont="1" applyFill="1" applyBorder="1" applyAlignment="1">
      <alignment horizontal="center" vertical="center"/>
    </xf>
    <xf numFmtId="0" fontId="16" fillId="14" borderId="61" xfId="0" applyFont="1" applyFill="1" applyBorder="1" applyAlignment="1">
      <alignment horizontal="center" vertical="center"/>
    </xf>
    <xf numFmtId="0" fontId="27" fillId="0" borderId="102" xfId="0" applyFont="1" applyBorder="1" applyAlignment="1">
      <alignment horizontal="center" vertical="center"/>
    </xf>
    <xf numFmtId="9" fontId="14" fillId="18" borderId="60" xfId="0" applyNumberFormat="1" applyFont="1" applyFill="1" applyBorder="1" applyAlignment="1">
      <alignment horizontal="center" vertical="center"/>
    </xf>
    <xf numFmtId="0" fontId="16" fillId="4" borderId="99" xfId="0" applyFont="1" applyFill="1" applyBorder="1" applyAlignment="1">
      <alignment vertical="center" wrapText="1"/>
    </xf>
    <xf numFmtId="176" fontId="16" fillId="4" borderId="73" xfId="0" applyNumberFormat="1" applyFont="1" applyFill="1" applyBorder="1" applyAlignment="1">
      <alignment vertical="center"/>
    </xf>
    <xf numFmtId="176" fontId="16" fillId="4" borderId="19" xfId="0" applyNumberFormat="1" applyFont="1" applyFill="1" applyBorder="1" applyAlignment="1">
      <alignment horizontal="center" vertical="center"/>
    </xf>
    <xf numFmtId="0" fontId="16" fillId="6" borderId="99" xfId="0" applyFont="1" applyFill="1" applyBorder="1" applyAlignment="1">
      <alignment horizontal="center" vertical="center" wrapText="1"/>
    </xf>
    <xf numFmtId="0" fontId="16" fillId="18" borderId="103" xfId="0" applyFont="1" applyFill="1" applyBorder="1" applyAlignment="1">
      <alignment horizontal="center" vertical="center" wrapText="1"/>
    </xf>
    <xf numFmtId="176" fontId="31" fillId="9" borderId="3" xfId="0" applyNumberFormat="1" applyFont="1" applyFill="1" applyBorder="1" applyAlignment="1">
      <alignment horizontal="center" vertical="center"/>
    </xf>
    <xf numFmtId="176" fontId="18" fillId="14" borderId="82" xfId="0" applyNumberFormat="1" applyFont="1" applyFill="1" applyBorder="1" applyAlignment="1">
      <alignment horizontal="center" vertical="center"/>
    </xf>
    <xf numFmtId="176" fontId="18" fillId="14" borderId="61" xfId="0" applyNumberFormat="1" applyFont="1" applyFill="1" applyBorder="1" applyAlignment="1">
      <alignment horizontal="center" vertical="center"/>
    </xf>
    <xf numFmtId="0" fontId="32" fillId="6" borderId="99" xfId="0" applyFont="1" applyFill="1" applyBorder="1" applyAlignment="1">
      <alignment horizontal="center" vertical="center" wrapText="1"/>
    </xf>
    <xf numFmtId="0" fontId="33" fillId="18" borderId="104" xfId="0" applyFont="1" applyFill="1" applyBorder="1" applyAlignment="1">
      <alignment horizontal="center" vertical="center" wrapText="1"/>
    </xf>
    <xf numFmtId="0" fontId="33" fillId="18" borderId="105" xfId="0" applyFont="1" applyFill="1" applyBorder="1" applyAlignment="1">
      <alignment horizontal="center" vertical="center" wrapText="1"/>
    </xf>
    <xf numFmtId="0" fontId="33" fillId="18" borderId="79" xfId="0" applyFont="1" applyFill="1" applyBorder="1" applyAlignment="1">
      <alignment horizontal="center" vertical="center" wrapText="1"/>
    </xf>
    <xf numFmtId="0" fontId="14" fillId="16" borderId="12" xfId="0" applyFont="1" applyFill="1" applyBorder="1" applyAlignment="1">
      <alignment horizontal="left" vertical="center"/>
    </xf>
    <xf numFmtId="0" fontId="16" fillId="18" borderId="51" xfId="0" applyFont="1" applyFill="1" applyBorder="1" applyAlignment="1">
      <alignment horizontal="center" vertical="center"/>
    </xf>
    <xf numFmtId="0" fontId="33" fillId="18" borderId="76" xfId="0" applyFont="1" applyFill="1" applyBorder="1" applyAlignment="1">
      <alignment horizontal="center" vertical="center" wrapText="1"/>
    </xf>
    <xf numFmtId="179" fontId="14" fillId="16" borderId="36" xfId="0" applyNumberFormat="1" applyFont="1" applyFill="1" applyBorder="1" applyAlignment="1">
      <alignment horizontal="center" vertical="center"/>
    </xf>
    <xf numFmtId="0" fontId="16" fillId="16" borderId="32" xfId="0" applyFont="1" applyFill="1" applyBorder="1" applyAlignment="1">
      <alignment horizontal="left" vertical="center"/>
    </xf>
    <xf numFmtId="176" fontId="18" fillId="16" borderId="32" xfId="0" applyNumberFormat="1" applyFont="1" applyFill="1" applyBorder="1" applyAlignment="1">
      <alignment horizontal="right" vertical="center"/>
    </xf>
    <xf numFmtId="0" fontId="14" fillId="16" borderId="38" xfId="0" applyFont="1" applyFill="1" applyBorder="1" applyAlignment="1">
      <alignment horizontal="center" vertical="center"/>
    </xf>
    <xf numFmtId="0" fontId="16" fillId="18" borderId="106" xfId="0" applyFont="1" applyFill="1" applyBorder="1" applyAlignment="1">
      <alignment vertical="center"/>
    </xf>
    <xf numFmtId="9" fontId="14" fillId="18" borderId="107" xfId="0" applyNumberFormat="1" applyFont="1" applyFill="1" applyBorder="1" applyAlignment="1">
      <alignment horizontal="center" vertical="center"/>
    </xf>
    <xf numFmtId="0" fontId="14" fillId="9" borderId="3" xfId="0" applyFont="1" applyFill="1" applyBorder="1" applyAlignment="1">
      <alignment horizontal="center" vertical="center"/>
    </xf>
    <xf numFmtId="0" fontId="14" fillId="17" borderId="97" xfId="0" applyFont="1" applyFill="1" applyBorder="1" applyAlignment="1">
      <alignment horizontal="left" vertical="center"/>
    </xf>
    <xf numFmtId="176" fontId="14" fillId="16" borderId="97" xfId="0" applyNumberFormat="1" applyFont="1" applyFill="1" applyBorder="1" applyAlignment="1">
      <alignment horizontal="right" vertical="center"/>
    </xf>
    <xf numFmtId="0" fontId="14" fillId="16" borderId="98" xfId="0" applyFont="1" applyFill="1" applyBorder="1" applyAlignment="1">
      <alignment horizontal="center" vertical="center"/>
    </xf>
    <xf numFmtId="0" fontId="16" fillId="18" borderId="108" xfId="0" applyFont="1" applyFill="1" applyBorder="1" applyAlignment="1">
      <alignment horizontal="center" vertical="center" wrapText="1"/>
    </xf>
    <xf numFmtId="0" fontId="16" fillId="6" borderId="106" xfId="0" applyFont="1" applyFill="1" applyBorder="1" applyAlignment="1">
      <alignment vertical="center" wrapText="1"/>
    </xf>
    <xf numFmtId="176" fontId="16" fillId="6" borderId="73" xfId="0" applyNumberFormat="1" applyFont="1" applyFill="1" applyBorder="1" applyAlignment="1">
      <alignment vertical="center"/>
    </xf>
    <xf numFmtId="176" fontId="16" fillId="6" borderId="19" xfId="0" applyNumberFormat="1" applyFont="1" applyFill="1" applyBorder="1" applyAlignment="1">
      <alignment horizontal="center" vertical="center"/>
    </xf>
    <xf numFmtId="0" fontId="16" fillId="6" borderId="58" xfId="0" applyFont="1" applyFill="1" applyBorder="1" applyAlignment="1">
      <alignment horizontal="center" vertical="center"/>
    </xf>
    <xf numFmtId="176" fontId="18" fillId="6" borderId="82" xfId="0" applyNumberFormat="1" applyFont="1" applyFill="1" applyBorder="1" applyAlignment="1">
      <alignment horizontal="center" vertical="center"/>
    </xf>
    <xf numFmtId="176" fontId="18" fillId="6" borderId="61" xfId="0" applyNumberFormat="1" applyFont="1" applyFill="1" applyBorder="1" applyAlignment="1">
      <alignment horizontal="center" vertical="center"/>
    </xf>
    <xf numFmtId="176" fontId="18" fillId="3" borderId="82" xfId="0" applyNumberFormat="1" applyFont="1" applyFill="1" applyBorder="1" applyAlignment="1">
      <alignment horizontal="center" vertical="center"/>
    </xf>
    <xf numFmtId="10" fontId="18" fillId="3" borderId="81" xfId="0" applyNumberFormat="1" applyFont="1" applyFill="1" applyBorder="1" applyAlignment="1">
      <alignment horizontal="center" vertical="center"/>
    </xf>
    <xf numFmtId="176" fontId="18" fillId="3" borderId="21" xfId="0" applyNumberFormat="1" applyFont="1" applyFill="1" applyBorder="1" applyAlignment="1">
      <alignment horizontal="center" vertical="center"/>
    </xf>
    <xf numFmtId="179" fontId="27" fillId="0" borderId="0" xfId="0" applyNumberFormat="1" applyFont="1" applyAlignment="1">
      <alignment vertical="center"/>
    </xf>
    <xf numFmtId="0" fontId="16" fillId="18" borderId="106" xfId="0" applyFont="1" applyFill="1" applyBorder="1" applyAlignment="1">
      <alignment horizontal="center" vertical="center"/>
    </xf>
    <xf numFmtId="9" fontId="16" fillId="18" borderId="17" xfId="0" applyNumberFormat="1" applyFont="1" applyFill="1" applyBorder="1" applyAlignment="1">
      <alignment horizontal="center" vertical="center"/>
    </xf>
    <xf numFmtId="0" fontId="34" fillId="18" borderId="73" xfId="0" applyFont="1" applyFill="1" applyBorder="1" applyAlignment="1">
      <alignment horizontal="center" vertical="center"/>
    </xf>
    <xf numFmtId="0" fontId="18" fillId="18" borderId="60" xfId="0" applyFont="1" applyFill="1" applyBorder="1" applyAlignment="1">
      <alignment horizontal="center" vertical="center"/>
    </xf>
    <xf numFmtId="9" fontId="16" fillId="18" borderId="20" xfId="0" applyNumberFormat="1" applyFont="1" applyFill="1" applyBorder="1" applyAlignment="1">
      <alignment horizontal="center" vertical="center"/>
    </xf>
    <xf numFmtId="0" fontId="14" fillId="18" borderId="82" xfId="0" applyFont="1" applyFill="1" applyBorder="1" applyAlignment="1">
      <alignment horizontal="center" vertical="center"/>
    </xf>
    <xf numFmtId="0" fontId="34" fillId="18" borderId="82" xfId="0" applyFont="1" applyFill="1" applyBorder="1" applyAlignment="1">
      <alignment horizontal="center" vertical="center"/>
    </xf>
    <xf numFmtId="0" fontId="18" fillId="18" borderId="61" xfId="0" applyFont="1" applyFill="1" applyBorder="1" applyAlignment="1">
      <alignment horizontal="center" vertical="center"/>
    </xf>
    <xf numFmtId="0" fontId="16" fillId="6" borderId="20" xfId="0" applyFont="1" applyFill="1" applyBorder="1" applyAlignment="1">
      <alignment horizontal="center" vertical="center"/>
    </xf>
    <xf numFmtId="0" fontId="14" fillId="4" borderId="24" xfId="0" applyFont="1" applyFill="1" applyBorder="1" applyAlignment="1">
      <alignment horizontal="center" vertical="center"/>
    </xf>
    <xf numFmtId="0" fontId="14" fillId="4" borderId="110" xfId="0" applyFont="1" applyFill="1" applyBorder="1" applyAlignment="1">
      <alignment horizontal="center" vertical="center"/>
    </xf>
    <xf numFmtId="176" fontId="14" fillId="4" borderId="24" xfId="0" applyNumberFormat="1" applyFont="1" applyFill="1" applyBorder="1" applyAlignment="1">
      <alignment horizontal="center" vertical="center"/>
    </xf>
    <xf numFmtId="179" fontId="35" fillId="0" borderId="0" xfId="0" applyNumberFormat="1" applyFont="1" applyAlignment="1">
      <alignment vertical="center"/>
    </xf>
    <xf numFmtId="0" fontId="35" fillId="0" borderId="0" xfId="0" applyFont="1" applyAlignment="1">
      <alignment vertical="center"/>
    </xf>
    <xf numFmtId="0" fontId="36" fillId="0" borderId="0" xfId="0" applyFont="1" applyAlignment="1">
      <alignment vertical="center"/>
    </xf>
    <xf numFmtId="179" fontId="28" fillId="0" borderId="0" xfId="0" applyNumberFormat="1" applyFont="1" applyAlignment="1">
      <alignment horizontal="center" vertical="center"/>
    </xf>
    <xf numFmtId="0" fontId="16" fillId="12" borderId="113" xfId="0" applyFont="1" applyFill="1" applyBorder="1" applyAlignment="1">
      <alignment horizontal="center" vertical="center"/>
    </xf>
    <xf numFmtId="176" fontId="14" fillId="18" borderId="115" xfId="0" applyNumberFormat="1" applyFont="1" applyFill="1" applyBorder="1" applyAlignment="1">
      <alignment horizontal="center" vertical="center"/>
    </xf>
    <xf numFmtId="176" fontId="16" fillId="4" borderId="115" xfId="0" applyNumberFormat="1" applyFont="1" applyFill="1" applyBorder="1" applyAlignment="1">
      <alignment horizontal="center" vertical="center"/>
    </xf>
    <xf numFmtId="0" fontId="32" fillId="6" borderId="116" xfId="0" applyFont="1" applyFill="1" applyBorder="1" applyAlignment="1">
      <alignment horizontal="center" vertical="center" wrapText="1"/>
    </xf>
    <xf numFmtId="0" fontId="16" fillId="18" borderId="78" xfId="0" applyFont="1" applyFill="1" applyBorder="1" applyAlignment="1">
      <alignment horizontal="center" vertical="center" wrapText="1"/>
    </xf>
    <xf numFmtId="0" fontId="33" fillId="18" borderId="117" xfId="0" applyFont="1" applyFill="1" applyBorder="1" applyAlignment="1">
      <alignment horizontal="center" vertical="center" wrapText="1"/>
    </xf>
    <xf numFmtId="0" fontId="33" fillId="18" borderId="118" xfId="0" applyFont="1" applyFill="1" applyBorder="1" applyAlignment="1">
      <alignment horizontal="center" vertical="center" wrapText="1"/>
    </xf>
    <xf numFmtId="0" fontId="16" fillId="4" borderId="116" xfId="0" applyFont="1" applyFill="1" applyBorder="1" applyAlignment="1">
      <alignment horizontal="center" vertical="center" wrapText="1"/>
    </xf>
    <xf numFmtId="0" fontId="16" fillId="18" borderId="119" xfId="0" applyFont="1" applyFill="1" applyBorder="1" applyAlignment="1">
      <alignment horizontal="center" vertical="center" wrapText="1"/>
    </xf>
    <xf numFmtId="9" fontId="14" fillId="18" borderId="120" xfId="0" applyNumberFormat="1" applyFont="1" applyFill="1" applyBorder="1" applyAlignment="1">
      <alignment horizontal="center" vertical="center"/>
    </xf>
    <xf numFmtId="176" fontId="14" fillId="18" borderId="121" xfId="0" applyNumberFormat="1" applyFont="1" applyFill="1" applyBorder="1" applyAlignment="1">
      <alignment horizontal="center" vertical="center"/>
    </xf>
    <xf numFmtId="0" fontId="29" fillId="4" borderId="116" xfId="0" applyFont="1" applyFill="1" applyBorder="1" applyAlignment="1">
      <alignment horizontal="center" vertical="center" wrapText="1"/>
    </xf>
    <xf numFmtId="0" fontId="30" fillId="18" borderId="122" xfId="0" applyFont="1" applyFill="1" applyBorder="1" applyAlignment="1">
      <alignment horizontal="center" vertical="center" wrapText="1"/>
    </xf>
    <xf numFmtId="0" fontId="16" fillId="18" borderId="123" xfId="0" applyFont="1" applyFill="1" applyBorder="1" applyAlignment="1">
      <alignment horizontal="center" vertical="center" wrapText="1"/>
    </xf>
    <xf numFmtId="0" fontId="16" fillId="18" borderId="124" xfId="0" applyFont="1" applyFill="1" applyBorder="1" applyAlignment="1">
      <alignment horizontal="center" vertical="center" wrapText="1"/>
    </xf>
    <xf numFmtId="0" fontId="16" fillId="4" borderId="116" xfId="0" applyFont="1" applyFill="1" applyBorder="1" applyAlignment="1">
      <alignment vertical="center" wrapText="1"/>
    </xf>
    <xf numFmtId="9" fontId="16" fillId="4" borderId="120" xfId="0" applyNumberFormat="1" applyFont="1" applyFill="1" applyBorder="1" applyAlignment="1">
      <alignment horizontal="center" vertical="center"/>
    </xf>
    <xf numFmtId="176" fontId="16" fillId="4" borderId="126" xfId="0" applyNumberFormat="1" applyFont="1" applyFill="1" applyBorder="1" applyAlignment="1">
      <alignment horizontal="center" vertical="center"/>
    </xf>
    <xf numFmtId="0" fontId="16" fillId="6" borderId="116" xfId="0" applyFont="1" applyFill="1" applyBorder="1" applyAlignment="1">
      <alignment horizontal="center" vertical="center" wrapText="1"/>
    </xf>
    <xf numFmtId="0" fontId="33" fillId="18" borderId="127" xfId="0" applyFont="1" applyFill="1" applyBorder="1" applyAlignment="1">
      <alignment horizontal="center" vertical="center" wrapText="1"/>
    </xf>
    <xf numFmtId="0" fontId="33" fillId="18" borderId="122" xfId="0" applyFont="1" applyFill="1" applyBorder="1" applyAlignment="1">
      <alignment horizontal="center" vertical="center" wrapText="1"/>
    </xf>
    <xf numFmtId="0" fontId="33" fillId="18" borderId="128" xfId="0" applyFont="1" applyFill="1" applyBorder="1" applyAlignment="1">
      <alignment horizontal="center" vertical="center" wrapText="1"/>
    </xf>
    <xf numFmtId="0" fontId="14" fillId="18" borderId="124" xfId="0" applyFont="1" applyFill="1" applyBorder="1" applyAlignment="1">
      <alignment horizontal="center" vertical="center"/>
    </xf>
    <xf numFmtId="0" fontId="16" fillId="18" borderId="129" xfId="0" applyFont="1" applyFill="1" applyBorder="1" applyAlignment="1">
      <alignment horizontal="center" vertical="center" wrapText="1"/>
    </xf>
    <xf numFmtId="0" fontId="33" fillId="18" borderId="130" xfId="0" applyFont="1" applyFill="1" applyBorder="1" applyAlignment="1">
      <alignment horizontal="center" vertical="center" wrapText="1"/>
    </xf>
    <xf numFmtId="0" fontId="16" fillId="6" borderId="131" xfId="0" applyFont="1" applyFill="1" applyBorder="1" applyAlignment="1">
      <alignment vertical="center" wrapText="1"/>
    </xf>
    <xf numFmtId="9" fontId="16" fillId="6" borderId="49" xfId="0" applyNumberFormat="1" applyFont="1" applyFill="1" applyBorder="1" applyAlignment="1">
      <alignment horizontal="center" vertical="center"/>
    </xf>
    <xf numFmtId="176" fontId="16" fillId="6" borderId="126" xfId="0" applyNumberFormat="1" applyFont="1" applyFill="1" applyBorder="1" applyAlignment="1">
      <alignment horizontal="center" vertical="center"/>
    </xf>
    <xf numFmtId="10" fontId="18" fillId="3" borderId="56" xfId="0" applyNumberFormat="1" applyFont="1" applyFill="1" applyBorder="1" applyAlignment="1">
      <alignment horizontal="center" vertical="center"/>
    </xf>
    <xf numFmtId="176" fontId="18" fillId="3" borderId="87" xfId="0" applyNumberFormat="1" applyFont="1" applyFill="1" applyBorder="1" applyAlignment="1">
      <alignment horizontal="center" vertical="center"/>
    </xf>
    <xf numFmtId="0" fontId="38" fillId="0" borderId="0" xfId="0" applyFont="1" applyAlignment="1">
      <alignment vertical="center"/>
    </xf>
    <xf numFmtId="0" fontId="14" fillId="9" borderId="132" xfId="0" applyFont="1" applyFill="1" applyBorder="1" applyAlignment="1">
      <alignment vertical="center"/>
    </xf>
    <xf numFmtId="0" fontId="16" fillId="9" borderId="133" xfId="0" applyFont="1" applyFill="1" applyBorder="1" applyAlignment="1">
      <alignment horizontal="center" vertical="center"/>
    </xf>
    <xf numFmtId="9" fontId="14" fillId="9" borderId="133" xfId="0" applyNumberFormat="1" applyFont="1" applyFill="1" applyBorder="1" applyAlignment="1">
      <alignment vertical="center"/>
    </xf>
    <xf numFmtId="0" fontId="16" fillId="12" borderId="24" xfId="0" applyFont="1" applyFill="1" applyBorder="1" applyAlignment="1">
      <alignment horizontal="center" vertical="center"/>
    </xf>
    <xf numFmtId="0" fontId="27" fillId="0" borderId="134" xfId="0" applyFont="1" applyBorder="1" applyAlignment="1">
      <alignment horizontal="center" vertical="center"/>
    </xf>
    <xf numFmtId="0" fontId="16" fillId="4" borderId="135" xfId="0" applyFont="1" applyFill="1" applyBorder="1" applyAlignment="1">
      <alignment horizontal="center" vertical="center" wrapText="1"/>
    </xf>
    <xf numFmtId="0" fontId="14" fillId="18" borderId="42" xfId="0" applyFont="1" applyFill="1" applyBorder="1" applyAlignment="1">
      <alignment horizontal="center" vertical="center"/>
    </xf>
    <xf numFmtId="176" fontId="14" fillId="18" borderId="136" xfId="0" applyNumberFormat="1" applyFont="1" applyFill="1" applyBorder="1" applyAlignment="1">
      <alignment horizontal="center" vertical="center"/>
    </xf>
    <xf numFmtId="9" fontId="14" fillId="18" borderId="137" xfId="0" applyNumberFormat="1" applyFont="1" applyFill="1" applyBorder="1" applyAlignment="1">
      <alignment horizontal="center" vertical="center"/>
    </xf>
    <xf numFmtId="176" fontId="14" fillId="18" borderId="138" xfId="0" applyNumberFormat="1" applyFont="1" applyFill="1" applyBorder="1" applyAlignment="1">
      <alignment horizontal="center" vertical="center"/>
    </xf>
    <xf numFmtId="0" fontId="14" fillId="18" borderId="49" xfId="0" applyFont="1" applyFill="1" applyBorder="1" applyAlignment="1">
      <alignment horizontal="center" vertical="center"/>
    </xf>
    <xf numFmtId="176" fontId="14" fillId="18" borderId="139" xfId="0" applyNumberFormat="1" applyFont="1" applyFill="1" applyBorder="1" applyAlignment="1">
      <alignment horizontal="center" vertical="center"/>
    </xf>
    <xf numFmtId="9" fontId="14" fillId="18" borderId="140" xfId="0" applyNumberFormat="1" applyFont="1" applyFill="1" applyBorder="1" applyAlignment="1">
      <alignment horizontal="center" vertical="center"/>
    </xf>
    <xf numFmtId="0" fontId="16" fillId="4" borderId="141" xfId="0" applyFont="1" applyFill="1" applyBorder="1" applyAlignment="1">
      <alignment vertical="center" wrapText="1"/>
    </xf>
    <xf numFmtId="176" fontId="16" fillId="4" borderId="139" xfId="0" applyNumberFormat="1" applyFont="1" applyFill="1" applyBorder="1" applyAlignment="1">
      <alignment vertical="center"/>
    </xf>
    <xf numFmtId="9" fontId="16" fillId="4" borderId="140" xfId="0" applyNumberFormat="1" applyFont="1" applyFill="1" applyBorder="1" applyAlignment="1">
      <alignment horizontal="center" vertical="center"/>
    </xf>
    <xf numFmtId="0" fontId="16" fillId="6" borderId="144" xfId="0" applyFont="1" applyFill="1" applyBorder="1" applyAlignment="1">
      <alignment horizontal="center" vertical="center" wrapText="1"/>
    </xf>
    <xf numFmtId="0" fontId="14" fillId="18" borderId="145" xfId="0" applyFont="1" applyFill="1" applyBorder="1" applyAlignment="1">
      <alignment horizontal="center" vertical="center"/>
    </xf>
    <xf numFmtId="176" fontId="31" fillId="9" borderId="133" xfId="0" applyNumberFormat="1" applyFont="1" applyFill="1" applyBorder="1" applyAlignment="1">
      <alignment horizontal="center" vertical="center"/>
    </xf>
    <xf numFmtId="0" fontId="32" fillId="6" borderId="146" xfId="0" applyFont="1" applyFill="1" applyBorder="1" applyAlignment="1">
      <alignment horizontal="center" vertical="center" wrapText="1"/>
    </xf>
    <xf numFmtId="0" fontId="33" fillId="18" borderId="147" xfId="0" applyFont="1" applyFill="1" applyBorder="1" applyAlignment="1">
      <alignment horizontal="center" vertical="center" wrapText="1"/>
    </xf>
    <xf numFmtId="0" fontId="16" fillId="18" borderId="148" xfId="0" applyFont="1" applyFill="1" applyBorder="1" applyAlignment="1">
      <alignment horizontal="center" vertical="center" wrapText="1"/>
    </xf>
    <xf numFmtId="0" fontId="14" fillId="9" borderId="133" xfId="0" applyFont="1" applyFill="1" applyBorder="1" applyAlignment="1">
      <alignment horizontal="center" vertical="center"/>
    </xf>
    <xf numFmtId="0" fontId="14" fillId="9" borderId="133" xfId="0" applyFont="1" applyFill="1" applyBorder="1" applyAlignment="1">
      <alignment vertical="center"/>
    </xf>
    <xf numFmtId="0" fontId="16" fillId="18" borderId="149" xfId="0" applyFont="1" applyFill="1" applyBorder="1" applyAlignment="1">
      <alignment horizontal="center" vertical="center" wrapText="1"/>
    </xf>
    <xf numFmtId="9" fontId="14" fillId="18" borderId="150" xfId="0" applyNumberFormat="1" applyFont="1" applyFill="1" applyBorder="1" applyAlignment="1">
      <alignment horizontal="center" vertical="center"/>
    </xf>
    <xf numFmtId="176" fontId="14" fillId="18" borderId="151" xfId="0" applyNumberFormat="1" applyFont="1" applyFill="1" applyBorder="1" applyAlignment="1">
      <alignment horizontal="center" vertical="center"/>
    </xf>
    <xf numFmtId="0" fontId="16" fillId="6" borderId="152" xfId="0" applyFont="1" applyFill="1" applyBorder="1" applyAlignment="1">
      <alignment vertical="center" wrapText="1"/>
    </xf>
    <xf numFmtId="176" fontId="16" fillId="6" borderId="139" xfId="0" applyNumberFormat="1" applyFont="1" applyFill="1" applyBorder="1" applyAlignment="1">
      <alignment vertical="center"/>
    </xf>
    <xf numFmtId="9" fontId="16" fillId="6" borderId="145" xfId="0" applyNumberFormat="1" applyFont="1" applyFill="1" applyBorder="1" applyAlignment="1">
      <alignment horizontal="center" vertical="center"/>
    </xf>
    <xf numFmtId="176" fontId="18" fillId="3" borderId="155" xfId="0" applyNumberFormat="1" applyFont="1" applyFill="1" applyBorder="1" applyAlignment="1">
      <alignment horizontal="center" vertical="center"/>
    </xf>
    <xf numFmtId="10" fontId="18" fillId="3" borderId="109" xfId="0" applyNumberFormat="1" applyFont="1" applyFill="1" applyBorder="1" applyAlignment="1">
      <alignment horizontal="center" vertical="center"/>
    </xf>
    <xf numFmtId="9" fontId="14" fillId="18" borderId="75" xfId="0" applyNumberFormat="1" applyFont="1" applyFill="1" applyBorder="1" applyAlignment="1">
      <alignment horizontal="center" vertical="center"/>
    </xf>
    <xf numFmtId="187" fontId="14" fillId="4" borderId="14" xfId="0" applyNumberFormat="1" applyFont="1" applyFill="1" applyBorder="1" applyAlignment="1">
      <alignment horizontal="center" vertical="center"/>
    </xf>
    <xf numFmtId="9" fontId="16" fillId="4" borderId="75" xfId="0" applyNumberFormat="1" applyFont="1" applyFill="1" applyBorder="1" applyAlignment="1">
      <alignment horizontal="center" vertical="center"/>
    </xf>
    <xf numFmtId="0" fontId="16" fillId="18" borderId="156" xfId="0" applyFont="1" applyFill="1" applyBorder="1" applyAlignment="1">
      <alignment horizontal="center" vertical="center" wrapText="1"/>
    </xf>
    <xf numFmtId="0" fontId="33" fillId="18" borderId="3" xfId="0" applyFont="1" applyFill="1" applyBorder="1" applyAlignment="1">
      <alignment horizontal="center" vertical="center" wrapText="1"/>
    </xf>
    <xf numFmtId="0" fontId="33" fillId="18" borderId="157" xfId="0" applyFont="1" applyFill="1" applyBorder="1" applyAlignment="1">
      <alignment horizontal="center" vertical="center" wrapText="1"/>
    </xf>
    <xf numFmtId="9" fontId="16" fillId="6" borderId="77" xfId="0" applyNumberFormat="1" applyFont="1" applyFill="1" applyBorder="1" applyAlignment="1">
      <alignment horizontal="center" vertical="center"/>
    </xf>
    <xf numFmtId="0" fontId="14" fillId="4" borderId="37" xfId="0" quotePrefix="1" applyFont="1" applyFill="1" applyBorder="1" applyAlignment="1">
      <alignment horizontal="center" vertical="center"/>
    </xf>
    <xf numFmtId="179" fontId="38" fillId="4" borderId="14" xfId="0" applyNumberFormat="1" applyFont="1" applyFill="1" applyBorder="1" applyAlignment="1">
      <alignment vertical="center"/>
    </xf>
    <xf numFmtId="179" fontId="14" fillId="4" borderId="36" xfId="0" applyNumberFormat="1" applyFont="1" applyFill="1" applyBorder="1" applyAlignment="1">
      <alignment horizontal="center" vertical="center"/>
    </xf>
    <xf numFmtId="176" fontId="14" fillId="4" borderId="32" xfId="0" applyNumberFormat="1" applyFont="1" applyFill="1" applyBorder="1" applyAlignment="1">
      <alignment horizontal="center" vertical="center"/>
    </xf>
    <xf numFmtId="0" fontId="14" fillId="4" borderId="38" xfId="0" applyFont="1" applyFill="1" applyBorder="1" applyAlignment="1">
      <alignment horizontal="center" vertical="center"/>
    </xf>
    <xf numFmtId="10" fontId="41" fillId="0" borderId="12" xfId="0" applyNumberFormat="1" applyFont="1" applyBorder="1" applyAlignment="1">
      <alignment horizontal="center" vertical="center"/>
    </xf>
    <xf numFmtId="10" fontId="41" fillId="0" borderId="12" xfId="2" applyNumberFormat="1" applyFont="1" applyBorder="1" applyAlignment="1">
      <alignment vertical="center"/>
    </xf>
    <xf numFmtId="176" fontId="41" fillId="0" borderId="16" xfId="0" applyNumberFormat="1" applyFont="1" applyBorder="1" applyAlignment="1">
      <alignment vertical="center"/>
    </xf>
    <xf numFmtId="176" fontId="41" fillId="0" borderId="0" xfId="0" applyNumberFormat="1" applyFont="1" applyAlignment="1">
      <alignment vertical="center"/>
    </xf>
    <xf numFmtId="180" fontId="41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83" fontId="41" fillId="0" borderId="0" xfId="0" applyNumberFormat="1" applyFont="1" applyAlignment="1">
      <alignment vertical="center"/>
    </xf>
    <xf numFmtId="176" fontId="2" fillId="19" borderId="12" xfId="0" applyNumberFormat="1" applyFont="1" applyFill="1" applyBorder="1" applyAlignment="1">
      <alignment vertical="center"/>
    </xf>
    <xf numFmtId="41" fontId="1" fillId="0" borderId="12" xfId="1" quotePrefix="1" applyFont="1" applyBorder="1" applyAlignment="1">
      <alignment horizontal="right" vertical="center"/>
    </xf>
    <xf numFmtId="41" fontId="1" fillId="0" borderId="12" xfId="1" applyFont="1" applyBorder="1" applyAlignment="1">
      <alignment vertical="center"/>
    </xf>
    <xf numFmtId="41" fontId="1" fillId="0" borderId="12" xfId="1" applyFont="1" applyBorder="1" applyAlignment="1">
      <alignment horizontal="right" vertical="center"/>
    </xf>
    <xf numFmtId="41" fontId="1" fillId="0" borderId="15" xfId="1" applyFont="1" applyBorder="1" applyAlignment="1">
      <alignment vertical="center"/>
    </xf>
    <xf numFmtId="176" fontId="14" fillId="7" borderId="77" xfId="0" applyNumberFormat="1" applyFont="1" applyFill="1" applyBorder="1" applyAlignment="1">
      <alignment vertical="center"/>
    </xf>
    <xf numFmtId="176" fontId="14" fillId="3" borderId="171" xfId="0" applyNumberFormat="1" applyFont="1" applyFill="1" applyBorder="1" applyAlignment="1">
      <alignment vertical="center"/>
    </xf>
    <xf numFmtId="176" fontId="14" fillId="3" borderId="73" xfId="0" quotePrefix="1" applyNumberFormat="1" applyFont="1" applyFill="1" applyBorder="1" applyAlignment="1">
      <alignment vertical="center"/>
    </xf>
    <xf numFmtId="0" fontId="16" fillId="14" borderId="175" xfId="0" applyFont="1" applyFill="1" applyBorder="1" applyAlignment="1">
      <alignment horizontal="center" vertical="center"/>
    </xf>
    <xf numFmtId="0" fontId="16" fillId="14" borderId="176" xfId="0" applyFont="1" applyFill="1" applyBorder="1" applyAlignment="1">
      <alignment horizontal="center" vertical="center"/>
    </xf>
    <xf numFmtId="0" fontId="16" fillId="18" borderId="177" xfId="0" applyFont="1" applyFill="1" applyBorder="1" applyAlignment="1">
      <alignment vertical="center"/>
    </xf>
    <xf numFmtId="9" fontId="14" fillId="18" borderId="178" xfId="0" applyNumberFormat="1" applyFont="1" applyFill="1" applyBorder="1" applyAlignment="1">
      <alignment horizontal="center" vertical="center"/>
    </xf>
    <xf numFmtId="0" fontId="16" fillId="14" borderId="179" xfId="0" applyFont="1" applyFill="1" applyBorder="1" applyAlignment="1">
      <alignment horizontal="center" vertical="center"/>
    </xf>
    <xf numFmtId="176" fontId="18" fillId="14" borderId="170" xfId="0" applyNumberFormat="1" applyFont="1" applyFill="1" applyBorder="1" applyAlignment="1">
      <alignment horizontal="center" vertical="center"/>
    </xf>
    <xf numFmtId="176" fontId="18" fillId="14" borderId="180" xfId="0" applyNumberFormat="1" applyFont="1" applyFill="1" applyBorder="1" applyAlignment="1">
      <alignment horizontal="center" vertical="center"/>
    </xf>
    <xf numFmtId="176" fontId="16" fillId="4" borderId="181" xfId="0" applyNumberFormat="1" applyFont="1" applyFill="1" applyBorder="1" applyAlignment="1">
      <alignment horizontal="center" vertical="center"/>
    </xf>
    <xf numFmtId="176" fontId="16" fillId="0" borderId="177" xfId="0" applyNumberFormat="1" applyFont="1" applyBorder="1" applyAlignment="1">
      <alignment vertical="center"/>
    </xf>
    <xf numFmtId="176" fontId="16" fillId="10" borderId="179" xfId="0" applyNumberFormat="1" applyFont="1" applyFill="1" applyBorder="1" applyAlignment="1">
      <alignment vertical="center"/>
    </xf>
    <xf numFmtId="176" fontId="16" fillId="4" borderId="182" xfId="0" applyNumberFormat="1" applyFont="1" applyFill="1" applyBorder="1" applyAlignment="1">
      <alignment vertical="center"/>
    </xf>
    <xf numFmtId="176" fontId="16" fillId="4" borderId="174" xfId="0" applyNumberFormat="1" applyFont="1" applyFill="1" applyBorder="1" applyAlignment="1">
      <alignment vertical="center"/>
    </xf>
    <xf numFmtId="176" fontId="11" fillId="5" borderId="166" xfId="0" applyNumberFormat="1" applyFont="1" applyFill="1" applyBorder="1" applyAlignment="1">
      <alignment vertical="center"/>
    </xf>
    <xf numFmtId="176" fontId="7" fillId="5" borderId="167" xfId="0" applyNumberFormat="1" applyFont="1" applyFill="1" applyBorder="1" applyAlignment="1">
      <alignment vertical="center"/>
    </xf>
    <xf numFmtId="176" fontId="7" fillId="5" borderId="186" xfId="0" applyNumberFormat="1" applyFont="1" applyFill="1" applyBorder="1" applyAlignment="1">
      <alignment vertical="center"/>
    </xf>
    <xf numFmtId="49" fontId="8" fillId="7" borderId="187" xfId="0" applyNumberFormat="1" applyFont="1" applyFill="1" applyBorder="1" applyAlignment="1">
      <alignment horizontal="center" vertical="center"/>
    </xf>
    <xf numFmtId="49" fontId="8" fillId="7" borderId="189" xfId="0" applyNumberFormat="1" applyFont="1" applyFill="1" applyBorder="1" applyAlignment="1">
      <alignment horizontal="center" vertical="center"/>
    </xf>
    <xf numFmtId="176" fontId="9" fillId="7" borderId="169" xfId="0" applyNumberFormat="1" applyFont="1" applyFill="1" applyBorder="1" applyAlignment="1">
      <alignment vertical="center"/>
    </xf>
    <xf numFmtId="176" fontId="8" fillId="7" borderId="35" xfId="0" applyNumberFormat="1" applyFont="1" applyFill="1" applyBorder="1" applyAlignment="1">
      <alignment horizontal="center" vertical="center"/>
    </xf>
    <xf numFmtId="176" fontId="9" fillId="7" borderId="35" xfId="0" applyNumberFormat="1" applyFont="1" applyFill="1" applyBorder="1" applyAlignment="1">
      <alignment horizontal="center" vertical="center"/>
    </xf>
    <xf numFmtId="176" fontId="9" fillId="7" borderId="145" xfId="0" applyNumberFormat="1" applyFont="1" applyFill="1" applyBorder="1" applyAlignment="1">
      <alignment horizontal="center" vertical="center"/>
    </xf>
    <xf numFmtId="176" fontId="9" fillId="7" borderId="145" xfId="0" applyNumberFormat="1" applyFont="1" applyFill="1" applyBorder="1" applyAlignment="1">
      <alignment vertical="center"/>
    </xf>
    <xf numFmtId="176" fontId="7" fillId="5" borderId="166" xfId="0" applyNumberFormat="1" applyFont="1" applyFill="1" applyBorder="1" applyAlignment="1">
      <alignment vertical="center"/>
    </xf>
    <xf numFmtId="176" fontId="8" fillId="7" borderId="190" xfId="0" applyNumberFormat="1" applyFont="1" applyFill="1" applyBorder="1" applyAlignment="1">
      <alignment horizontal="center" vertical="center"/>
    </xf>
    <xf numFmtId="176" fontId="8" fillId="7" borderId="188" xfId="0" applyNumberFormat="1" applyFont="1" applyFill="1" applyBorder="1" applyAlignment="1">
      <alignment horizontal="center" vertical="center"/>
    </xf>
    <xf numFmtId="176" fontId="9" fillId="7" borderId="190" xfId="0" applyNumberFormat="1" applyFont="1" applyFill="1" applyBorder="1" applyAlignment="1">
      <alignment vertical="center"/>
    </xf>
    <xf numFmtId="176" fontId="9" fillId="7" borderId="35" xfId="0" applyNumberFormat="1" applyFont="1" applyFill="1" applyBorder="1" applyAlignment="1">
      <alignment vertical="center" wrapText="1"/>
    </xf>
    <xf numFmtId="10" fontId="9" fillId="7" borderId="188" xfId="0" applyNumberFormat="1" applyFont="1" applyFill="1" applyBorder="1" applyAlignment="1">
      <alignment horizontal="center" vertical="center"/>
    </xf>
    <xf numFmtId="176" fontId="9" fillId="7" borderId="191" xfId="0" applyNumberFormat="1" applyFont="1" applyFill="1" applyBorder="1" applyAlignment="1">
      <alignment vertical="center"/>
    </xf>
    <xf numFmtId="176" fontId="8" fillId="7" borderId="168" xfId="0" applyNumberFormat="1" applyFont="1" applyFill="1" applyBorder="1" applyAlignment="1">
      <alignment horizontal="center" vertical="center"/>
    </xf>
    <xf numFmtId="10" fontId="9" fillId="7" borderId="192" xfId="0" applyNumberFormat="1" applyFont="1" applyFill="1" applyBorder="1" applyAlignment="1">
      <alignment horizontal="center" vertical="center"/>
    </xf>
    <xf numFmtId="9" fontId="9" fillId="7" borderId="169" xfId="2" applyFont="1" applyFill="1" applyBorder="1" applyAlignment="1">
      <alignment vertical="center"/>
    </xf>
    <xf numFmtId="176" fontId="7" fillId="5" borderId="159" xfId="0" applyNumberFormat="1" applyFont="1" applyFill="1" applyBorder="1" applyAlignment="1">
      <alignment vertical="center"/>
    </xf>
    <xf numFmtId="176" fontId="7" fillId="5" borderId="160" xfId="0" applyNumberFormat="1" applyFont="1" applyFill="1" applyBorder="1" applyAlignment="1">
      <alignment vertical="center"/>
    </xf>
    <xf numFmtId="176" fontId="9" fillId="7" borderId="195" xfId="0" applyNumberFormat="1" applyFont="1" applyFill="1" applyBorder="1" applyAlignment="1">
      <alignment horizontal="center" vertical="center"/>
    </xf>
    <xf numFmtId="176" fontId="2" fillId="4" borderId="5" xfId="0" applyNumberFormat="1" applyFont="1" applyFill="1" applyBorder="1" applyAlignment="1">
      <alignment horizontal="center" vertical="center"/>
    </xf>
    <xf numFmtId="0" fontId="6" fillId="0" borderId="6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176" fontId="9" fillId="7" borderId="193" xfId="0" applyNumberFormat="1" applyFont="1" applyFill="1" applyBorder="1" applyAlignment="1">
      <alignment vertical="center"/>
    </xf>
    <xf numFmtId="176" fontId="9" fillId="7" borderId="133" xfId="0" applyNumberFormat="1" applyFont="1" applyFill="1" applyBorder="1" applyAlignment="1">
      <alignment vertical="center"/>
    </xf>
    <xf numFmtId="176" fontId="9" fillId="7" borderId="162" xfId="0" applyNumberFormat="1" applyFont="1" applyFill="1" applyBorder="1" applyAlignment="1">
      <alignment vertical="center"/>
    </xf>
    <xf numFmtId="176" fontId="9" fillId="7" borderId="194" xfId="0" applyNumberFormat="1" applyFont="1" applyFill="1" applyBorder="1" applyAlignment="1">
      <alignment vertical="center"/>
    </xf>
    <xf numFmtId="176" fontId="9" fillId="7" borderId="164" xfId="0" applyNumberFormat="1" applyFont="1" applyFill="1" applyBorder="1" applyAlignment="1">
      <alignment vertical="center"/>
    </xf>
    <xf numFmtId="176" fontId="9" fillId="7" borderId="165" xfId="0" applyNumberFormat="1" applyFont="1" applyFill="1" applyBorder="1" applyAlignment="1">
      <alignment vertical="center"/>
    </xf>
    <xf numFmtId="176" fontId="2" fillId="3" borderId="25" xfId="0" applyNumberFormat="1" applyFont="1" applyFill="1" applyBorder="1" applyAlignment="1">
      <alignment horizontal="center" vertical="center"/>
    </xf>
    <xf numFmtId="0" fontId="6" fillId="0" borderId="26" xfId="0" applyFont="1" applyBorder="1" applyAlignment="1">
      <alignment vertical="center"/>
    </xf>
    <xf numFmtId="0" fontId="6" fillId="0" borderId="27" xfId="0" applyFont="1" applyBorder="1" applyAlignment="1">
      <alignment vertical="center"/>
    </xf>
    <xf numFmtId="176" fontId="40" fillId="4" borderId="25" xfId="0" quotePrefix="1" applyNumberFormat="1" applyFont="1" applyFill="1" applyBorder="1" applyAlignment="1">
      <alignment horizontal="center" vertical="center"/>
    </xf>
    <xf numFmtId="176" fontId="40" fillId="4" borderId="26" xfId="0" quotePrefix="1" applyNumberFormat="1" applyFont="1" applyFill="1" applyBorder="1" applyAlignment="1">
      <alignment horizontal="center" vertical="center"/>
    </xf>
    <xf numFmtId="176" fontId="40" fillId="4" borderId="27" xfId="0" quotePrefix="1" applyNumberFormat="1" applyFont="1" applyFill="1" applyBorder="1" applyAlignment="1">
      <alignment horizontal="center" vertical="center"/>
    </xf>
    <xf numFmtId="176" fontId="2" fillId="8" borderId="25" xfId="0" applyNumberFormat="1" applyFont="1" applyFill="1" applyBorder="1" applyAlignment="1">
      <alignment horizontal="center" vertical="center"/>
    </xf>
    <xf numFmtId="176" fontId="2" fillId="4" borderId="29" xfId="0" applyNumberFormat="1" applyFont="1" applyFill="1" applyBorder="1" applyAlignment="1">
      <alignment horizontal="center" vertical="center"/>
    </xf>
    <xf numFmtId="0" fontId="6" fillId="0" borderId="30" xfId="0" applyFont="1" applyBorder="1" applyAlignment="1">
      <alignment vertical="center"/>
    </xf>
    <xf numFmtId="0" fontId="6" fillId="0" borderId="31" xfId="0" applyFont="1" applyBorder="1" applyAlignment="1">
      <alignment vertical="center"/>
    </xf>
    <xf numFmtId="176" fontId="14" fillId="7" borderId="49" xfId="0" applyNumberFormat="1" applyFont="1" applyFill="1" applyBorder="1" applyAlignment="1">
      <alignment horizontal="center" vertical="center"/>
    </xf>
    <xf numFmtId="0" fontId="6" fillId="0" borderId="48" xfId="0" applyFont="1" applyBorder="1" applyAlignment="1">
      <alignment vertical="center"/>
    </xf>
    <xf numFmtId="0" fontId="6" fillId="0" borderId="145" xfId="0" applyFont="1" applyBorder="1" applyAlignment="1">
      <alignment vertical="center"/>
    </xf>
    <xf numFmtId="177" fontId="16" fillId="0" borderId="77" xfId="0" applyNumberFormat="1" applyFont="1" applyBorder="1" applyAlignment="1">
      <alignment horizontal="center" vertical="center"/>
    </xf>
    <xf numFmtId="177" fontId="16" fillId="0" borderId="183" xfId="0" applyNumberFormat="1" applyFont="1" applyBorder="1" applyAlignment="1">
      <alignment horizontal="center" vertical="center"/>
    </xf>
    <xf numFmtId="0" fontId="17" fillId="9" borderId="45" xfId="0" applyFont="1" applyFill="1" applyBorder="1" applyAlignment="1">
      <alignment horizontal="center" vertical="center"/>
    </xf>
    <xf numFmtId="0" fontId="6" fillId="0" borderId="46" xfId="0" applyFont="1" applyBorder="1" applyAlignment="1">
      <alignment vertical="center"/>
    </xf>
    <xf numFmtId="176" fontId="14" fillId="7" borderId="47" xfId="0" applyNumberFormat="1" applyFont="1" applyFill="1" applyBorder="1" applyAlignment="1">
      <alignment horizontal="center" vertical="center"/>
    </xf>
    <xf numFmtId="184" fontId="16" fillId="4" borderId="42" xfId="0" applyNumberFormat="1" applyFont="1" applyFill="1" applyBorder="1" applyAlignment="1">
      <alignment horizontal="center" vertical="center"/>
    </xf>
    <xf numFmtId="0" fontId="6" fillId="0" borderId="41" xfId="0" applyFont="1" applyBorder="1" applyAlignment="1">
      <alignment vertical="center"/>
    </xf>
    <xf numFmtId="0" fontId="6" fillId="0" borderId="39" xfId="0" applyFont="1" applyBorder="1" applyAlignment="1">
      <alignment vertical="center"/>
    </xf>
    <xf numFmtId="0" fontId="16" fillId="4" borderId="5" xfId="0" quotePrefix="1" applyFont="1" applyFill="1" applyBorder="1" applyAlignment="1">
      <alignment horizontal="center" vertical="center"/>
    </xf>
    <xf numFmtId="184" fontId="16" fillId="4" borderId="40" xfId="0" applyNumberFormat="1" applyFont="1" applyFill="1" applyBorder="1" applyAlignment="1">
      <alignment horizontal="center" vertical="center"/>
    </xf>
    <xf numFmtId="0" fontId="16" fillId="10" borderId="52" xfId="0" applyFont="1" applyFill="1" applyBorder="1" applyAlignment="1">
      <alignment horizontal="center" vertical="center"/>
    </xf>
    <xf numFmtId="0" fontId="6" fillId="0" borderId="53" xfId="0" applyFont="1" applyBorder="1" applyAlignment="1">
      <alignment vertical="center"/>
    </xf>
    <xf numFmtId="176" fontId="16" fillId="10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vertical="center"/>
    </xf>
    <xf numFmtId="176" fontId="16" fillId="10" borderId="56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157" xfId="0" applyFont="1" applyBorder="1" applyAlignment="1">
      <alignment horizontal="center" vertical="center"/>
    </xf>
    <xf numFmtId="0" fontId="14" fillId="0" borderId="156" xfId="0" applyFont="1" applyBorder="1" applyAlignment="1">
      <alignment horizontal="center" vertical="center"/>
    </xf>
    <xf numFmtId="0" fontId="2" fillId="4" borderId="69" xfId="0" quotePrefix="1" applyFont="1" applyFill="1" applyBorder="1" applyAlignment="1">
      <alignment horizontal="center" vertical="center"/>
    </xf>
    <xf numFmtId="0" fontId="6" fillId="0" borderId="70" xfId="0" applyFont="1" applyBorder="1" applyAlignment="1">
      <alignment vertical="center"/>
    </xf>
    <xf numFmtId="0" fontId="6" fillId="0" borderId="71" xfId="0" applyFont="1" applyBorder="1" applyAlignment="1">
      <alignment vertical="center"/>
    </xf>
    <xf numFmtId="0" fontId="6" fillId="0" borderId="72" xfId="0" applyFont="1" applyBorder="1" applyAlignment="1">
      <alignment vertical="center"/>
    </xf>
    <xf numFmtId="176" fontId="16" fillId="4" borderId="5" xfId="0" applyNumberFormat="1" applyFont="1" applyFill="1" applyBorder="1" applyAlignment="1">
      <alignment horizontal="center" vertical="center"/>
    </xf>
    <xf numFmtId="176" fontId="16" fillId="4" borderId="42" xfId="0" applyNumberFormat="1" applyFont="1" applyFill="1" applyBorder="1" applyAlignment="1">
      <alignment horizontal="center" vertical="center"/>
    </xf>
    <xf numFmtId="176" fontId="20" fillId="7" borderId="64" xfId="0" applyNumberFormat="1" applyFont="1" applyFill="1" applyBorder="1" applyAlignment="1">
      <alignment horizontal="center" vertical="center"/>
    </xf>
    <xf numFmtId="0" fontId="6" fillId="0" borderId="65" xfId="0" applyFont="1" applyBorder="1" applyAlignment="1">
      <alignment vertical="center"/>
    </xf>
    <xf numFmtId="0" fontId="19" fillId="11" borderId="62" xfId="0" applyFont="1" applyFill="1" applyBorder="1" applyAlignment="1">
      <alignment horizontal="center" vertical="center"/>
    </xf>
    <xf numFmtId="0" fontId="6" fillId="0" borderId="63" xfId="0" applyFont="1" applyBorder="1" applyAlignment="1">
      <alignment vertical="center"/>
    </xf>
    <xf numFmtId="176" fontId="19" fillId="10" borderId="67" xfId="0" applyNumberFormat="1" applyFont="1" applyFill="1" applyBorder="1" applyAlignment="1">
      <alignment horizontal="center" vertical="center"/>
    </xf>
    <xf numFmtId="0" fontId="6" fillId="0" borderId="68" xfId="0" applyFont="1" applyBorder="1" applyAlignment="1">
      <alignment vertical="center"/>
    </xf>
    <xf numFmtId="0" fontId="6" fillId="0" borderId="109" xfId="0" applyFont="1" applyBorder="1" applyAlignment="1">
      <alignment vertical="center"/>
    </xf>
    <xf numFmtId="177" fontId="16" fillId="10" borderId="184" xfId="0" applyNumberFormat="1" applyFont="1" applyFill="1" applyBorder="1" applyAlignment="1">
      <alignment horizontal="center" vertical="center"/>
    </xf>
    <xf numFmtId="177" fontId="16" fillId="10" borderId="185" xfId="0" applyNumberFormat="1" applyFont="1" applyFill="1" applyBorder="1" applyAlignment="1">
      <alignment horizontal="center" vertical="center"/>
    </xf>
    <xf numFmtId="0" fontId="6" fillId="0" borderId="43" xfId="0" applyFont="1" applyBorder="1" applyAlignment="1">
      <alignment vertical="center"/>
    </xf>
    <xf numFmtId="176" fontId="16" fillId="4" borderId="40" xfId="0" applyNumberFormat="1" applyFont="1" applyFill="1" applyBorder="1" applyAlignment="1">
      <alignment horizontal="center" vertical="center"/>
    </xf>
    <xf numFmtId="176" fontId="14" fillId="7" borderId="77" xfId="0" applyNumberFormat="1" applyFont="1" applyFill="1" applyBorder="1" applyAlignment="1">
      <alignment horizontal="center" vertical="center"/>
    </xf>
    <xf numFmtId="176" fontId="14" fillId="7" borderId="108" xfId="0" applyNumberFormat="1" applyFont="1" applyFill="1" applyBorder="1" applyAlignment="1">
      <alignment horizontal="center" vertical="center"/>
    </xf>
    <xf numFmtId="176" fontId="14" fillId="7" borderId="145" xfId="0" applyNumberFormat="1" applyFont="1" applyFill="1" applyBorder="1" applyAlignment="1">
      <alignment horizontal="center" vertical="center"/>
    </xf>
    <xf numFmtId="0" fontId="24" fillId="12" borderId="49" xfId="0" applyFont="1" applyFill="1" applyBorder="1" applyAlignment="1">
      <alignment horizontal="center" vertical="center" wrapText="1"/>
    </xf>
    <xf numFmtId="0" fontId="6" fillId="0" borderId="50" xfId="0" applyFont="1" applyBorder="1" applyAlignment="1">
      <alignment vertical="center"/>
    </xf>
    <xf numFmtId="0" fontId="23" fillId="13" borderId="64" xfId="0" applyFont="1" applyFill="1" applyBorder="1" applyAlignment="1">
      <alignment horizontal="center" vertical="center" wrapText="1"/>
    </xf>
    <xf numFmtId="0" fontId="16" fillId="10" borderId="54" xfId="0" applyFont="1" applyFill="1" applyBorder="1" applyAlignment="1">
      <alignment horizontal="center" vertical="center"/>
    </xf>
    <xf numFmtId="0" fontId="6" fillId="0" borderId="57" xfId="0" applyFont="1" applyBorder="1" applyAlignment="1">
      <alignment vertical="center"/>
    </xf>
    <xf numFmtId="0" fontId="16" fillId="2" borderId="54" xfId="0" applyFont="1" applyFill="1" applyBorder="1" applyAlignment="1">
      <alignment horizontal="center" vertical="center"/>
    </xf>
    <xf numFmtId="0" fontId="6" fillId="0" borderId="83" xfId="0" applyFont="1" applyBorder="1" applyAlignment="1">
      <alignment vertical="center"/>
    </xf>
    <xf numFmtId="176" fontId="16" fillId="2" borderId="62" xfId="0" applyNumberFormat="1" applyFont="1" applyFill="1" applyBorder="1" applyAlignment="1">
      <alignment horizontal="center" vertical="center"/>
    </xf>
    <xf numFmtId="0" fontId="6" fillId="0" borderId="84" xfId="0" applyFont="1" applyBorder="1" applyAlignment="1">
      <alignment vertical="center"/>
    </xf>
    <xf numFmtId="176" fontId="16" fillId="2" borderId="85" xfId="0" applyNumberFormat="1" applyFont="1" applyFill="1" applyBorder="1" applyAlignment="1">
      <alignment horizontal="center" vertical="center"/>
    </xf>
    <xf numFmtId="0" fontId="16" fillId="2" borderId="85" xfId="0" applyFont="1" applyFill="1" applyBorder="1" applyAlignment="1">
      <alignment horizontal="center" vertical="center"/>
    </xf>
    <xf numFmtId="0" fontId="21" fillId="9" borderId="49" xfId="0" applyFont="1" applyFill="1" applyBorder="1" applyAlignment="1">
      <alignment horizontal="center" vertical="center" wrapText="1"/>
    </xf>
    <xf numFmtId="0" fontId="26" fillId="12" borderId="49" xfId="0" applyFont="1" applyFill="1" applyBorder="1" applyAlignment="1">
      <alignment horizontal="center" vertical="center" wrapText="1"/>
    </xf>
    <xf numFmtId="0" fontId="16" fillId="4" borderId="5" xfId="0" applyFont="1" applyFill="1" applyBorder="1" applyAlignment="1">
      <alignment horizontal="center" vertical="center"/>
    </xf>
    <xf numFmtId="0" fontId="16" fillId="4" borderId="42" xfId="0" applyFont="1" applyFill="1" applyBorder="1" applyAlignment="1">
      <alignment horizontal="center" vertical="center"/>
    </xf>
    <xf numFmtId="0" fontId="2" fillId="4" borderId="69" xfId="0" applyFont="1" applyFill="1" applyBorder="1" applyAlignment="1">
      <alignment horizontal="center" vertical="center"/>
    </xf>
    <xf numFmtId="184" fontId="16" fillId="4" borderId="5" xfId="0" applyNumberFormat="1" applyFont="1" applyFill="1" applyBorder="1" applyAlignment="1">
      <alignment horizontal="center" vertical="center"/>
    </xf>
    <xf numFmtId="0" fontId="25" fillId="9" borderId="49" xfId="0" applyFont="1" applyFill="1" applyBorder="1" applyAlignment="1">
      <alignment horizontal="center" vertical="center"/>
    </xf>
    <xf numFmtId="0" fontId="7" fillId="13" borderId="64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/>
    </xf>
    <xf numFmtId="0" fontId="0" fillId="0" borderId="0" xfId="0" applyAlignment="1">
      <alignment vertical="center"/>
    </xf>
    <xf numFmtId="0" fontId="12" fillId="0" borderId="0" xfId="0" applyFont="1" applyAlignment="1">
      <alignment horizontal="left"/>
    </xf>
    <xf numFmtId="0" fontId="16" fillId="14" borderId="1" xfId="0" applyFont="1" applyFill="1" applyBorder="1" applyAlignment="1">
      <alignment horizontal="center" vertical="center"/>
    </xf>
    <xf numFmtId="0" fontId="6" fillId="0" borderId="2" xfId="0" applyFont="1" applyBorder="1" applyAlignment="1">
      <alignment vertical="center"/>
    </xf>
    <xf numFmtId="0" fontId="16" fillId="12" borderId="89" xfId="0" applyFont="1" applyFill="1" applyBorder="1" applyAlignment="1">
      <alignment horizontal="center" vertical="center"/>
    </xf>
    <xf numFmtId="0" fontId="6" fillId="0" borderId="90" xfId="0" applyFont="1" applyBorder="1" applyAlignment="1">
      <alignment vertical="center"/>
    </xf>
    <xf numFmtId="0" fontId="6" fillId="0" borderId="91" xfId="0" applyFont="1" applyBorder="1" applyAlignment="1">
      <alignment vertical="center"/>
    </xf>
    <xf numFmtId="0" fontId="16" fillId="12" borderId="92" xfId="0" applyFont="1" applyFill="1" applyBorder="1" applyAlignment="1">
      <alignment horizontal="center" vertical="center"/>
    </xf>
    <xf numFmtId="0" fontId="6" fillId="0" borderId="96" xfId="0" applyFont="1" applyBorder="1" applyAlignment="1">
      <alignment vertical="center"/>
    </xf>
    <xf numFmtId="0" fontId="16" fillId="4" borderId="49" xfId="0" applyFont="1" applyFill="1" applyBorder="1" applyAlignment="1">
      <alignment horizontal="center" vertical="center"/>
    </xf>
    <xf numFmtId="0" fontId="16" fillId="14" borderId="5" xfId="0" applyFont="1" applyFill="1" applyBorder="1" applyAlignment="1">
      <alignment horizontal="center" vertical="center"/>
    </xf>
    <xf numFmtId="0" fontId="16" fillId="14" borderId="43" xfId="0" applyFont="1" applyFill="1" applyBorder="1" applyAlignment="1">
      <alignment horizontal="center" vertical="center"/>
    </xf>
    <xf numFmtId="0" fontId="16" fillId="14" borderId="39" xfId="0" applyFont="1" applyFill="1" applyBorder="1" applyAlignment="1">
      <alignment horizontal="center" vertical="center"/>
    </xf>
    <xf numFmtId="0" fontId="16" fillId="6" borderId="47" xfId="0" applyFont="1" applyFill="1" applyBorder="1" applyAlignment="1">
      <alignment horizontal="center" vertical="center"/>
    </xf>
    <xf numFmtId="0" fontId="16" fillId="3" borderId="52" xfId="0" applyFont="1" applyFill="1" applyBorder="1" applyAlignment="1">
      <alignment horizontal="center" vertical="center"/>
    </xf>
    <xf numFmtId="0" fontId="14" fillId="0" borderId="158" xfId="0" applyFont="1" applyBorder="1" applyAlignment="1">
      <alignment horizontal="center" vertical="center" wrapText="1"/>
    </xf>
    <xf numFmtId="0" fontId="14" fillId="0" borderId="159" xfId="0" applyFont="1" applyBorder="1" applyAlignment="1">
      <alignment horizontal="center" vertical="center" wrapText="1"/>
    </xf>
    <xf numFmtId="0" fontId="14" fillId="0" borderId="160" xfId="0" applyFont="1" applyBorder="1" applyAlignment="1">
      <alignment horizontal="center" vertical="center" wrapText="1"/>
    </xf>
    <xf numFmtId="0" fontId="14" fillId="0" borderId="161" xfId="0" applyFont="1" applyBorder="1" applyAlignment="1">
      <alignment horizontal="center" vertical="center" wrapText="1"/>
    </xf>
    <xf numFmtId="0" fontId="14" fillId="0" borderId="133" xfId="0" applyFont="1" applyBorder="1" applyAlignment="1">
      <alignment horizontal="center" vertical="center" wrapText="1"/>
    </xf>
    <xf numFmtId="0" fontId="14" fillId="0" borderId="162" xfId="0" applyFont="1" applyBorder="1" applyAlignment="1">
      <alignment horizontal="center" vertical="center" wrapText="1"/>
    </xf>
    <xf numFmtId="0" fontId="14" fillId="0" borderId="163" xfId="0" applyFont="1" applyBorder="1" applyAlignment="1">
      <alignment horizontal="center" vertical="center" wrapText="1"/>
    </xf>
    <xf numFmtId="0" fontId="14" fillId="0" borderId="164" xfId="0" applyFont="1" applyBorder="1" applyAlignment="1">
      <alignment horizontal="center" vertical="center" wrapText="1"/>
    </xf>
    <xf numFmtId="0" fontId="14" fillId="0" borderId="165" xfId="0" applyFont="1" applyBorder="1" applyAlignment="1">
      <alignment horizontal="center" vertical="center" wrapText="1"/>
    </xf>
    <xf numFmtId="0" fontId="16" fillId="14" borderId="172" xfId="0" applyFont="1" applyFill="1" applyBorder="1" applyAlignment="1">
      <alignment horizontal="center" vertical="center"/>
    </xf>
    <xf numFmtId="0" fontId="16" fillId="14" borderId="173" xfId="0" applyFont="1" applyFill="1" applyBorder="1" applyAlignment="1">
      <alignment horizontal="center" vertical="center"/>
    </xf>
    <xf numFmtId="0" fontId="16" fillId="14" borderId="174" xfId="0" applyFont="1" applyFill="1" applyBorder="1" applyAlignment="1">
      <alignment horizontal="center" vertical="center"/>
    </xf>
    <xf numFmtId="0" fontId="16" fillId="6" borderId="62" xfId="0" applyFont="1" applyFill="1" applyBorder="1" applyAlignment="1">
      <alignment horizontal="center" vertical="center"/>
    </xf>
    <xf numFmtId="0" fontId="16" fillId="6" borderId="88" xfId="0" applyFont="1" applyFill="1" applyBorder="1" applyAlignment="1">
      <alignment horizontal="center" vertical="center"/>
    </xf>
    <xf numFmtId="0" fontId="16" fillId="6" borderId="68" xfId="0" applyFont="1" applyFill="1" applyBorder="1" applyAlignment="1">
      <alignment horizontal="center" vertical="center"/>
    </xf>
    <xf numFmtId="0" fontId="16" fillId="6" borderId="125" xfId="0" applyFont="1" applyFill="1" applyBorder="1" applyAlignment="1">
      <alignment horizontal="center" vertical="center"/>
    </xf>
    <xf numFmtId="0" fontId="6" fillId="0" borderId="111" xfId="0" applyFont="1" applyBorder="1" applyAlignment="1">
      <alignment vertical="center"/>
    </xf>
    <xf numFmtId="0" fontId="16" fillId="12" borderId="112" xfId="0" applyFont="1" applyFill="1" applyBorder="1" applyAlignment="1">
      <alignment horizontal="center" vertical="center"/>
    </xf>
    <xf numFmtId="0" fontId="6" fillId="0" borderId="114" xfId="0" applyFont="1" applyBorder="1" applyAlignment="1">
      <alignment vertical="center"/>
    </xf>
    <xf numFmtId="0" fontId="16" fillId="4" borderId="125" xfId="0" applyFont="1" applyFill="1" applyBorder="1" applyAlignment="1">
      <alignment horizontal="center" vertical="center"/>
    </xf>
    <xf numFmtId="0" fontId="16" fillId="4" borderId="142" xfId="0" applyFont="1" applyFill="1" applyBorder="1" applyAlignment="1">
      <alignment horizontal="center" vertical="center"/>
    </xf>
    <xf numFmtId="0" fontId="6" fillId="0" borderId="143" xfId="0" applyFont="1" applyBorder="1" applyAlignment="1">
      <alignment vertical="center"/>
    </xf>
    <xf numFmtId="0" fontId="16" fillId="6" borderId="153" xfId="0" applyFont="1" applyFill="1" applyBorder="1" applyAlignment="1">
      <alignment horizontal="center" vertical="center"/>
    </xf>
    <xf numFmtId="0" fontId="6" fillId="0" borderId="154" xfId="0" applyFont="1" applyBorder="1" applyAlignment="1">
      <alignment vertical="center"/>
    </xf>
  </cellXfs>
  <cellStyles count="3">
    <cellStyle name="백분율" xfId="2" builtinId="5"/>
    <cellStyle name="쉼표 [0]" xfId="1" builtinId="6"/>
    <cellStyle name="표준" xfId="0" builtinId="0"/>
  </cellStyles>
  <dxfs count="24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v>현금자산</c:v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자산!$E$3:$P$3</c:f>
              <c:strCache>
                <c:ptCount val="12"/>
                <c:pt idx="0">
                  <c:v> 1월</c:v>
                </c:pt>
                <c:pt idx="1">
                  <c:v> 2월</c:v>
                </c:pt>
                <c:pt idx="2">
                  <c:v> 3월</c:v>
                </c:pt>
                <c:pt idx="3">
                  <c:v> 4월</c:v>
                </c:pt>
                <c:pt idx="4">
                  <c:v> 5월</c:v>
                </c:pt>
                <c:pt idx="5">
                  <c:v> 6월</c:v>
                </c:pt>
                <c:pt idx="6">
                  <c:v> 7월</c:v>
                </c:pt>
                <c:pt idx="7">
                  <c:v> 8월</c:v>
                </c:pt>
                <c:pt idx="8">
                  <c:v> 9월</c:v>
                </c:pt>
                <c:pt idx="9">
                  <c:v> 10월</c:v>
                </c:pt>
                <c:pt idx="10">
                  <c:v> 11월</c:v>
                </c:pt>
                <c:pt idx="11">
                  <c:v> 12월</c:v>
                </c:pt>
              </c:strCache>
            </c:strRef>
          </c:cat>
          <c:val>
            <c:numRef>
              <c:f>자산!$E$23:$P$23</c:f>
              <c:numCache>
                <c:formatCode>_-* #,##0_-;\-* #,##0_-;_-* "-"_-;_-@</c:formatCode>
                <c:ptCount val="12"/>
                <c:pt idx="0">
                  <c:v>-19500000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6E-4E25-A39B-5F7C0E05C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426901"/>
        <c:axId val="849326723"/>
      </c:lineChart>
      <c:catAx>
        <c:axId val="4854269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ko-KR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849326723"/>
        <c:crosses val="autoZero"/>
        <c:auto val="1"/>
        <c:lblAlgn val="ctr"/>
        <c:lblOffset val="100"/>
        <c:noMultiLvlLbl val="1"/>
      </c:catAx>
      <c:valAx>
        <c:axId val="8493267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ko-KR" altLang="en-US"/>
              </a:p>
            </c:rich>
          </c:tx>
          <c:overlay val="0"/>
        </c:title>
        <c:numFmt formatCode="_-* #,##0_-;\-* #,##0_-;_-* &quot;-&quot;_-;_-@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485426901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ko-KR" altLang="en-US" sz="1400" b="0" i="0">
                <a:solidFill>
                  <a:srgbClr val="757575"/>
                </a:solidFill>
                <a:latin typeface="+mn-lt"/>
              </a:rPr>
              <a:t>목표 달성률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Lbls>
            <c:spPr>
              <a:noFill/>
              <a:ln>
                <a:noFill/>
              </a:ln>
              <a:effectLst/>
            </c:sp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자산!$U$4:$V$4</c:f>
              <c:strCache>
                <c:ptCount val="2"/>
                <c:pt idx="0">
                  <c:v> 현황</c:v>
                </c:pt>
                <c:pt idx="1">
                  <c:v> 미달액</c:v>
                </c:pt>
              </c:strCache>
            </c:strRef>
          </c:cat>
          <c:val>
            <c:numRef>
              <c:f>자산!$U$5:$V$5</c:f>
              <c:numCache>
                <c:formatCode>_-* #,##0_-;\-* #,##0_-;_-* "-"_-;_-@</c:formatCode>
                <c:ptCount val="2"/>
                <c:pt idx="0">
                  <c:v>26000000</c:v>
                </c:pt>
                <c:pt idx="1">
                  <c:v>4000000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376-4900-9BF8-1DCA2C7AEB05}"/>
            </c:ext>
          </c:extLst>
        </c:ser>
        <c:ser>
          <c:idx val="1"/>
          <c:order val="1"/>
          <c:cat>
            <c:strRef>
              <c:f>자산!$U$4:$V$4</c:f>
              <c:strCache>
                <c:ptCount val="2"/>
                <c:pt idx="0">
                  <c:v> 현황</c:v>
                </c:pt>
                <c:pt idx="1">
                  <c:v> 미달액</c:v>
                </c:pt>
              </c:strCache>
            </c:strRef>
          </c:cat>
          <c:val>
            <c:numRef>
              <c:f>자산!$U$6:$V$6</c:f>
              <c:numCache>
                <c:formatCode>_-* #,##0_-;\-* #,##0_-;_-* "-"_-;_-@</c:formatCode>
                <c:ptCount val="2"/>
                <c:pt idx="1">
                  <c:v>1000000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376-4900-9BF8-1DCA2C7AEB05}"/>
            </c:ext>
          </c:extLst>
        </c:ser>
        <c:ser>
          <c:idx val="2"/>
          <c:order val="2"/>
          <c:cat>
            <c:strRef>
              <c:f>자산!$U$4:$V$4</c:f>
              <c:strCache>
                <c:ptCount val="2"/>
                <c:pt idx="0">
                  <c:v> 현황</c:v>
                </c:pt>
                <c:pt idx="1">
                  <c:v> 미달액</c:v>
                </c:pt>
              </c:strCache>
            </c:strRef>
          </c:cat>
          <c:val>
            <c:numRef>
              <c:f>자산!$U$7:$V$7</c:f>
              <c:numCache>
                <c:formatCode>_-* #,##0_-;\-* #,##0_-;_-* "-"_-;_-@</c:formatCode>
                <c:ptCount val="2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376-4900-9BF8-1DCA2C7AEB05}"/>
            </c:ext>
          </c:extLst>
        </c:ser>
        <c:ser>
          <c:idx val="3"/>
          <c:order val="3"/>
          <c:cat>
            <c:strRef>
              <c:f>자산!$U$4:$V$4</c:f>
              <c:strCache>
                <c:ptCount val="2"/>
                <c:pt idx="0">
                  <c:v> 현황</c:v>
                </c:pt>
                <c:pt idx="1">
                  <c:v> 미달액</c:v>
                </c:pt>
              </c:strCache>
            </c:strRef>
          </c:cat>
          <c:val>
            <c:numRef>
              <c:f>자산!$U$8:$V$8</c:f>
              <c:numCache>
                <c:formatCode>_-* #,##0_-;\-* #,##0_-;_-* "-"_-;_-@</c:formatCode>
                <c:ptCount val="2"/>
                <c:pt idx="0">
                  <c:v>26000000</c:v>
                </c:pt>
                <c:pt idx="1">
                  <c:v>5000000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376-4900-9BF8-1DCA2C7AE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 rtl="0">
            <a:defRPr b="0" i="0">
              <a:solidFill>
                <a:srgbClr val="1A1A1A"/>
              </a:solidFill>
              <a:latin typeface="Arial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+mn-lt"/>
              </a:defRPr>
            </a:pPr>
            <a:r>
              <a:rPr lang="ko-KR" altLang="en-US" sz="1000" b="0" i="0">
                <a:solidFill>
                  <a:srgbClr val="757575"/>
                </a:solidFill>
                <a:latin typeface="+mn-lt"/>
              </a:rPr>
              <a:t>월평균 지출 구성비</a:t>
            </a:r>
          </a:p>
        </c:rich>
      </c:tx>
      <c:overlay val="0"/>
    </c:title>
    <c:autoTitleDeleted val="0"/>
    <c:plotArea>
      <c:layout/>
      <c:doughnutChart>
        <c:varyColors val="1"/>
        <c:ser>
          <c:idx val="1"/>
          <c:order val="1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ko-K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현금흐름!$A$56:$A$72</c15:sqref>
                  </c15:fullRef>
                </c:ext>
              </c:extLst>
              <c:f>(현금흐름!$A$56:$A$61,현금흐름!$A$63:$A$71)</c:f>
              <c:strCache>
                <c:ptCount val="15"/>
                <c:pt idx="0">
                  <c:v>주거</c:v>
                </c:pt>
                <c:pt idx="1">
                  <c:v>통신</c:v>
                </c:pt>
                <c:pt idx="2">
                  <c:v>보험</c:v>
                </c:pt>
                <c:pt idx="3">
                  <c:v>이자</c:v>
                </c:pt>
                <c:pt idx="4">
                  <c:v>교통</c:v>
                </c:pt>
                <c:pt idx="5">
                  <c:v>기타</c:v>
                </c:pt>
                <c:pt idx="6">
                  <c:v>차량</c:v>
                </c:pt>
                <c:pt idx="7">
                  <c:v>식비</c:v>
                </c:pt>
                <c:pt idx="8">
                  <c:v>취미</c:v>
                </c:pt>
                <c:pt idx="9">
                  <c:v>개발</c:v>
                </c:pt>
                <c:pt idx="10">
                  <c:v>꾸밈</c:v>
                </c:pt>
                <c:pt idx="11">
                  <c:v>관계</c:v>
                </c:pt>
                <c:pt idx="12">
                  <c:v>건강</c:v>
                </c:pt>
                <c:pt idx="13">
                  <c:v>복순</c:v>
                </c:pt>
                <c:pt idx="14">
                  <c:v>생활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현금흐름!$AD$56:$AD$72</c15:sqref>
                  </c15:fullRef>
                </c:ext>
              </c:extLst>
              <c:f>(현금흐름!$AD$56:$AD$61,현금흐름!$AD$63:$AD$71)</c:f>
              <c:numCache>
                <c:formatCode>_-* #,##0_-;\-* #,##0_-;_-* "-"_-;_-@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052-4B68-BDC8-93FCEC286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dPt>
                  <c:idx val="0"/>
                  <c:bubble3D val="0"/>
                  <c:spPr>
                    <a:solidFill>
                      <a:schemeClr val="accent1"/>
                    </a:solidFill>
                  </c:spPr>
                  <c:extLst>
                    <c:ext xmlns:c16="http://schemas.microsoft.com/office/drawing/2014/chart" uri="{C3380CC4-5D6E-409C-BE32-E72D297353CC}">
                      <c16:uniqueId val="{00000001-49F4-4D19-AD48-503A8489874D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3"/>
                    </a:solidFill>
                  </c:spPr>
                  <c:extLst>
                    <c:ext xmlns:c16="http://schemas.microsoft.com/office/drawing/2014/chart" uri="{C3380CC4-5D6E-409C-BE32-E72D297353CC}">
                      <c16:uniqueId val="{00000003-49F4-4D19-AD48-503A8489874D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5"/>
                    </a:solidFill>
                  </c:spPr>
                  <c:extLst>
                    <c:ext xmlns:c16="http://schemas.microsoft.com/office/drawing/2014/chart" uri="{C3380CC4-5D6E-409C-BE32-E72D297353CC}">
                      <c16:uniqueId val="{00000005-49F4-4D19-AD48-503A8489874D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1"/>
                    </a:solidFill>
                  </c:spPr>
                  <c:extLst>
                    <c:ext xmlns:c16="http://schemas.microsoft.com/office/drawing/2014/chart" uri="{C3380CC4-5D6E-409C-BE32-E72D297353CC}">
                      <c16:uniqueId val="{00000007-49F4-4D19-AD48-503A8489874D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3"/>
                    </a:solidFill>
                  </c:spPr>
                  <c:extLst>
                    <c:ext xmlns:c16="http://schemas.microsoft.com/office/drawing/2014/chart" uri="{C3380CC4-5D6E-409C-BE32-E72D297353CC}">
                      <c16:uniqueId val="{00000009-49F4-4D19-AD48-503A8489874D}"/>
                    </c:ext>
                  </c:extLst>
                </c:dPt>
                <c:dPt>
                  <c:idx val="5"/>
                  <c:bubble3D val="0"/>
                  <c:spPr>
                    <a:solidFill>
                      <a:schemeClr val="accent5"/>
                    </a:solidFill>
                  </c:spPr>
                  <c:extLst>
                    <c:ext xmlns:c16="http://schemas.microsoft.com/office/drawing/2014/chart" uri="{C3380CC4-5D6E-409C-BE32-E72D297353CC}">
                      <c16:uniqueId val="{0000000B-49F4-4D19-AD48-503A8489874D}"/>
                    </c:ext>
                  </c:extLst>
                </c:dPt>
                <c:dPt>
                  <c:idx val="6"/>
                  <c:bubble3D val="0"/>
                  <c:spPr>
                    <a:solidFill>
                      <a:schemeClr val="accent3"/>
                    </a:solidFill>
                  </c:spPr>
                  <c:extLst>
                    <c:ext xmlns:c16="http://schemas.microsoft.com/office/drawing/2014/chart" uri="{C3380CC4-5D6E-409C-BE32-E72D297353CC}">
                      <c16:uniqueId val="{0000000F-49F4-4D19-AD48-503A8489874D}"/>
                    </c:ext>
                  </c:extLst>
                </c:dPt>
                <c:dPt>
                  <c:idx val="7"/>
                  <c:bubble3D val="0"/>
                  <c:spPr>
                    <a:solidFill>
                      <a:schemeClr val="accent5"/>
                    </a:solidFill>
                  </c:spPr>
                  <c:extLst>
                    <c:ext xmlns:c16="http://schemas.microsoft.com/office/drawing/2014/chart" uri="{C3380CC4-5D6E-409C-BE32-E72D297353CC}">
                      <c16:uniqueId val="{00000011-49F4-4D19-AD48-503A8489874D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현금흐름!$A$56:$A$72</c15:sqref>
                        </c15:fullRef>
                        <c15:formulaRef>
                          <c15:sqref>(현금흐름!$A$56:$A$61,현금흐름!$A$63:$A$71)</c15:sqref>
                        </c15:formulaRef>
                      </c:ext>
                    </c:extLst>
                    <c:strCache>
                      <c:ptCount val="15"/>
                      <c:pt idx="0">
                        <c:v>주거</c:v>
                      </c:pt>
                      <c:pt idx="1">
                        <c:v>통신</c:v>
                      </c:pt>
                      <c:pt idx="2">
                        <c:v>보험</c:v>
                      </c:pt>
                      <c:pt idx="3">
                        <c:v>이자</c:v>
                      </c:pt>
                      <c:pt idx="4">
                        <c:v>교통</c:v>
                      </c:pt>
                      <c:pt idx="5">
                        <c:v>기타</c:v>
                      </c:pt>
                      <c:pt idx="6">
                        <c:v>차량</c:v>
                      </c:pt>
                      <c:pt idx="7">
                        <c:v>식비</c:v>
                      </c:pt>
                      <c:pt idx="8">
                        <c:v>취미</c:v>
                      </c:pt>
                      <c:pt idx="9">
                        <c:v>개발</c:v>
                      </c:pt>
                      <c:pt idx="10">
                        <c:v>꾸밈</c:v>
                      </c:pt>
                      <c:pt idx="11">
                        <c:v>관계</c:v>
                      </c:pt>
                      <c:pt idx="12">
                        <c:v>건강</c:v>
                      </c:pt>
                      <c:pt idx="13">
                        <c:v>복순</c:v>
                      </c:pt>
                      <c:pt idx="14">
                        <c:v>생활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현금흐름!$B$56:$B$72</c15:sqref>
                        </c15:fullRef>
                        <c15:formulaRef>
                          <c15:sqref>(현금흐름!$B$56:$B$61,현금흐름!$B$63:$B$71)</c15:sqref>
                        </c15:formulaRef>
                      </c:ext>
                    </c:extLst>
                    <c:numCache>
                      <c:formatCode>General</c:formatCode>
                      <c:ptCount val="15"/>
                    </c:numCache>
                  </c:numRef>
                </c:val>
                <c:extLst>
                  <c:ext uri="{02D57815-91ED-43cb-92C2-25804820EDAC}">
                    <c15:categoryFilterExceptions>
                      <c15:categoryFilterException>
                        <c15:sqref>현금흐름!$B$62</c15:sqref>
                        <c15:spPr xmlns:c15="http://schemas.microsoft.com/office/drawing/2012/chart">
                          <a:solidFill>
                            <a:schemeClr val="accent1"/>
                          </a:solidFill>
                        </c15:spPr>
                        <c15:bubble3D val="0"/>
                      </c15:categoryFilterException>
                    </c15:categoryFilterExceptions>
                  </c:ext>
                  <c:ext xmlns:c16="http://schemas.microsoft.com/office/drawing/2014/chart" uri="{C3380CC4-5D6E-409C-BE32-E72D297353CC}">
                    <c16:uniqueId val="{00000012-49F4-4D19-AD48-503A8489874D}"/>
                  </c:ext>
                </c:extLst>
              </c15:ser>
            </c15:filteredPieSeries>
          </c:ext>
        </c:extLst>
      </c:doughnut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+mn-lt"/>
              </a:defRPr>
            </a:pPr>
            <a:r>
              <a:rPr lang="ko-KR" altLang="en-US" sz="1000" b="0" i="0">
                <a:solidFill>
                  <a:srgbClr val="757575"/>
                </a:solidFill>
                <a:latin typeface="+mn-lt"/>
              </a:rPr>
              <a:t>예산비 사용률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'1월'!$G$5:$G$34</c:f>
              <c:strCache>
                <c:ptCount val="30"/>
                <c:pt idx="0">
                  <c:v>관리비</c:v>
                </c:pt>
                <c:pt idx="1">
                  <c:v>전세대출</c:v>
                </c:pt>
                <c:pt idx="2">
                  <c:v>휴대폰</c:v>
                </c:pt>
                <c:pt idx="3">
                  <c:v>인터넷/TV</c:v>
                </c:pt>
                <c:pt idx="4">
                  <c:v>보장성</c:v>
                </c:pt>
                <c:pt idx="5">
                  <c:v>주담대</c:v>
                </c:pt>
                <c:pt idx="6">
                  <c:v>신용</c:v>
                </c:pt>
                <c:pt idx="7">
                  <c:v>대중교통/택시</c:v>
                </c:pt>
                <c:pt idx="8">
                  <c:v>세금/공과금</c:v>
                </c:pt>
                <c:pt idx="10">
                  <c:v>자동차보험</c:v>
                </c:pt>
                <c:pt idx="11">
                  <c:v>주유</c:v>
                </c:pt>
                <c:pt idx="12">
                  <c:v>기타유지비</c:v>
                </c:pt>
                <c:pt idx="13">
                  <c:v>집밥</c:v>
                </c:pt>
                <c:pt idx="14">
                  <c:v>외식/배달</c:v>
                </c:pt>
                <c:pt idx="15">
                  <c:v>카페/간식</c:v>
                </c:pt>
                <c:pt idx="16">
                  <c:v>음악</c:v>
                </c:pt>
                <c:pt idx="17">
                  <c:v>문화</c:v>
                </c:pt>
                <c:pt idx="18">
                  <c:v>여행</c:v>
                </c:pt>
                <c:pt idx="19">
                  <c:v>운동</c:v>
                </c:pt>
                <c:pt idx="20">
                  <c:v>교육</c:v>
                </c:pt>
                <c:pt idx="21">
                  <c:v>미용</c:v>
                </c:pt>
                <c:pt idx="22">
                  <c:v>의류/잡화</c:v>
                </c:pt>
                <c:pt idx="23">
                  <c:v>경조사</c:v>
                </c:pt>
                <c:pt idx="24">
                  <c:v>모임</c:v>
                </c:pt>
                <c:pt idx="25">
                  <c:v>의료</c:v>
                </c:pt>
                <c:pt idx="26">
                  <c:v>동물병원</c:v>
                </c:pt>
                <c:pt idx="27">
                  <c:v>용품</c:v>
                </c:pt>
                <c:pt idx="28">
                  <c:v>생필품</c:v>
                </c:pt>
                <c:pt idx="29">
                  <c:v>기타</c:v>
                </c:pt>
              </c:strCache>
            </c:strRef>
          </c:cat>
          <c:val>
            <c:numRef>
              <c:f>'1월'!$I$5:$I$34</c:f>
              <c:numCache>
                <c:formatCode>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C7E-44A0-B932-BE0C54607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63684342"/>
        <c:axId val="1321130266"/>
      </c:barChart>
      <c:catAx>
        <c:axId val="6636843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ko-KR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800"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1321130266"/>
        <c:crosses val="autoZero"/>
        <c:auto val="1"/>
        <c:lblAlgn val="ctr"/>
        <c:lblOffset val="100"/>
        <c:noMultiLvlLbl val="1"/>
      </c:catAx>
      <c:valAx>
        <c:axId val="13211302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ko-KR" altLang="en-US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663684342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E843-4782-8D1F-E471C241B728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E843-4782-8D1F-E471C241B728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E843-4782-8D1F-E471C241B728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'1월'!$A$38:$A$40</c:f>
              <c:strCache>
                <c:ptCount val="3"/>
                <c:pt idx="0">
                  <c:v>저축/투자</c:v>
                </c:pt>
                <c:pt idx="1">
                  <c:v>고정비</c:v>
                </c:pt>
                <c:pt idx="2">
                  <c:v>변동비</c:v>
                </c:pt>
              </c:strCache>
            </c:strRef>
          </c:cat>
          <c:val>
            <c:numRef>
              <c:f>'1월'!$C$38:$C$40</c:f>
              <c:numCache>
                <c:formatCode>0%</c:formatCode>
                <c:ptCount val="3"/>
                <c:pt idx="0">
                  <c:v>2</c:v>
                </c:pt>
                <c:pt idx="1">
                  <c:v>3.3E-3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43-4782-8D1F-E471C241B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sz="1100" b="0" i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5BB1-4347-B83F-88A14EE9EC84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5BB1-4347-B83F-88A14EE9EC84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5BB1-4347-B83F-88A14EE9EC84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5BB1-4347-B83F-88A14EE9EC84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5BB1-4347-B83F-88A14EE9EC84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5BB1-4347-B83F-88A14EE9EC84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5BB1-4347-B83F-88A14EE9EC84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5BB1-4347-B83F-88A14EE9EC84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'1월'!$A$29:$A$34</c:f>
              <c:strCache>
                <c:ptCount val="6"/>
                <c:pt idx="0">
                  <c:v>신한 더모아</c:v>
                </c:pt>
                <c:pt idx="1">
                  <c:v>현대 네이버</c:v>
                </c:pt>
                <c:pt idx="2">
                  <c:v>국민 노리체크</c:v>
                </c:pt>
                <c:pt idx="3">
                  <c:v>토스체크</c:v>
                </c:pt>
                <c:pt idx="4">
                  <c:v>현금</c:v>
                </c:pt>
                <c:pt idx="5">
                  <c:v>지역사랑상품권</c:v>
                </c:pt>
              </c:strCache>
            </c:strRef>
          </c:cat>
          <c:val>
            <c:numRef>
              <c:f>'1월'!$C$29:$C$34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BB1-4347-B83F-88A14EE9E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10"/>
      </c:doughnutChart>
    </c:plotArea>
    <c:legend>
      <c:legendPos val="r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+mn-lt"/>
              </a:defRPr>
            </a:pPr>
            <a:r>
              <a:rPr lang="ko-KR" altLang="en-US" sz="1000" b="0" i="0">
                <a:solidFill>
                  <a:srgbClr val="757575"/>
                </a:solidFill>
                <a:latin typeface="+mn-lt"/>
              </a:rPr>
              <a:t>예산비 사용률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'2월'!$G$5:$G$34</c:f>
              <c:strCache>
                <c:ptCount val="30"/>
                <c:pt idx="0">
                  <c:v>관리비</c:v>
                </c:pt>
                <c:pt idx="1">
                  <c:v>전세대출</c:v>
                </c:pt>
                <c:pt idx="2">
                  <c:v>휴대폰</c:v>
                </c:pt>
                <c:pt idx="3">
                  <c:v>인터넷/TV</c:v>
                </c:pt>
                <c:pt idx="4">
                  <c:v>보장성</c:v>
                </c:pt>
                <c:pt idx="5">
                  <c:v>주담대</c:v>
                </c:pt>
                <c:pt idx="6">
                  <c:v>신용</c:v>
                </c:pt>
                <c:pt idx="7">
                  <c:v>대중교통/택시</c:v>
                </c:pt>
                <c:pt idx="8">
                  <c:v>세금/공과금</c:v>
                </c:pt>
                <c:pt idx="10">
                  <c:v>자동차보험</c:v>
                </c:pt>
                <c:pt idx="11">
                  <c:v>주유</c:v>
                </c:pt>
                <c:pt idx="12">
                  <c:v>기타유지비</c:v>
                </c:pt>
                <c:pt idx="13">
                  <c:v>집밥</c:v>
                </c:pt>
                <c:pt idx="14">
                  <c:v>외식/배달</c:v>
                </c:pt>
                <c:pt idx="15">
                  <c:v>카페/간식</c:v>
                </c:pt>
                <c:pt idx="16">
                  <c:v>음악</c:v>
                </c:pt>
                <c:pt idx="17">
                  <c:v>문화</c:v>
                </c:pt>
                <c:pt idx="18">
                  <c:v>여행</c:v>
                </c:pt>
                <c:pt idx="19">
                  <c:v>운동</c:v>
                </c:pt>
                <c:pt idx="20">
                  <c:v>교육</c:v>
                </c:pt>
                <c:pt idx="21">
                  <c:v>미용</c:v>
                </c:pt>
                <c:pt idx="22">
                  <c:v>의류/잡화</c:v>
                </c:pt>
                <c:pt idx="23">
                  <c:v>경조사</c:v>
                </c:pt>
                <c:pt idx="24">
                  <c:v>모임</c:v>
                </c:pt>
                <c:pt idx="25">
                  <c:v>의료</c:v>
                </c:pt>
                <c:pt idx="26">
                  <c:v>동물병원</c:v>
                </c:pt>
                <c:pt idx="27">
                  <c:v>용품</c:v>
                </c:pt>
                <c:pt idx="28">
                  <c:v>생필품</c:v>
                </c:pt>
                <c:pt idx="29">
                  <c:v>기타</c:v>
                </c:pt>
              </c:strCache>
            </c:strRef>
          </c:cat>
          <c:val>
            <c:numRef>
              <c:f>'2월'!$I$5:$I$34</c:f>
              <c:numCache>
                <c:formatCode>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61C-493E-A97F-512685369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63684342"/>
        <c:axId val="1321130266"/>
      </c:barChart>
      <c:catAx>
        <c:axId val="6636843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ko-KR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800"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1321130266"/>
        <c:crosses val="autoZero"/>
        <c:auto val="1"/>
        <c:lblAlgn val="ctr"/>
        <c:lblOffset val="100"/>
        <c:noMultiLvlLbl val="1"/>
      </c:catAx>
      <c:valAx>
        <c:axId val="13211302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ko-KR" altLang="en-US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663684342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7519-4B65-8074-542E5A66A992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7519-4B65-8074-542E5A66A992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7519-4B65-8074-542E5A66A992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'2월'!$A$38:$A$40</c:f>
              <c:strCache>
                <c:ptCount val="3"/>
                <c:pt idx="0">
                  <c:v>저축/투자</c:v>
                </c:pt>
                <c:pt idx="1">
                  <c:v>고정비</c:v>
                </c:pt>
                <c:pt idx="2">
                  <c:v>변동비</c:v>
                </c:pt>
              </c:strCache>
            </c:strRef>
          </c:cat>
          <c:val>
            <c:numRef>
              <c:f>'2월'!$C$38:$C$40</c:f>
              <c:numCache>
                <c:formatCode>0%</c:formatCode>
                <c:ptCount val="3"/>
                <c:pt idx="0">
                  <c:v>2</c:v>
                </c:pt>
                <c:pt idx="1">
                  <c:v>3.3E-3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19-4B65-8074-542E5A66A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sz="1100" b="0" i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ED57-4C4E-867E-C4AAFA09E0F7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ED57-4C4E-867E-C4AAFA09E0F7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ED57-4C4E-867E-C4AAFA09E0F7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ED57-4C4E-867E-C4AAFA09E0F7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ED57-4C4E-867E-C4AAFA09E0F7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ED57-4C4E-867E-C4AAFA09E0F7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ED57-4C4E-867E-C4AAFA09E0F7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ED57-4C4E-867E-C4AAFA09E0F7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'2월'!$A$29:$A$34</c:f>
              <c:strCache>
                <c:ptCount val="6"/>
                <c:pt idx="0">
                  <c:v>신한 더모아</c:v>
                </c:pt>
                <c:pt idx="1">
                  <c:v>현대 네이버</c:v>
                </c:pt>
                <c:pt idx="2">
                  <c:v>국민 노리체크</c:v>
                </c:pt>
                <c:pt idx="3">
                  <c:v>토스체크</c:v>
                </c:pt>
                <c:pt idx="4">
                  <c:v>현금</c:v>
                </c:pt>
                <c:pt idx="5">
                  <c:v>지역사랑상품권</c:v>
                </c:pt>
              </c:strCache>
            </c:strRef>
          </c:cat>
          <c:val>
            <c:numRef>
              <c:f>'2월'!$C$29:$C$34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D57-4C4E-867E-C4AAFA09E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10"/>
      </c:doughnutChart>
    </c:plotArea>
    <c:legend>
      <c:legendPos val="r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+mn-lt"/>
              </a:defRPr>
            </a:pPr>
            <a:r>
              <a:rPr lang="ko-KR" altLang="en-US" sz="1000" b="0" i="0">
                <a:solidFill>
                  <a:srgbClr val="757575"/>
                </a:solidFill>
                <a:latin typeface="+mn-lt"/>
              </a:rPr>
              <a:t>예산비 사용률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'3월'!$G$5:$G$34</c:f>
              <c:strCache>
                <c:ptCount val="30"/>
                <c:pt idx="0">
                  <c:v>관리비</c:v>
                </c:pt>
                <c:pt idx="1">
                  <c:v>전세대출</c:v>
                </c:pt>
                <c:pt idx="2">
                  <c:v>휴대폰</c:v>
                </c:pt>
                <c:pt idx="3">
                  <c:v>인터넷/TV</c:v>
                </c:pt>
                <c:pt idx="4">
                  <c:v>보장성</c:v>
                </c:pt>
                <c:pt idx="5">
                  <c:v>주담대</c:v>
                </c:pt>
                <c:pt idx="6">
                  <c:v>신용</c:v>
                </c:pt>
                <c:pt idx="7">
                  <c:v>대중교통/택시</c:v>
                </c:pt>
                <c:pt idx="8">
                  <c:v>세금/공과금</c:v>
                </c:pt>
                <c:pt idx="10">
                  <c:v>자동차보험</c:v>
                </c:pt>
                <c:pt idx="11">
                  <c:v>주유</c:v>
                </c:pt>
                <c:pt idx="12">
                  <c:v>기타유지비</c:v>
                </c:pt>
                <c:pt idx="13">
                  <c:v>집밥</c:v>
                </c:pt>
                <c:pt idx="14">
                  <c:v>외식/배달</c:v>
                </c:pt>
                <c:pt idx="15">
                  <c:v>카페/간식</c:v>
                </c:pt>
                <c:pt idx="16">
                  <c:v>음악</c:v>
                </c:pt>
                <c:pt idx="17">
                  <c:v>문화</c:v>
                </c:pt>
                <c:pt idx="18">
                  <c:v>여행</c:v>
                </c:pt>
                <c:pt idx="19">
                  <c:v>운동</c:v>
                </c:pt>
                <c:pt idx="20">
                  <c:v>교육</c:v>
                </c:pt>
                <c:pt idx="21">
                  <c:v>미용</c:v>
                </c:pt>
                <c:pt idx="22">
                  <c:v>의류/잡화</c:v>
                </c:pt>
                <c:pt idx="23">
                  <c:v>경조사</c:v>
                </c:pt>
                <c:pt idx="24">
                  <c:v>모임</c:v>
                </c:pt>
                <c:pt idx="25">
                  <c:v>의료</c:v>
                </c:pt>
                <c:pt idx="26">
                  <c:v>동물병원</c:v>
                </c:pt>
                <c:pt idx="27">
                  <c:v>용품</c:v>
                </c:pt>
                <c:pt idx="28">
                  <c:v>생필품</c:v>
                </c:pt>
                <c:pt idx="29">
                  <c:v>기타</c:v>
                </c:pt>
              </c:strCache>
            </c:strRef>
          </c:cat>
          <c:val>
            <c:numRef>
              <c:f>'3월'!$I$5:$I$34</c:f>
              <c:numCache>
                <c:formatCode>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D54-4FC9-A4EB-5E6A3B98F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63684342"/>
        <c:axId val="1321130266"/>
      </c:barChart>
      <c:catAx>
        <c:axId val="6636843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ko-KR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800"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1321130266"/>
        <c:crosses val="autoZero"/>
        <c:auto val="1"/>
        <c:lblAlgn val="ctr"/>
        <c:lblOffset val="100"/>
        <c:noMultiLvlLbl val="1"/>
      </c:catAx>
      <c:valAx>
        <c:axId val="13211302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ko-KR" altLang="en-US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663684342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5790-4D45-B90F-6023D3C82E5B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5790-4D45-B90F-6023D3C82E5B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5790-4D45-B90F-6023D3C82E5B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'3월'!$A$38:$A$40</c:f>
              <c:strCache>
                <c:ptCount val="3"/>
                <c:pt idx="0">
                  <c:v>저축/투자</c:v>
                </c:pt>
                <c:pt idx="1">
                  <c:v>고정비</c:v>
                </c:pt>
                <c:pt idx="2">
                  <c:v>변동비</c:v>
                </c:pt>
              </c:strCache>
            </c:strRef>
          </c:cat>
          <c:val>
            <c:numRef>
              <c:f>'3월'!$C$38:$C$40</c:f>
              <c:numCache>
                <c:formatCode>0%</c:formatCode>
                <c:ptCount val="3"/>
                <c:pt idx="0">
                  <c:v>2</c:v>
                </c:pt>
                <c:pt idx="1">
                  <c:v>3.3E-3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90-4D45-B90F-6023D3C82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sz="1100" b="0" i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C57E-4DC9-B4D1-C01D18C0BF03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C57E-4DC9-B4D1-C01D18C0BF03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C57E-4DC9-B4D1-C01D18C0BF03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C57E-4DC9-B4D1-C01D18C0BF03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C57E-4DC9-B4D1-C01D18C0BF03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C57E-4DC9-B4D1-C01D18C0BF03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C57E-4DC9-B4D1-C01D18C0BF03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C57E-4DC9-B4D1-C01D18C0BF03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'3월'!$A$29:$A$34</c:f>
              <c:strCache>
                <c:ptCount val="6"/>
                <c:pt idx="0">
                  <c:v>신한 더모아</c:v>
                </c:pt>
                <c:pt idx="1">
                  <c:v>현대 네이버</c:v>
                </c:pt>
                <c:pt idx="2">
                  <c:v>국민 노리체크</c:v>
                </c:pt>
                <c:pt idx="3">
                  <c:v>토스체크</c:v>
                </c:pt>
                <c:pt idx="4">
                  <c:v>현금</c:v>
                </c:pt>
                <c:pt idx="5">
                  <c:v>지역사랑상품권</c:v>
                </c:pt>
              </c:strCache>
            </c:strRef>
          </c:cat>
          <c:val>
            <c:numRef>
              <c:f>'3월'!$C$29:$C$34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57E-4DC9-B4D1-C01D18C0B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10"/>
      </c:doughnutChart>
    </c:plotArea>
    <c:legend>
      <c:legendPos val="r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+mn-lt"/>
              </a:defRPr>
            </a:pPr>
            <a:r>
              <a:rPr lang="ko-KR" altLang="en-US" sz="1000" b="0" i="0" u="none" strike="noStrike" kern="1200" baseline="0">
                <a:solidFill>
                  <a:srgbClr val="757575"/>
                </a:solidFill>
              </a:rPr>
              <a:t>예산비 사용률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'4월'!$G$5:$G$34</c:f>
              <c:strCache>
                <c:ptCount val="30"/>
                <c:pt idx="0">
                  <c:v>관리비</c:v>
                </c:pt>
                <c:pt idx="1">
                  <c:v>전세대출</c:v>
                </c:pt>
                <c:pt idx="2">
                  <c:v>휴대폰</c:v>
                </c:pt>
                <c:pt idx="3">
                  <c:v>인터넷/TV</c:v>
                </c:pt>
                <c:pt idx="4">
                  <c:v>보장성</c:v>
                </c:pt>
                <c:pt idx="5">
                  <c:v>주담대</c:v>
                </c:pt>
                <c:pt idx="6">
                  <c:v>신용</c:v>
                </c:pt>
                <c:pt idx="7">
                  <c:v>대중교통/택시</c:v>
                </c:pt>
                <c:pt idx="8">
                  <c:v>세금/공과금</c:v>
                </c:pt>
                <c:pt idx="10">
                  <c:v>자동차보험</c:v>
                </c:pt>
                <c:pt idx="11">
                  <c:v>주유</c:v>
                </c:pt>
                <c:pt idx="12">
                  <c:v>기타유지비</c:v>
                </c:pt>
                <c:pt idx="13">
                  <c:v>집밥</c:v>
                </c:pt>
                <c:pt idx="14">
                  <c:v>외식/배달</c:v>
                </c:pt>
                <c:pt idx="15">
                  <c:v>카페/간식</c:v>
                </c:pt>
                <c:pt idx="16">
                  <c:v>음악</c:v>
                </c:pt>
                <c:pt idx="17">
                  <c:v>문화</c:v>
                </c:pt>
                <c:pt idx="18">
                  <c:v>여행</c:v>
                </c:pt>
                <c:pt idx="19">
                  <c:v>운동</c:v>
                </c:pt>
                <c:pt idx="20">
                  <c:v>교육</c:v>
                </c:pt>
                <c:pt idx="21">
                  <c:v>미용</c:v>
                </c:pt>
                <c:pt idx="22">
                  <c:v>의류/잡화</c:v>
                </c:pt>
                <c:pt idx="23">
                  <c:v>경조사</c:v>
                </c:pt>
                <c:pt idx="24">
                  <c:v>모임</c:v>
                </c:pt>
                <c:pt idx="25">
                  <c:v>의료</c:v>
                </c:pt>
                <c:pt idx="26">
                  <c:v>동물병원</c:v>
                </c:pt>
                <c:pt idx="27">
                  <c:v>용품</c:v>
                </c:pt>
                <c:pt idx="28">
                  <c:v>생필품</c:v>
                </c:pt>
                <c:pt idx="29">
                  <c:v>기타</c:v>
                </c:pt>
              </c:strCache>
            </c:strRef>
          </c:cat>
          <c:val>
            <c:numRef>
              <c:f>'4월'!$I$5:$I$34</c:f>
              <c:numCache>
                <c:formatCode>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F94-4A4E-B7A0-62D0A4895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63684342"/>
        <c:axId val="1321130266"/>
      </c:barChart>
      <c:catAx>
        <c:axId val="6636843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ko-KR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800"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1321130266"/>
        <c:crosses val="autoZero"/>
        <c:auto val="1"/>
        <c:lblAlgn val="ctr"/>
        <c:lblOffset val="100"/>
        <c:noMultiLvlLbl val="1"/>
      </c:catAx>
      <c:valAx>
        <c:axId val="13211302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ko-KR" altLang="en-US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663684342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00A3-4FEE-AAD5-52600D8EC3A0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00A3-4FEE-AAD5-52600D8EC3A0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00A3-4FEE-AAD5-52600D8EC3A0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'4월'!$A$38:$A$40</c:f>
              <c:strCache>
                <c:ptCount val="3"/>
                <c:pt idx="0">
                  <c:v>저축/투자</c:v>
                </c:pt>
                <c:pt idx="1">
                  <c:v>고정비</c:v>
                </c:pt>
                <c:pt idx="2">
                  <c:v>변동비</c:v>
                </c:pt>
              </c:strCache>
            </c:strRef>
          </c:cat>
          <c:val>
            <c:numRef>
              <c:f>'4월'!$C$38:$C$40</c:f>
              <c:numCache>
                <c:formatCode>0%</c:formatCode>
                <c:ptCount val="3"/>
                <c:pt idx="0">
                  <c:v>2</c:v>
                </c:pt>
                <c:pt idx="1">
                  <c:v>7.9000000000000008E-3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A3-4FEE-AAD5-52600D8EC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sz="1100" b="0" i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6EA0-41BD-8175-052FB1C6C143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6EA0-41BD-8175-052FB1C6C143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6EA0-41BD-8175-052FB1C6C143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6EA0-41BD-8175-052FB1C6C143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6EA0-41BD-8175-052FB1C6C143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6EA0-41BD-8175-052FB1C6C143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6EA0-41BD-8175-052FB1C6C143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6EA0-41BD-8175-052FB1C6C143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'4월'!$A$29:$A$34</c:f>
              <c:strCache>
                <c:ptCount val="6"/>
                <c:pt idx="0">
                  <c:v>신한 더모아</c:v>
                </c:pt>
                <c:pt idx="1">
                  <c:v>현대 네이버</c:v>
                </c:pt>
                <c:pt idx="2">
                  <c:v>국민 노리체크</c:v>
                </c:pt>
                <c:pt idx="3">
                  <c:v>토스체크</c:v>
                </c:pt>
                <c:pt idx="4">
                  <c:v>현금</c:v>
                </c:pt>
                <c:pt idx="5">
                  <c:v>지역사랑상품권</c:v>
                </c:pt>
              </c:strCache>
            </c:strRef>
          </c:cat>
          <c:val>
            <c:numRef>
              <c:f>'4월'!$C$29:$C$34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EA0-41BD-8175-052FB1C6C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10"/>
      </c:doughnutChart>
    </c:plotArea>
    <c:legend>
      <c:legendPos val="r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+mn-lt"/>
              </a:defRPr>
            </a:pPr>
            <a:r>
              <a:rPr lang="ko-KR" altLang="en-US" sz="1000" b="0" i="0" u="none" strike="noStrike" kern="1200" baseline="0">
                <a:solidFill>
                  <a:srgbClr val="757575"/>
                </a:solidFill>
              </a:rPr>
              <a:t>예산비 사용률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'5월'!$G$5:$G$34</c:f>
              <c:strCache>
                <c:ptCount val="30"/>
                <c:pt idx="0">
                  <c:v>관리비</c:v>
                </c:pt>
                <c:pt idx="1">
                  <c:v>전세대출</c:v>
                </c:pt>
                <c:pt idx="2">
                  <c:v>휴대폰</c:v>
                </c:pt>
                <c:pt idx="3">
                  <c:v>인터넷/TV</c:v>
                </c:pt>
                <c:pt idx="4">
                  <c:v>보장성</c:v>
                </c:pt>
                <c:pt idx="5">
                  <c:v>주담대</c:v>
                </c:pt>
                <c:pt idx="6">
                  <c:v>신용</c:v>
                </c:pt>
                <c:pt idx="7">
                  <c:v>대중교통/택시</c:v>
                </c:pt>
                <c:pt idx="8">
                  <c:v>세금/공과금</c:v>
                </c:pt>
                <c:pt idx="10">
                  <c:v>자동차보험</c:v>
                </c:pt>
                <c:pt idx="11">
                  <c:v>주유</c:v>
                </c:pt>
                <c:pt idx="12">
                  <c:v>기타유지비</c:v>
                </c:pt>
                <c:pt idx="13">
                  <c:v>집밥</c:v>
                </c:pt>
                <c:pt idx="14">
                  <c:v>외식/배달</c:v>
                </c:pt>
                <c:pt idx="15">
                  <c:v>카페/간식</c:v>
                </c:pt>
                <c:pt idx="16">
                  <c:v>음악</c:v>
                </c:pt>
                <c:pt idx="17">
                  <c:v>문화</c:v>
                </c:pt>
                <c:pt idx="18">
                  <c:v>여행</c:v>
                </c:pt>
                <c:pt idx="19">
                  <c:v>운동</c:v>
                </c:pt>
                <c:pt idx="20">
                  <c:v>교육</c:v>
                </c:pt>
                <c:pt idx="21">
                  <c:v>미용</c:v>
                </c:pt>
                <c:pt idx="22">
                  <c:v>의류/잡화</c:v>
                </c:pt>
                <c:pt idx="23">
                  <c:v>경조사</c:v>
                </c:pt>
                <c:pt idx="24">
                  <c:v>모임</c:v>
                </c:pt>
                <c:pt idx="25">
                  <c:v>의료</c:v>
                </c:pt>
                <c:pt idx="26">
                  <c:v>동물병원</c:v>
                </c:pt>
                <c:pt idx="27">
                  <c:v>용품</c:v>
                </c:pt>
                <c:pt idx="28">
                  <c:v>생필품</c:v>
                </c:pt>
                <c:pt idx="29">
                  <c:v>기타</c:v>
                </c:pt>
              </c:strCache>
            </c:strRef>
          </c:cat>
          <c:val>
            <c:numRef>
              <c:f>'5월'!$I$5:$I$34</c:f>
              <c:numCache>
                <c:formatCode>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1F7-4EED-A5DD-2AE23F062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63684342"/>
        <c:axId val="1321130266"/>
      </c:barChart>
      <c:catAx>
        <c:axId val="6636843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ko-KR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800"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1321130266"/>
        <c:crosses val="autoZero"/>
        <c:auto val="1"/>
        <c:lblAlgn val="ctr"/>
        <c:lblOffset val="100"/>
        <c:noMultiLvlLbl val="1"/>
      </c:catAx>
      <c:valAx>
        <c:axId val="13211302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ko-KR" altLang="en-US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663684342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459F-4D05-8D19-878B706D6323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459F-4D05-8D19-878B706D6323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459F-4D05-8D19-878B706D6323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459F-4D05-8D19-878B706D6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sz="1100" b="0" i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6AC9-4B19-907A-BF5AF0308788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6AC9-4B19-907A-BF5AF0308788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6AC9-4B19-907A-BF5AF0308788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6AC9-4B19-907A-BF5AF0308788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6AC9-4B19-907A-BF5AF0308788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6AC9-4B19-907A-BF5AF0308788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6AC9-4B19-907A-BF5AF0308788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6AC9-4B19-907A-BF5AF0308788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10-6AC9-4B19-907A-BF5AF0308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10"/>
      </c:doughnutChart>
    </c:plotArea>
    <c:legend>
      <c:legendPos val="r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+mn-lt"/>
              </a:defRPr>
            </a:pPr>
            <a:r>
              <a:rPr lang="ko-KR" altLang="en-US" sz="1000" b="0" i="0" u="none" strike="noStrike" kern="1200" baseline="0">
                <a:solidFill>
                  <a:srgbClr val="757575"/>
                </a:solidFill>
              </a:rPr>
              <a:t>예산비 사용률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'6월'!$G$5:$G$34</c:f>
              <c:strCache>
                <c:ptCount val="30"/>
                <c:pt idx="0">
                  <c:v>관리비</c:v>
                </c:pt>
                <c:pt idx="1">
                  <c:v>전세대출</c:v>
                </c:pt>
                <c:pt idx="2">
                  <c:v>휴대폰</c:v>
                </c:pt>
                <c:pt idx="3">
                  <c:v>인터넷/TV</c:v>
                </c:pt>
                <c:pt idx="4">
                  <c:v>보장성</c:v>
                </c:pt>
                <c:pt idx="5">
                  <c:v>주담대</c:v>
                </c:pt>
                <c:pt idx="6">
                  <c:v>신용</c:v>
                </c:pt>
                <c:pt idx="7">
                  <c:v>대중교통/택시</c:v>
                </c:pt>
                <c:pt idx="8">
                  <c:v>세금/공과금</c:v>
                </c:pt>
                <c:pt idx="10">
                  <c:v>자동차보험</c:v>
                </c:pt>
                <c:pt idx="11">
                  <c:v>주유</c:v>
                </c:pt>
                <c:pt idx="12">
                  <c:v>기타유지비</c:v>
                </c:pt>
                <c:pt idx="13">
                  <c:v>집밥</c:v>
                </c:pt>
                <c:pt idx="14">
                  <c:v>외식/배달</c:v>
                </c:pt>
                <c:pt idx="15">
                  <c:v>카페/간식</c:v>
                </c:pt>
                <c:pt idx="16">
                  <c:v>음악</c:v>
                </c:pt>
                <c:pt idx="17">
                  <c:v>문화</c:v>
                </c:pt>
                <c:pt idx="18">
                  <c:v>여행</c:v>
                </c:pt>
                <c:pt idx="19">
                  <c:v>운동</c:v>
                </c:pt>
                <c:pt idx="20">
                  <c:v>교육</c:v>
                </c:pt>
                <c:pt idx="21">
                  <c:v>미용</c:v>
                </c:pt>
                <c:pt idx="22">
                  <c:v>의류/잡화</c:v>
                </c:pt>
                <c:pt idx="23">
                  <c:v>경조사</c:v>
                </c:pt>
                <c:pt idx="24">
                  <c:v>모임</c:v>
                </c:pt>
                <c:pt idx="25">
                  <c:v>의료</c:v>
                </c:pt>
                <c:pt idx="26">
                  <c:v>동물병원</c:v>
                </c:pt>
                <c:pt idx="27">
                  <c:v>용품</c:v>
                </c:pt>
                <c:pt idx="28">
                  <c:v>생필품</c:v>
                </c:pt>
                <c:pt idx="29">
                  <c:v>기타</c:v>
                </c:pt>
              </c:strCache>
            </c:strRef>
          </c:cat>
          <c:val>
            <c:numRef>
              <c:f>'6월'!$I$5:$I$34</c:f>
              <c:numCache>
                <c:formatCode>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E9C-46B5-825B-0A2134ED2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63684342"/>
        <c:axId val="1321130266"/>
      </c:barChart>
      <c:catAx>
        <c:axId val="6636843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ko-KR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800"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1321130266"/>
        <c:crosses val="autoZero"/>
        <c:auto val="1"/>
        <c:lblAlgn val="ctr"/>
        <c:lblOffset val="100"/>
        <c:noMultiLvlLbl val="1"/>
      </c:catAx>
      <c:valAx>
        <c:axId val="13211302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ko-KR" altLang="en-US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663684342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00D7-44E9-9230-A41791514BD4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00D7-44E9-9230-A41791514BD4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00D7-44E9-9230-A41791514BD4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'6월'!$A$38:$A$40</c:f>
              <c:strCache>
                <c:ptCount val="3"/>
                <c:pt idx="0">
                  <c:v>저축/투자</c:v>
                </c:pt>
                <c:pt idx="1">
                  <c:v>고정비</c:v>
                </c:pt>
                <c:pt idx="2">
                  <c:v>변동비</c:v>
                </c:pt>
              </c:strCache>
            </c:strRef>
          </c:cat>
          <c:val>
            <c:numRef>
              <c:f>'6월'!$C$38:$C$40</c:f>
              <c:numCache>
                <c:formatCode>0%</c:formatCode>
                <c:ptCount val="3"/>
                <c:pt idx="0">
                  <c:v>2</c:v>
                </c:pt>
                <c:pt idx="1">
                  <c:v>3.0099999999999998E-2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D7-44E9-9230-A41791514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sz="1100" b="0" i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DBE5-4EFF-9237-DAEF0E73D50F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DBE5-4EFF-9237-DAEF0E73D50F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DBE5-4EFF-9237-DAEF0E73D50F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DBE5-4EFF-9237-DAEF0E73D50F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DBE5-4EFF-9237-DAEF0E73D50F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DBE5-4EFF-9237-DAEF0E73D50F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DBE5-4EFF-9237-DAEF0E73D50F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DBE5-4EFF-9237-DAEF0E73D50F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'6월'!$A$29:$A$34</c:f>
              <c:strCache>
                <c:ptCount val="6"/>
                <c:pt idx="0">
                  <c:v>신한 더모아</c:v>
                </c:pt>
                <c:pt idx="1">
                  <c:v>현대 네이버</c:v>
                </c:pt>
                <c:pt idx="2">
                  <c:v>국민 노리체크</c:v>
                </c:pt>
                <c:pt idx="3">
                  <c:v>토스체크</c:v>
                </c:pt>
                <c:pt idx="4">
                  <c:v>현금</c:v>
                </c:pt>
                <c:pt idx="5">
                  <c:v>지역사랑상품권</c:v>
                </c:pt>
              </c:strCache>
            </c:strRef>
          </c:cat>
          <c:val>
            <c:numRef>
              <c:f>'6월'!$C$29:$C$34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BE5-4EFF-9237-DAEF0E73D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10"/>
      </c:doughnutChart>
    </c:plotArea>
    <c:legend>
      <c:legendPos val="r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+mn-lt"/>
              </a:defRPr>
            </a:pPr>
            <a:r>
              <a:rPr lang="ko-KR" altLang="en-US" sz="1000" b="0" i="0" u="none" strike="noStrike" kern="1200" baseline="0">
                <a:solidFill>
                  <a:srgbClr val="757575"/>
                </a:solidFill>
              </a:rPr>
              <a:t>예산비 사용률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'7월'!$G$5:$G$34</c:f>
              <c:strCache>
                <c:ptCount val="30"/>
                <c:pt idx="0">
                  <c:v>관리비</c:v>
                </c:pt>
                <c:pt idx="1">
                  <c:v>전세대출</c:v>
                </c:pt>
                <c:pt idx="2">
                  <c:v>휴대폰</c:v>
                </c:pt>
                <c:pt idx="3">
                  <c:v>인터넷/TV</c:v>
                </c:pt>
                <c:pt idx="4">
                  <c:v>보장성</c:v>
                </c:pt>
                <c:pt idx="5">
                  <c:v>주담대</c:v>
                </c:pt>
                <c:pt idx="6">
                  <c:v>신용</c:v>
                </c:pt>
                <c:pt idx="7">
                  <c:v>대중교통/택시</c:v>
                </c:pt>
                <c:pt idx="8">
                  <c:v>세금/공과금</c:v>
                </c:pt>
                <c:pt idx="10">
                  <c:v>자동차보험</c:v>
                </c:pt>
                <c:pt idx="11">
                  <c:v>주유</c:v>
                </c:pt>
                <c:pt idx="12">
                  <c:v>기타유지비</c:v>
                </c:pt>
                <c:pt idx="13">
                  <c:v>집밥</c:v>
                </c:pt>
                <c:pt idx="14">
                  <c:v>외식/배달</c:v>
                </c:pt>
                <c:pt idx="15">
                  <c:v>카페/간식</c:v>
                </c:pt>
                <c:pt idx="16">
                  <c:v>음악</c:v>
                </c:pt>
                <c:pt idx="17">
                  <c:v>문화</c:v>
                </c:pt>
                <c:pt idx="18">
                  <c:v>여행</c:v>
                </c:pt>
                <c:pt idx="19">
                  <c:v>운동</c:v>
                </c:pt>
                <c:pt idx="20">
                  <c:v>교육</c:v>
                </c:pt>
                <c:pt idx="21">
                  <c:v>미용</c:v>
                </c:pt>
                <c:pt idx="22">
                  <c:v>의류/잡화</c:v>
                </c:pt>
                <c:pt idx="23">
                  <c:v>경조사</c:v>
                </c:pt>
                <c:pt idx="24">
                  <c:v>모임</c:v>
                </c:pt>
                <c:pt idx="25">
                  <c:v>의료</c:v>
                </c:pt>
                <c:pt idx="26">
                  <c:v>동물병원</c:v>
                </c:pt>
                <c:pt idx="27">
                  <c:v>용품</c:v>
                </c:pt>
                <c:pt idx="28">
                  <c:v>생필품</c:v>
                </c:pt>
                <c:pt idx="29">
                  <c:v>기타</c:v>
                </c:pt>
              </c:strCache>
            </c:strRef>
          </c:cat>
          <c:val>
            <c:numRef>
              <c:f>'7월'!$I$5:$I$34</c:f>
              <c:numCache>
                <c:formatCode>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05E-4C36-9BF7-997598E36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63684342"/>
        <c:axId val="1321130266"/>
      </c:barChart>
      <c:catAx>
        <c:axId val="6636843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ko-KR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800"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1321130266"/>
        <c:crosses val="autoZero"/>
        <c:auto val="1"/>
        <c:lblAlgn val="ctr"/>
        <c:lblOffset val="100"/>
        <c:noMultiLvlLbl val="1"/>
      </c:catAx>
      <c:valAx>
        <c:axId val="13211302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ko-KR" altLang="en-US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663684342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48FC-49D6-A918-938D5F273733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48FC-49D6-A918-938D5F273733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48FC-49D6-A918-938D5F273733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'7월'!$A$38:$A$40</c:f>
              <c:strCache>
                <c:ptCount val="3"/>
                <c:pt idx="0">
                  <c:v>저축/투자</c:v>
                </c:pt>
                <c:pt idx="1">
                  <c:v>고정비</c:v>
                </c:pt>
                <c:pt idx="2">
                  <c:v>변동비</c:v>
                </c:pt>
              </c:strCache>
            </c:strRef>
          </c:cat>
          <c:val>
            <c:numRef>
              <c:f>'7월'!$C$38:$C$40</c:f>
              <c:numCache>
                <c:formatCode>0%</c:formatCode>
                <c:ptCount val="3"/>
                <c:pt idx="0">
                  <c:v>2</c:v>
                </c:pt>
                <c:pt idx="1">
                  <c:v>3.0099999999999998E-2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8FC-49D6-A918-938D5F273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sz="1100" b="0" i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19D1-4A9F-8EA2-5AB10ECB81A3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19D1-4A9F-8EA2-5AB10ECB81A3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19D1-4A9F-8EA2-5AB10ECB81A3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19D1-4A9F-8EA2-5AB10ECB81A3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19D1-4A9F-8EA2-5AB10ECB81A3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19D1-4A9F-8EA2-5AB10ECB81A3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19D1-4A9F-8EA2-5AB10ECB81A3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19D1-4A9F-8EA2-5AB10ECB81A3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'7월'!$A$29:$A$34</c:f>
              <c:strCache>
                <c:ptCount val="6"/>
                <c:pt idx="0">
                  <c:v>신한 더모아</c:v>
                </c:pt>
                <c:pt idx="1">
                  <c:v>현대 네이버</c:v>
                </c:pt>
                <c:pt idx="2">
                  <c:v>국민 노리체크</c:v>
                </c:pt>
                <c:pt idx="3">
                  <c:v>토스체크</c:v>
                </c:pt>
                <c:pt idx="4">
                  <c:v>현금</c:v>
                </c:pt>
                <c:pt idx="5">
                  <c:v>지역사랑상품권</c:v>
                </c:pt>
              </c:strCache>
            </c:strRef>
          </c:cat>
          <c:val>
            <c:numRef>
              <c:f>'7월'!$C$29:$C$34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9D1-4A9F-8EA2-5AB10ECB8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10"/>
      </c:doughnutChart>
    </c:plotArea>
    <c:legend>
      <c:legendPos val="r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+mn-lt"/>
              </a:defRPr>
            </a:pPr>
            <a:r>
              <a:rPr lang="ko-KR" altLang="en-US" sz="1000" b="0" i="0" u="none" strike="noStrike" kern="1200" baseline="0">
                <a:solidFill>
                  <a:srgbClr val="757575"/>
                </a:solidFill>
              </a:rPr>
              <a:t>예산비 사용률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'8월'!$G$5:$G$34</c:f>
              <c:strCache>
                <c:ptCount val="30"/>
                <c:pt idx="0">
                  <c:v>관리비</c:v>
                </c:pt>
                <c:pt idx="1">
                  <c:v>전세대출</c:v>
                </c:pt>
                <c:pt idx="2">
                  <c:v>휴대폰</c:v>
                </c:pt>
                <c:pt idx="3">
                  <c:v>인터넷/TV</c:v>
                </c:pt>
                <c:pt idx="4">
                  <c:v>보장성</c:v>
                </c:pt>
                <c:pt idx="5">
                  <c:v>주담대</c:v>
                </c:pt>
                <c:pt idx="6">
                  <c:v>신용</c:v>
                </c:pt>
                <c:pt idx="7">
                  <c:v>대중교통/택시</c:v>
                </c:pt>
                <c:pt idx="8">
                  <c:v>세금/공과금</c:v>
                </c:pt>
                <c:pt idx="10">
                  <c:v>자동차보험</c:v>
                </c:pt>
                <c:pt idx="11">
                  <c:v>주유</c:v>
                </c:pt>
                <c:pt idx="12">
                  <c:v>기타유지비</c:v>
                </c:pt>
                <c:pt idx="13">
                  <c:v>집밥</c:v>
                </c:pt>
                <c:pt idx="14">
                  <c:v>외식/배달</c:v>
                </c:pt>
                <c:pt idx="15">
                  <c:v>카페/간식</c:v>
                </c:pt>
                <c:pt idx="16">
                  <c:v>음악</c:v>
                </c:pt>
                <c:pt idx="17">
                  <c:v>문화</c:v>
                </c:pt>
                <c:pt idx="18">
                  <c:v>여행</c:v>
                </c:pt>
                <c:pt idx="19">
                  <c:v>운동</c:v>
                </c:pt>
                <c:pt idx="20">
                  <c:v>교육</c:v>
                </c:pt>
                <c:pt idx="21">
                  <c:v>미용</c:v>
                </c:pt>
                <c:pt idx="22">
                  <c:v>의류/잡화</c:v>
                </c:pt>
                <c:pt idx="23">
                  <c:v>경조사</c:v>
                </c:pt>
                <c:pt idx="24">
                  <c:v>모임</c:v>
                </c:pt>
                <c:pt idx="25">
                  <c:v>의료</c:v>
                </c:pt>
                <c:pt idx="26">
                  <c:v>동물병원</c:v>
                </c:pt>
                <c:pt idx="27">
                  <c:v>용품</c:v>
                </c:pt>
                <c:pt idx="28">
                  <c:v>생필품</c:v>
                </c:pt>
                <c:pt idx="29">
                  <c:v>기타</c:v>
                </c:pt>
              </c:strCache>
            </c:strRef>
          </c:cat>
          <c:val>
            <c:numRef>
              <c:f>'8월'!$I$5:$I$34</c:f>
              <c:numCache>
                <c:formatCode>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632-4385-AB91-179B2FE6D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63684342"/>
        <c:axId val="1321130266"/>
      </c:barChart>
      <c:catAx>
        <c:axId val="6636843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ko-KR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800"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1321130266"/>
        <c:crosses val="autoZero"/>
        <c:auto val="1"/>
        <c:lblAlgn val="ctr"/>
        <c:lblOffset val="100"/>
        <c:noMultiLvlLbl val="1"/>
      </c:catAx>
      <c:valAx>
        <c:axId val="13211302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ko-KR" altLang="en-US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663684342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A313-4AEA-A334-1B39014335FF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A313-4AEA-A334-1B39014335FF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A313-4AEA-A334-1B39014335FF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'8월'!$A$38:$A$40</c:f>
              <c:strCache>
                <c:ptCount val="3"/>
                <c:pt idx="0">
                  <c:v>저축/투자</c:v>
                </c:pt>
                <c:pt idx="1">
                  <c:v>고정비</c:v>
                </c:pt>
                <c:pt idx="2">
                  <c:v>변동비</c:v>
                </c:pt>
              </c:strCache>
            </c:strRef>
          </c:cat>
          <c:val>
            <c:numRef>
              <c:f>'8월'!$C$38:$C$40</c:f>
              <c:numCache>
                <c:formatCode>0%</c:formatCode>
                <c:ptCount val="3"/>
                <c:pt idx="0">
                  <c:v>2</c:v>
                </c:pt>
                <c:pt idx="1">
                  <c:v>4.9430000000000002E-2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313-4AEA-A334-1B3901433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sz="1100" b="0" i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CB6E-4077-AAEA-BD52B501C0F6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CB6E-4077-AAEA-BD52B501C0F6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CB6E-4077-AAEA-BD52B501C0F6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CB6E-4077-AAEA-BD52B501C0F6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CB6E-4077-AAEA-BD52B501C0F6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CB6E-4077-AAEA-BD52B501C0F6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CB6E-4077-AAEA-BD52B501C0F6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CB6E-4077-AAEA-BD52B501C0F6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'8월'!$A$29:$A$34</c:f>
              <c:strCache>
                <c:ptCount val="6"/>
                <c:pt idx="0">
                  <c:v>신한 더모아</c:v>
                </c:pt>
                <c:pt idx="1">
                  <c:v>현대 네이버</c:v>
                </c:pt>
                <c:pt idx="2">
                  <c:v>국민 노리체크</c:v>
                </c:pt>
                <c:pt idx="3">
                  <c:v>토스체크</c:v>
                </c:pt>
                <c:pt idx="4">
                  <c:v>현금</c:v>
                </c:pt>
                <c:pt idx="5">
                  <c:v>지역사랑상품권</c:v>
                </c:pt>
              </c:strCache>
            </c:strRef>
          </c:cat>
          <c:val>
            <c:numRef>
              <c:f>'8월'!$C$29:$C$34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B6E-4077-AAEA-BD52B501C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10"/>
      </c:doughnutChart>
    </c:plotArea>
    <c:legend>
      <c:legendPos val="r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+mn-lt"/>
              </a:defRPr>
            </a:pPr>
            <a:r>
              <a:rPr lang="ko-KR" altLang="en-US" sz="1000" b="0" i="0" u="none" strike="noStrike" kern="1200" baseline="0">
                <a:solidFill>
                  <a:srgbClr val="757575"/>
                </a:solidFill>
              </a:rPr>
              <a:t>예산비 사용률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'9월'!$G$5:$G$34</c:f>
              <c:strCache>
                <c:ptCount val="30"/>
                <c:pt idx="0">
                  <c:v>관리비</c:v>
                </c:pt>
                <c:pt idx="1">
                  <c:v>전세대출</c:v>
                </c:pt>
                <c:pt idx="2">
                  <c:v>휴대폰</c:v>
                </c:pt>
                <c:pt idx="3">
                  <c:v>인터넷/TV</c:v>
                </c:pt>
                <c:pt idx="4">
                  <c:v>보장성</c:v>
                </c:pt>
                <c:pt idx="5">
                  <c:v>주담대</c:v>
                </c:pt>
                <c:pt idx="6">
                  <c:v>신용</c:v>
                </c:pt>
                <c:pt idx="7">
                  <c:v>대중교통/택시</c:v>
                </c:pt>
                <c:pt idx="8">
                  <c:v>세금/공과금</c:v>
                </c:pt>
                <c:pt idx="10">
                  <c:v>자동차보험</c:v>
                </c:pt>
                <c:pt idx="11">
                  <c:v>주유</c:v>
                </c:pt>
                <c:pt idx="12">
                  <c:v>기타유지비</c:v>
                </c:pt>
                <c:pt idx="13">
                  <c:v>집밥</c:v>
                </c:pt>
                <c:pt idx="14">
                  <c:v>외식/배달</c:v>
                </c:pt>
                <c:pt idx="15">
                  <c:v>카페/간식</c:v>
                </c:pt>
                <c:pt idx="16">
                  <c:v>음악</c:v>
                </c:pt>
                <c:pt idx="17">
                  <c:v>문화</c:v>
                </c:pt>
                <c:pt idx="18">
                  <c:v>여행</c:v>
                </c:pt>
                <c:pt idx="19">
                  <c:v>운동</c:v>
                </c:pt>
                <c:pt idx="20">
                  <c:v>교육</c:v>
                </c:pt>
                <c:pt idx="21">
                  <c:v>미용</c:v>
                </c:pt>
                <c:pt idx="22">
                  <c:v>의류/잡화</c:v>
                </c:pt>
                <c:pt idx="23">
                  <c:v>경조사</c:v>
                </c:pt>
                <c:pt idx="24">
                  <c:v>모임</c:v>
                </c:pt>
                <c:pt idx="25">
                  <c:v>의료</c:v>
                </c:pt>
                <c:pt idx="26">
                  <c:v>동물병원</c:v>
                </c:pt>
                <c:pt idx="27">
                  <c:v>용품</c:v>
                </c:pt>
                <c:pt idx="28">
                  <c:v>생필품</c:v>
                </c:pt>
                <c:pt idx="29">
                  <c:v>기타</c:v>
                </c:pt>
              </c:strCache>
            </c:strRef>
          </c:cat>
          <c:val>
            <c:numRef>
              <c:f>'9월'!$I$5:$I$34</c:f>
              <c:numCache>
                <c:formatCode>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994-4B57-A412-7ADD03E6D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63684342"/>
        <c:axId val="1321130266"/>
      </c:barChart>
      <c:catAx>
        <c:axId val="6636843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ko-KR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800"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1321130266"/>
        <c:crosses val="autoZero"/>
        <c:auto val="1"/>
        <c:lblAlgn val="ctr"/>
        <c:lblOffset val="100"/>
        <c:noMultiLvlLbl val="1"/>
      </c:catAx>
      <c:valAx>
        <c:axId val="13211302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ko-KR" altLang="en-US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663684342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8D58-42A8-99EC-25A182866B64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8D58-42A8-99EC-25A182866B64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8D58-42A8-99EC-25A182866B64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'9월'!$A$38:$A$40</c:f>
              <c:strCache>
                <c:ptCount val="3"/>
                <c:pt idx="0">
                  <c:v>저축/투자</c:v>
                </c:pt>
                <c:pt idx="1">
                  <c:v>고정비</c:v>
                </c:pt>
                <c:pt idx="2">
                  <c:v>변동비</c:v>
                </c:pt>
              </c:strCache>
            </c:strRef>
          </c:cat>
          <c:val>
            <c:numRef>
              <c:f>'9월'!$C$38:$C$40</c:f>
              <c:numCache>
                <c:formatCode>0%</c:formatCode>
                <c:ptCount val="3"/>
                <c:pt idx="0">
                  <c:v>1</c:v>
                </c:pt>
                <c:pt idx="1">
                  <c:v>2.7000000000000001E-3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58-42A8-99EC-25A182866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sz="1100" b="0" i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CF25-49A8-A85E-FD9DE4952CCC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CF25-49A8-A85E-FD9DE4952CCC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CF25-49A8-A85E-FD9DE4952CCC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CF25-49A8-A85E-FD9DE4952CCC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CF25-49A8-A85E-FD9DE4952CCC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CF25-49A8-A85E-FD9DE4952CCC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CF25-49A8-A85E-FD9DE4952CCC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CF25-49A8-A85E-FD9DE4952CCC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'9월'!$A$29:$A$34</c:f>
              <c:strCache>
                <c:ptCount val="6"/>
                <c:pt idx="0">
                  <c:v>신한 더모아</c:v>
                </c:pt>
                <c:pt idx="1">
                  <c:v>현대 네이버</c:v>
                </c:pt>
                <c:pt idx="2">
                  <c:v>국민 노리체크</c:v>
                </c:pt>
                <c:pt idx="3">
                  <c:v>토스체크</c:v>
                </c:pt>
                <c:pt idx="4">
                  <c:v>현금</c:v>
                </c:pt>
                <c:pt idx="5">
                  <c:v>지역사랑상품권</c:v>
                </c:pt>
              </c:strCache>
            </c:strRef>
          </c:cat>
          <c:val>
            <c:numRef>
              <c:f>'9월'!$C$29:$C$34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F25-49A8-A85E-FD9DE4952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10"/>
      </c:doughnutChart>
    </c:plotArea>
    <c:legend>
      <c:legendPos val="r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+mn-lt"/>
              </a:defRPr>
            </a:pPr>
            <a:r>
              <a:rPr lang="ko-KR" altLang="en-US" sz="1000" b="0" i="0" u="none" strike="noStrike" kern="1200" baseline="0">
                <a:solidFill>
                  <a:srgbClr val="757575"/>
                </a:solidFill>
              </a:rPr>
              <a:t>예산비 사용률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'10월'!$G$5:$G$34</c:f>
              <c:strCache>
                <c:ptCount val="30"/>
                <c:pt idx="0">
                  <c:v>관리비</c:v>
                </c:pt>
                <c:pt idx="1">
                  <c:v>전세대출</c:v>
                </c:pt>
                <c:pt idx="2">
                  <c:v>휴대폰</c:v>
                </c:pt>
                <c:pt idx="3">
                  <c:v>인터넷/TV</c:v>
                </c:pt>
                <c:pt idx="4">
                  <c:v>보장성</c:v>
                </c:pt>
                <c:pt idx="5">
                  <c:v>주담대</c:v>
                </c:pt>
                <c:pt idx="6">
                  <c:v>신용</c:v>
                </c:pt>
                <c:pt idx="7">
                  <c:v>대중교통/택시</c:v>
                </c:pt>
                <c:pt idx="8">
                  <c:v>세금/공과금</c:v>
                </c:pt>
                <c:pt idx="10">
                  <c:v>자동차보험</c:v>
                </c:pt>
                <c:pt idx="11">
                  <c:v>주유</c:v>
                </c:pt>
                <c:pt idx="12">
                  <c:v>기타유지비</c:v>
                </c:pt>
                <c:pt idx="13">
                  <c:v>집밥</c:v>
                </c:pt>
                <c:pt idx="14">
                  <c:v>외식/배달</c:v>
                </c:pt>
                <c:pt idx="15">
                  <c:v>카페/간식</c:v>
                </c:pt>
                <c:pt idx="16">
                  <c:v>음악</c:v>
                </c:pt>
                <c:pt idx="17">
                  <c:v>문화</c:v>
                </c:pt>
                <c:pt idx="18">
                  <c:v>여행</c:v>
                </c:pt>
                <c:pt idx="19">
                  <c:v>운동</c:v>
                </c:pt>
                <c:pt idx="20">
                  <c:v>교육</c:v>
                </c:pt>
                <c:pt idx="21">
                  <c:v>미용</c:v>
                </c:pt>
                <c:pt idx="22">
                  <c:v>의류/잡화</c:v>
                </c:pt>
                <c:pt idx="23">
                  <c:v>경조사</c:v>
                </c:pt>
                <c:pt idx="24">
                  <c:v>모임</c:v>
                </c:pt>
                <c:pt idx="25">
                  <c:v>의료</c:v>
                </c:pt>
                <c:pt idx="26">
                  <c:v>동물병원</c:v>
                </c:pt>
                <c:pt idx="27">
                  <c:v>용품</c:v>
                </c:pt>
                <c:pt idx="28">
                  <c:v>생필품</c:v>
                </c:pt>
                <c:pt idx="29">
                  <c:v>기타</c:v>
                </c:pt>
              </c:strCache>
            </c:strRef>
          </c:cat>
          <c:val>
            <c:numRef>
              <c:f>'10월'!$I$5:$I$34</c:f>
              <c:numCache>
                <c:formatCode>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25C-4B76-86D6-6FF8C49BD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63684342"/>
        <c:axId val="1321130266"/>
      </c:barChart>
      <c:catAx>
        <c:axId val="6636843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ko-KR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800"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1321130266"/>
        <c:crosses val="autoZero"/>
        <c:auto val="1"/>
        <c:lblAlgn val="ctr"/>
        <c:lblOffset val="100"/>
        <c:noMultiLvlLbl val="1"/>
      </c:catAx>
      <c:valAx>
        <c:axId val="13211302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ko-KR" altLang="en-US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663684342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9D19-40C5-BFDB-0AD06FFED7BE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9D19-40C5-BFDB-0AD06FFED7BE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9D19-40C5-BFDB-0AD06FFED7BE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'10월'!$A$38:$A$40</c:f>
              <c:strCache>
                <c:ptCount val="3"/>
                <c:pt idx="0">
                  <c:v>저축/투자</c:v>
                </c:pt>
                <c:pt idx="1">
                  <c:v>고정비</c:v>
                </c:pt>
                <c:pt idx="2">
                  <c:v>변동비</c:v>
                </c:pt>
              </c:strCache>
            </c:strRef>
          </c:cat>
          <c:val>
            <c:numRef>
              <c:f>'10월'!$C$38:$C$40</c:f>
              <c:numCache>
                <c:formatCode>0%</c:formatCode>
                <c:ptCount val="3"/>
                <c:pt idx="0">
                  <c:v>2</c:v>
                </c:pt>
                <c:pt idx="1">
                  <c:v>0.26034099999999999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19-40C5-BFDB-0AD06FFED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sz="1100" b="0" i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4F05-4AB6-99A8-EFA3B74A5DD6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4F05-4AB6-99A8-EFA3B74A5DD6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4F05-4AB6-99A8-EFA3B74A5DD6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4F05-4AB6-99A8-EFA3B74A5DD6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4F05-4AB6-99A8-EFA3B74A5DD6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4F05-4AB6-99A8-EFA3B74A5DD6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4F05-4AB6-99A8-EFA3B74A5DD6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4F05-4AB6-99A8-EFA3B74A5DD6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'10월'!$A$29:$A$34</c:f>
              <c:strCache>
                <c:ptCount val="6"/>
                <c:pt idx="0">
                  <c:v>신한 더모아</c:v>
                </c:pt>
                <c:pt idx="1">
                  <c:v>현대 네이버</c:v>
                </c:pt>
                <c:pt idx="2">
                  <c:v>국민 노리체크</c:v>
                </c:pt>
                <c:pt idx="3">
                  <c:v>토스체크</c:v>
                </c:pt>
                <c:pt idx="4">
                  <c:v>현금</c:v>
                </c:pt>
                <c:pt idx="5">
                  <c:v>지역사랑상품권</c:v>
                </c:pt>
              </c:strCache>
            </c:strRef>
          </c:cat>
          <c:val>
            <c:numRef>
              <c:f>'10월'!$C$29:$C$34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F05-4AB6-99A8-EFA3B74A5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10"/>
      </c:doughnutChart>
    </c:plotArea>
    <c:legend>
      <c:legendPos val="r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+mn-lt"/>
              </a:defRPr>
            </a:pPr>
            <a:r>
              <a:rPr lang="ko-KR" altLang="en-US" sz="1000" b="0" i="0" u="none" strike="noStrike" kern="1200" baseline="0">
                <a:solidFill>
                  <a:srgbClr val="757575"/>
                </a:solidFill>
              </a:rPr>
              <a:t>예산비 사용률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'11월'!$G$5:$G$34</c:f>
              <c:strCache>
                <c:ptCount val="30"/>
                <c:pt idx="0">
                  <c:v>관리비</c:v>
                </c:pt>
                <c:pt idx="1">
                  <c:v>전세대출</c:v>
                </c:pt>
                <c:pt idx="2">
                  <c:v>휴대폰</c:v>
                </c:pt>
                <c:pt idx="3">
                  <c:v>인터넷/TV</c:v>
                </c:pt>
                <c:pt idx="4">
                  <c:v>보장성</c:v>
                </c:pt>
                <c:pt idx="5">
                  <c:v>주담대</c:v>
                </c:pt>
                <c:pt idx="6">
                  <c:v>신용</c:v>
                </c:pt>
                <c:pt idx="7">
                  <c:v>대중교통/택시</c:v>
                </c:pt>
                <c:pt idx="8">
                  <c:v>세금/공과금</c:v>
                </c:pt>
                <c:pt idx="10">
                  <c:v>자동차보험</c:v>
                </c:pt>
                <c:pt idx="11">
                  <c:v>주유</c:v>
                </c:pt>
                <c:pt idx="12">
                  <c:v>기타유지비</c:v>
                </c:pt>
                <c:pt idx="13">
                  <c:v>집밥</c:v>
                </c:pt>
                <c:pt idx="14">
                  <c:v>외식/배달</c:v>
                </c:pt>
                <c:pt idx="15">
                  <c:v>카페/간식</c:v>
                </c:pt>
                <c:pt idx="16">
                  <c:v>음악</c:v>
                </c:pt>
                <c:pt idx="17">
                  <c:v>문화</c:v>
                </c:pt>
                <c:pt idx="18">
                  <c:v>여행</c:v>
                </c:pt>
                <c:pt idx="19">
                  <c:v>운동</c:v>
                </c:pt>
                <c:pt idx="20">
                  <c:v>교육</c:v>
                </c:pt>
                <c:pt idx="21">
                  <c:v>미용</c:v>
                </c:pt>
                <c:pt idx="22">
                  <c:v>의류/잡화</c:v>
                </c:pt>
                <c:pt idx="23">
                  <c:v>경조사</c:v>
                </c:pt>
                <c:pt idx="24">
                  <c:v>모임</c:v>
                </c:pt>
                <c:pt idx="25">
                  <c:v>의료</c:v>
                </c:pt>
                <c:pt idx="26">
                  <c:v>동물병원</c:v>
                </c:pt>
                <c:pt idx="27">
                  <c:v>용품</c:v>
                </c:pt>
                <c:pt idx="28">
                  <c:v>생필품</c:v>
                </c:pt>
                <c:pt idx="29">
                  <c:v>기타</c:v>
                </c:pt>
              </c:strCache>
            </c:strRef>
          </c:cat>
          <c:val>
            <c:numRef>
              <c:f>'11월'!$I$5:$I$34</c:f>
              <c:numCache>
                <c:formatCode>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75A-4FEA-A9EE-25CD67F97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63684342"/>
        <c:axId val="1321130266"/>
      </c:barChart>
      <c:catAx>
        <c:axId val="6636843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ko-KR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800"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1321130266"/>
        <c:crosses val="autoZero"/>
        <c:auto val="1"/>
        <c:lblAlgn val="ctr"/>
        <c:lblOffset val="100"/>
        <c:noMultiLvlLbl val="1"/>
      </c:catAx>
      <c:valAx>
        <c:axId val="13211302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ko-KR" altLang="en-US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663684342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72A8-4FA7-8E03-B5CD3B0FE190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72A8-4FA7-8E03-B5CD3B0FE190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72A8-4FA7-8E03-B5CD3B0FE190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'11월'!$A$38:$A$40</c:f>
              <c:strCache>
                <c:ptCount val="3"/>
                <c:pt idx="0">
                  <c:v>저축/투자</c:v>
                </c:pt>
                <c:pt idx="1">
                  <c:v>고정비</c:v>
                </c:pt>
                <c:pt idx="2">
                  <c:v>변동비</c:v>
                </c:pt>
              </c:strCache>
            </c:strRef>
          </c:cat>
          <c:val>
            <c:numRef>
              <c:f>'11월'!$C$38:$C$40</c:f>
              <c:numCache>
                <c:formatCode>0%</c:formatCode>
                <c:ptCount val="3"/>
                <c:pt idx="0">
                  <c:v>2</c:v>
                </c:pt>
                <c:pt idx="1">
                  <c:v>0.256548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A8-4FA7-8E03-B5CD3B0FE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sz="1100" b="0" i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4550-42AE-A956-11B89F124355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4550-42AE-A956-11B89F124355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4550-42AE-A956-11B89F124355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4550-42AE-A956-11B89F124355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4550-42AE-A956-11B89F124355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4550-42AE-A956-11B89F124355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4550-42AE-A956-11B89F124355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4550-42AE-A956-11B89F124355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'11월'!$A$29:$A$34</c:f>
              <c:strCache>
                <c:ptCount val="6"/>
                <c:pt idx="0">
                  <c:v>신한 더모아</c:v>
                </c:pt>
                <c:pt idx="1">
                  <c:v>현대 네이버</c:v>
                </c:pt>
                <c:pt idx="2">
                  <c:v>국민 노리체크</c:v>
                </c:pt>
                <c:pt idx="3">
                  <c:v>토스체크</c:v>
                </c:pt>
                <c:pt idx="4">
                  <c:v>현금</c:v>
                </c:pt>
                <c:pt idx="5">
                  <c:v>지역사랑상품권</c:v>
                </c:pt>
              </c:strCache>
            </c:strRef>
          </c:cat>
          <c:val>
            <c:numRef>
              <c:f>'11월'!$C$29:$C$34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550-42AE-A956-11B89F124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10"/>
      </c:doughnutChart>
    </c:plotArea>
    <c:legend>
      <c:legendPos val="r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+mn-lt"/>
              </a:defRPr>
            </a:pPr>
            <a:r>
              <a:rPr lang="ko-KR" altLang="en-US" sz="1000" b="0" i="0" u="none" strike="noStrike" kern="1200" baseline="0">
                <a:solidFill>
                  <a:srgbClr val="757575"/>
                </a:solidFill>
              </a:rPr>
              <a:t>예산비 사용률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'12월'!$G$5:$G$34</c:f>
              <c:strCache>
                <c:ptCount val="30"/>
                <c:pt idx="0">
                  <c:v>관리비</c:v>
                </c:pt>
                <c:pt idx="1">
                  <c:v>전세대출</c:v>
                </c:pt>
                <c:pt idx="2">
                  <c:v>휴대폰</c:v>
                </c:pt>
                <c:pt idx="3">
                  <c:v>인터넷/TV</c:v>
                </c:pt>
                <c:pt idx="4">
                  <c:v>보장성</c:v>
                </c:pt>
                <c:pt idx="5">
                  <c:v>주담대</c:v>
                </c:pt>
                <c:pt idx="6">
                  <c:v>신용</c:v>
                </c:pt>
                <c:pt idx="7">
                  <c:v>대중교통/택시</c:v>
                </c:pt>
                <c:pt idx="8">
                  <c:v>세금/공과금</c:v>
                </c:pt>
                <c:pt idx="10">
                  <c:v>자동차보험</c:v>
                </c:pt>
                <c:pt idx="11">
                  <c:v>주유</c:v>
                </c:pt>
                <c:pt idx="12">
                  <c:v>기타유지비</c:v>
                </c:pt>
                <c:pt idx="13">
                  <c:v>집밥</c:v>
                </c:pt>
                <c:pt idx="14">
                  <c:v>외식/배달</c:v>
                </c:pt>
                <c:pt idx="15">
                  <c:v>카페/간식</c:v>
                </c:pt>
                <c:pt idx="16">
                  <c:v>음악</c:v>
                </c:pt>
                <c:pt idx="17">
                  <c:v>문화</c:v>
                </c:pt>
                <c:pt idx="18">
                  <c:v>여행</c:v>
                </c:pt>
                <c:pt idx="19">
                  <c:v>운동</c:v>
                </c:pt>
                <c:pt idx="20">
                  <c:v>교육</c:v>
                </c:pt>
                <c:pt idx="21">
                  <c:v>미용</c:v>
                </c:pt>
                <c:pt idx="22">
                  <c:v>의류/잡화</c:v>
                </c:pt>
                <c:pt idx="23">
                  <c:v>경조사</c:v>
                </c:pt>
                <c:pt idx="24">
                  <c:v>모임</c:v>
                </c:pt>
                <c:pt idx="25">
                  <c:v>의료</c:v>
                </c:pt>
                <c:pt idx="26">
                  <c:v>동물병원</c:v>
                </c:pt>
                <c:pt idx="27">
                  <c:v>용품</c:v>
                </c:pt>
                <c:pt idx="28">
                  <c:v>생필품</c:v>
                </c:pt>
                <c:pt idx="29">
                  <c:v>기타</c:v>
                </c:pt>
              </c:strCache>
            </c:strRef>
          </c:cat>
          <c:val>
            <c:numRef>
              <c:f>'12월'!$I$5:$I$34</c:f>
              <c:numCache>
                <c:formatCode>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A5F-49DD-9C47-49C3CCD79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63684342"/>
        <c:axId val="1321130266"/>
      </c:barChart>
      <c:catAx>
        <c:axId val="6636843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ko-KR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800"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1321130266"/>
        <c:crosses val="autoZero"/>
        <c:auto val="1"/>
        <c:lblAlgn val="ctr"/>
        <c:lblOffset val="100"/>
        <c:noMultiLvlLbl val="1"/>
      </c:catAx>
      <c:valAx>
        <c:axId val="13211302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ko-KR" altLang="en-US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663684342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5842-437F-9606-36EC321F85F9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5842-437F-9606-36EC321F85F9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5842-437F-9606-36EC321F85F9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'12월'!$A$38:$A$40</c:f>
              <c:strCache>
                <c:ptCount val="3"/>
                <c:pt idx="0">
                  <c:v>저축/투자</c:v>
                </c:pt>
                <c:pt idx="1">
                  <c:v>고정비</c:v>
                </c:pt>
                <c:pt idx="2">
                  <c:v>변동비</c:v>
                </c:pt>
              </c:strCache>
            </c:strRef>
          </c:cat>
          <c:val>
            <c:numRef>
              <c:f>'12월'!$C$38:$C$40</c:f>
              <c:numCache>
                <c:formatCode>0%</c:formatCode>
                <c:ptCount val="3"/>
                <c:pt idx="0">
                  <c:v>2</c:v>
                </c:pt>
                <c:pt idx="1">
                  <c:v>0</c:v>
                </c:pt>
                <c:pt idx="2">
                  <c:v>0.18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842-437F-9606-36EC321F8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sz="1100" b="0" i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C51F-4DE0-B57F-D194AD075B8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C51F-4DE0-B57F-D194AD075B8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C51F-4DE0-B57F-D194AD075B8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C51F-4DE0-B57F-D194AD075B81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C51F-4DE0-B57F-D194AD075B81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C51F-4DE0-B57F-D194AD075B81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C51F-4DE0-B57F-D194AD075B81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C51F-4DE0-B57F-D194AD075B81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'12월'!$A$29:$A$34</c:f>
              <c:strCache>
                <c:ptCount val="6"/>
                <c:pt idx="0">
                  <c:v>신한 더모아</c:v>
                </c:pt>
                <c:pt idx="1">
                  <c:v>현대 네이버</c:v>
                </c:pt>
                <c:pt idx="2">
                  <c:v>국민 노리체크</c:v>
                </c:pt>
                <c:pt idx="3">
                  <c:v>토스체크</c:v>
                </c:pt>
                <c:pt idx="4">
                  <c:v>현금</c:v>
                </c:pt>
                <c:pt idx="5">
                  <c:v>지역사랑상품권</c:v>
                </c:pt>
              </c:strCache>
            </c:strRef>
          </c:cat>
          <c:val>
            <c:numRef>
              <c:f>'12월'!$C$29:$C$34</c:f>
              <c:numCache>
                <c:formatCode>0%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51F-4DE0-B57F-D194AD075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10"/>
      </c:doughnutChart>
    </c:plotArea>
    <c:legend>
      <c:legendPos val="r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23</xdr:row>
      <xdr:rowOff>200025</xdr:rowOff>
    </xdr:from>
    <xdr:ext cx="15517906" cy="2005293"/>
    <xdr:graphicFrame macro="">
      <xdr:nvGraphicFramePr>
        <xdr:cNvPr id="1055666436" name="Chart 1" title="차트">
          <a:extLst>
            <a:ext uri="{FF2B5EF4-FFF2-40B4-BE49-F238E27FC236}">
              <a16:creationId xmlns:a16="http://schemas.microsoft.com/office/drawing/2014/main" id="{00000000-0008-0000-0100-00000431EC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18</xdr:col>
      <xdr:colOff>9525</xdr:colOff>
      <xdr:row>8</xdr:row>
      <xdr:rowOff>85724</xdr:rowOff>
    </xdr:from>
    <xdr:ext cx="4061732" cy="2572073"/>
    <xdr:graphicFrame macro="">
      <xdr:nvGraphicFramePr>
        <xdr:cNvPr id="998014604" name="Chart 2" title="차트">
          <a:extLst>
            <a:ext uri="{FF2B5EF4-FFF2-40B4-BE49-F238E27FC236}">
              <a16:creationId xmlns:a16="http://schemas.microsoft.com/office/drawing/2014/main" id="{00000000-0008-0000-0100-00008C7E7C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146685</xdr:colOff>
      <xdr:row>53</xdr:row>
      <xdr:rowOff>15240</xdr:rowOff>
    </xdr:from>
    <xdr:ext cx="3295650" cy="3657600"/>
    <xdr:graphicFrame macro="">
      <xdr:nvGraphicFramePr>
        <xdr:cNvPr id="1458175137" name="Chart 3">
          <a:extLst>
            <a:ext uri="{FF2B5EF4-FFF2-40B4-BE49-F238E27FC236}">
              <a16:creationId xmlns:a16="http://schemas.microsoft.com/office/drawing/2014/main" id="{00000000-0008-0000-0200-0000A1FCE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42</xdr:row>
      <xdr:rowOff>0</xdr:rowOff>
    </xdr:from>
    <xdr:ext cx="7820025" cy="1695450"/>
    <xdr:graphicFrame macro="">
      <xdr:nvGraphicFramePr>
        <xdr:cNvPr id="2" name="Chart 4" title="차트">
          <a:extLst>
            <a:ext uri="{FF2B5EF4-FFF2-40B4-BE49-F238E27FC236}">
              <a16:creationId xmlns:a16="http://schemas.microsoft.com/office/drawing/2014/main" id="{200A1FC5-C959-452C-83E3-B0C50D20C6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795617</xdr:colOff>
      <xdr:row>50</xdr:row>
      <xdr:rowOff>44601</xdr:rowOff>
    </xdr:from>
    <xdr:ext cx="3971925" cy="3181350"/>
    <xdr:graphicFrame macro="">
      <xdr:nvGraphicFramePr>
        <xdr:cNvPr id="3" name="Chart 5" title="차트">
          <a:extLst>
            <a:ext uri="{FF2B5EF4-FFF2-40B4-BE49-F238E27FC236}">
              <a16:creationId xmlns:a16="http://schemas.microsoft.com/office/drawing/2014/main" id="{9BF85FC4-DEA1-497C-8719-F08E6F4B60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0</xdr:col>
      <xdr:colOff>0</xdr:colOff>
      <xdr:row>50</xdr:row>
      <xdr:rowOff>33393</xdr:rowOff>
    </xdr:from>
    <xdr:ext cx="3743325" cy="3190875"/>
    <xdr:graphicFrame macro="">
      <xdr:nvGraphicFramePr>
        <xdr:cNvPr id="4" name="Chart 6" title="차트">
          <a:extLst>
            <a:ext uri="{FF2B5EF4-FFF2-40B4-BE49-F238E27FC236}">
              <a16:creationId xmlns:a16="http://schemas.microsoft.com/office/drawing/2014/main" id="{BADD1135-533D-41ED-97A7-4318A5BD54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42</xdr:row>
      <xdr:rowOff>0</xdr:rowOff>
    </xdr:from>
    <xdr:ext cx="7820025" cy="1695450"/>
    <xdr:graphicFrame macro="">
      <xdr:nvGraphicFramePr>
        <xdr:cNvPr id="2" name="Chart 4" title="차트">
          <a:extLst>
            <a:ext uri="{FF2B5EF4-FFF2-40B4-BE49-F238E27FC236}">
              <a16:creationId xmlns:a16="http://schemas.microsoft.com/office/drawing/2014/main" id="{0CE89DB9-35F4-49E9-AC46-33FCB9143C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795617</xdr:colOff>
      <xdr:row>50</xdr:row>
      <xdr:rowOff>44601</xdr:rowOff>
    </xdr:from>
    <xdr:ext cx="3971925" cy="3181350"/>
    <xdr:graphicFrame macro="">
      <xdr:nvGraphicFramePr>
        <xdr:cNvPr id="3" name="Chart 5" title="차트">
          <a:extLst>
            <a:ext uri="{FF2B5EF4-FFF2-40B4-BE49-F238E27FC236}">
              <a16:creationId xmlns:a16="http://schemas.microsoft.com/office/drawing/2014/main" id="{E6FE3A6A-1ACE-4C89-8A6C-2983A79CE4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0</xdr:col>
      <xdr:colOff>0</xdr:colOff>
      <xdr:row>50</xdr:row>
      <xdr:rowOff>33393</xdr:rowOff>
    </xdr:from>
    <xdr:ext cx="3743325" cy="3190875"/>
    <xdr:graphicFrame macro="">
      <xdr:nvGraphicFramePr>
        <xdr:cNvPr id="4" name="Chart 6" title="차트">
          <a:extLst>
            <a:ext uri="{FF2B5EF4-FFF2-40B4-BE49-F238E27FC236}">
              <a16:creationId xmlns:a16="http://schemas.microsoft.com/office/drawing/2014/main" id="{C02DE465-005A-4D21-94D2-34E90B1BD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42</xdr:row>
      <xdr:rowOff>0</xdr:rowOff>
    </xdr:from>
    <xdr:ext cx="7820025" cy="1695450"/>
    <xdr:graphicFrame macro="">
      <xdr:nvGraphicFramePr>
        <xdr:cNvPr id="2" name="Chart 4" title="차트">
          <a:extLst>
            <a:ext uri="{FF2B5EF4-FFF2-40B4-BE49-F238E27FC236}">
              <a16:creationId xmlns:a16="http://schemas.microsoft.com/office/drawing/2014/main" id="{D7D6AE59-0530-46D1-BBCA-E1F3D1311E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795617</xdr:colOff>
      <xdr:row>50</xdr:row>
      <xdr:rowOff>44601</xdr:rowOff>
    </xdr:from>
    <xdr:ext cx="3971925" cy="3181350"/>
    <xdr:graphicFrame macro="">
      <xdr:nvGraphicFramePr>
        <xdr:cNvPr id="3" name="Chart 5" title="차트">
          <a:extLst>
            <a:ext uri="{FF2B5EF4-FFF2-40B4-BE49-F238E27FC236}">
              <a16:creationId xmlns:a16="http://schemas.microsoft.com/office/drawing/2014/main" id="{A9677417-1BD5-40F8-A85C-FD7C934936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0</xdr:col>
      <xdr:colOff>0</xdr:colOff>
      <xdr:row>50</xdr:row>
      <xdr:rowOff>33393</xdr:rowOff>
    </xdr:from>
    <xdr:ext cx="3743325" cy="3190875"/>
    <xdr:graphicFrame macro="">
      <xdr:nvGraphicFramePr>
        <xdr:cNvPr id="4" name="Chart 6" title="차트">
          <a:extLst>
            <a:ext uri="{FF2B5EF4-FFF2-40B4-BE49-F238E27FC236}">
              <a16:creationId xmlns:a16="http://schemas.microsoft.com/office/drawing/2014/main" id="{BE774FB5-A926-4193-8F4E-DC1E851D8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42</xdr:row>
      <xdr:rowOff>0</xdr:rowOff>
    </xdr:from>
    <xdr:ext cx="7820025" cy="1695450"/>
    <xdr:graphicFrame macro="">
      <xdr:nvGraphicFramePr>
        <xdr:cNvPr id="2" name="Chart 4" title="차트">
          <a:extLst>
            <a:ext uri="{FF2B5EF4-FFF2-40B4-BE49-F238E27FC236}">
              <a16:creationId xmlns:a16="http://schemas.microsoft.com/office/drawing/2014/main" id="{E67FB09A-42AD-44A6-B997-4BF86C0556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795617</xdr:colOff>
      <xdr:row>50</xdr:row>
      <xdr:rowOff>44601</xdr:rowOff>
    </xdr:from>
    <xdr:ext cx="3971925" cy="3181350"/>
    <xdr:graphicFrame macro="">
      <xdr:nvGraphicFramePr>
        <xdr:cNvPr id="3" name="Chart 5" title="차트">
          <a:extLst>
            <a:ext uri="{FF2B5EF4-FFF2-40B4-BE49-F238E27FC236}">
              <a16:creationId xmlns:a16="http://schemas.microsoft.com/office/drawing/2014/main" id="{ABE30C0B-7136-4DF8-964D-226118FEF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0</xdr:col>
      <xdr:colOff>0</xdr:colOff>
      <xdr:row>50</xdr:row>
      <xdr:rowOff>33393</xdr:rowOff>
    </xdr:from>
    <xdr:ext cx="3743325" cy="3190875"/>
    <xdr:graphicFrame macro="">
      <xdr:nvGraphicFramePr>
        <xdr:cNvPr id="4" name="Chart 6" title="차트">
          <a:extLst>
            <a:ext uri="{FF2B5EF4-FFF2-40B4-BE49-F238E27FC236}">
              <a16:creationId xmlns:a16="http://schemas.microsoft.com/office/drawing/2014/main" id="{546191B8-B4A2-44EB-AE2C-8D975FB04C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42</xdr:row>
      <xdr:rowOff>0</xdr:rowOff>
    </xdr:from>
    <xdr:ext cx="7820025" cy="1695450"/>
    <xdr:graphicFrame macro="">
      <xdr:nvGraphicFramePr>
        <xdr:cNvPr id="2" name="Chart 4" title="차트">
          <a:extLst>
            <a:ext uri="{FF2B5EF4-FFF2-40B4-BE49-F238E27FC236}">
              <a16:creationId xmlns:a16="http://schemas.microsoft.com/office/drawing/2014/main" id="{235B1B8D-7EE1-4079-A87A-F5B6075598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765137</xdr:colOff>
      <xdr:row>50</xdr:row>
      <xdr:rowOff>44601</xdr:rowOff>
    </xdr:from>
    <xdr:ext cx="3971925" cy="3181350"/>
    <xdr:graphicFrame macro="">
      <xdr:nvGraphicFramePr>
        <xdr:cNvPr id="3" name="Chart 5" title="차트">
          <a:extLst>
            <a:ext uri="{FF2B5EF4-FFF2-40B4-BE49-F238E27FC236}">
              <a16:creationId xmlns:a16="http://schemas.microsoft.com/office/drawing/2014/main" id="{9AFCFC93-4C91-430F-9B84-BCDA0B4C99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0</xdr:col>
      <xdr:colOff>0</xdr:colOff>
      <xdr:row>50</xdr:row>
      <xdr:rowOff>33393</xdr:rowOff>
    </xdr:from>
    <xdr:ext cx="3743325" cy="3190875"/>
    <xdr:graphicFrame macro="">
      <xdr:nvGraphicFramePr>
        <xdr:cNvPr id="4" name="Chart 6" title="차트">
          <a:extLst>
            <a:ext uri="{FF2B5EF4-FFF2-40B4-BE49-F238E27FC236}">
              <a16:creationId xmlns:a16="http://schemas.microsoft.com/office/drawing/2014/main" id="{B32ED99A-4F3C-46C1-8ACC-E78BD68D01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42</xdr:row>
      <xdr:rowOff>0</xdr:rowOff>
    </xdr:from>
    <xdr:ext cx="7820025" cy="1695450"/>
    <xdr:graphicFrame macro="">
      <xdr:nvGraphicFramePr>
        <xdr:cNvPr id="2" name="Chart 4" title="차트">
          <a:extLst>
            <a:ext uri="{FF2B5EF4-FFF2-40B4-BE49-F238E27FC236}">
              <a16:creationId xmlns:a16="http://schemas.microsoft.com/office/drawing/2014/main" id="{0A038F96-52C6-4B46-862C-3D5B23635A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795617</xdr:colOff>
      <xdr:row>50</xdr:row>
      <xdr:rowOff>44601</xdr:rowOff>
    </xdr:from>
    <xdr:ext cx="3971925" cy="3181350"/>
    <xdr:graphicFrame macro="">
      <xdr:nvGraphicFramePr>
        <xdr:cNvPr id="3" name="Chart 5" title="차트">
          <a:extLst>
            <a:ext uri="{FF2B5EF4-FFF2-40B4-BE49-F238E27FC236}">
              <a16:creationId xmlns:a16="http://schemas.microsoft.com/office/drawing/2014/main" id="{187F695C-CC4A-4159-8E99-2A058DA65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0</xdr:col>
      <xdr:colOff>0</xdr:colOff>
      <xdr:row>50</xdr:row>
      <xdr:rowOff>33393</xdr:rowOff>
    </xdr:from>
    <xdr:ext cx="3743325" cy="3190875"/>
    <xdr:graphicFrame macro="">
      <xdr:nvGraphicFramePr>
        <xdr:cNvPr id="4" name="Chart 6" title="차트">
          <a:extLst>
            <a:ext uri="{FF2B5EF4-FFF2-40B4-BE49-F238E27FC236}">
              <a16:creationId xmlns:a16="http://schemas.microsoft.com/office/drawing/2014/main" id="{18514E35-48B6-4AEF-9FFF-32829922D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42</xdr:row>
      <xdr:rowOff>0</xdr:rowOff>
    </xdr:from>
    <xdr:ext cx="7820025" cy="1695450"/>
    <xdr:graphicFrame macro="">
      <xdr:nvGraphicFramePr>
        <xdr:cNvPr id="2" name="Chart 4" title="차트">
          <a:extLst>
            <a:ext uri="{FF2B5EF4-FFF2-40B4-BE49-F238E27FC236}">
              <a16:creationId xmlns:a16="http://schemas.microsoft.com/office/drawing/2014/main" id="{A9CC825D-3EE8-4C82-9F9C-1EFDEE95F1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795617</xdr:colOff>
      <xdr:row>50</xdr:row>
      <xdr:rowOff>44601</xdr:rowOff>
    </xdr:from>
    <xdr:ext cx="3971925" cy="3181350"/>
    <xdr:graphicFrame macro="">
      <xdr:nvGraphicFramePr>
        <xdr:cNvPr id="3" name="Chart 5" title="차트">
          <a:extLst>
            <a:ext uri="{FF2B5EF4-FFF2-40B4-BE49-F238E27FC236}">
              <a16:creationId xmlns:a16="http://schemas.microsoft.com/office/drawing/2014/main" id="{7AE7B04D-C058-4EEF-BD00-67A9EC276A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0</xdr:col>
      <xdr:colOff>0</xdr:colOff>
      <xdr:row>50</xdr:row>
      <xdr:rowOff>33393</xdr:rowOff>
    </xdr:from>
    <xdr:ext cx="3743325" cy="3190875"/>
    <xdr:graphicFrame macro="">
      <xdr:nvGraphicFramePr>
        <xdr:cNvPr id="4" name="Chart 6" title="차트">
          <a:extLst>
            <a:ext uri="{FF2B5EF4-FFF2-40B4-BE49-F238E27FC236}">
              <a16:creationId xmlns:a16="http://schemas.microsoft.com/office/drawing/2014/main" id="{CFA6410C-F28F-4B0E-9B86-C1232AEF67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42</xdr:row>
      <xdr:rowOff>0</xdr:rowOff>
    </xdr:from>
    <xdr:ext cx="7820025" cy="1695450"/>
    <xdr:graphicFrame macro="">
      <xdr:nvGraphicFramePr>
        <xdr:cNvPr id="2" name="Chart 4" title="차트">
          <a:extLst>
            <a:ext uri="{FF2B5EF4-FFF2-40B4-BE49-F238E27FC236}">
              <a16:creationId xmlns:a16="http://schemas.microsoft.com/office/drawing/2014/main" id="{4BEA3B40-A457-4769-B3C9-D867C2701D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795617</xdr:colOff>
      <xdr:row>50</xdr:row>
      <xdr:rowOff>44601</xdr:rowOff>
    </xdr:from>
    <xdr:ext cx="3971925" cy="3181350"/>
    <xdr:graphicFrame macro="">
      <xdr:nvGraphicFramePr>
        <xdr:cNvPr id="3" name="Chart 5" title="차트">
          <a:extLst>
            <a:ext uri="{FF2B5EF4-FFF2-40B4-BE49-F238E27FC236}">
              <a16:creationId xmlns:a16="http://schemas.microsoft.com/office/drawing/2014/main" id="{2B2C769B-D367-45FA-AEEF-3539664557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0</xdr:col>
      <xdr:colOff>0</xdr:colOff>
      <xdr:row>50</xdr:row>
      <xdr:rowOff>33393</xdr:rowOff>
    </xdr:from>
    <xdr:ext cx="3743325" cy="3190875"/>
    <xdr:graphicFrame macro="">
      <xdr:nvGraphicFramePr>
        <xdr:cNvPr id="4" name="Chart 6" title="차트">
          <a:extLst>
            <a:ext uri="{FF2B5EF4-FFF2-40B4-BE49-F238E27FC236}">
              <a16:creationId xmlns:a16="http://schemas.microsoft.com/office/drawing/2014/main" id="{B04D63BD-5DE9-4A0A-9150-EA6A56DFD5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42</xdr:row>
      <xdr:rowOff>0</xdr:rowOff>
    </xdr:from>
    <xdr:ext cx="7820025" cy="1695450"/>
    <xdr:graphicFrame macro="">
      <xdr:nvGraphicFramePr>
        <xdr:cNvPr id="2" name="Chart 4" title="차트">
          <a:extLst>
            <a:ext uri="{FF2B5EF4-FFF2-40B4-BE49-F238E27FC236}">
              <a16:creationId xmlns:a16="http://schemas.microsoft.com/office/drawing/2014/main" id="{7FDCE3F3-EBB3-4AF2-8CE8-F7060A3935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795617</xdr:colOff>
      <xdr:row>50</xdr:row>
      <xdr:rowOff>44601</xdr:rowOff>
    </xdr:from>
    <xdr:ext cx="3971925" cy="3181350"/>
    <xdr:graphicFrame macro="">
      <xdr:nvGraphicFramePr>
        <xdr:cNvPr id="3" name="Chart 5" title="차트">
          <a:extLst>
            <a:ext uri="{FF2B5EF4-FFF2-40B4-BE49-F238E27FC236}">
              <a16:creationId xmlns:a16="http://schemas.microsoft.com/office/drawing/2014/main" id="{1F389834-D2F0-442C-AB3E-406E3F280A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0</xdr:col>
      <xdr:colOff>0</xdr:colOff>
      <xdr:row>50</xdr:row>
      <xdr:rowOff>33393</xdr:rowOff>
    </xdr:from>
    <xdr:ext cx="3743325" cy="3190875"/>
    <xdr:graphicFrame macro="">
      <xdr:nvGraphicFramePr>
        <xdr:cNvPr id="4" name="Chart 6" title="차트">
          <a:extLst>
            <a:ext uri="{FF2B5EF4-FFF2-40B4-BE49-F238E27FC236}">
              <a16:creationId xmlns:a16="http://schemas.microsoft.com/office/drawing/2014/main" id="{FE4F05CD-9E74-4E4C-93F2-CA03E53CF9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42</xdr:row>
      <xdr:rowOff>0</xdr:rowOff>
    </xdr:from>
    <xdr:ext cx="7820025" cy="1695450"/>
    <xdr:graphicFrame macro="">
      <xdr:nvGraphicFramePr>
        <xdr:cNvPr id="2" name="Chart 4" title="차트">
          <a:extLst>
            <a:ext uri="{FF2B5EF4-FFF2-40B4-BE49-F238E27FC236}">
              <a16:creationId xmlns:a16="http://schemas.microsoft.com/office/drawing/2014/main" id="{46B8E706-46AA-4817-90BE-2376074707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795617</xdr:colOff>
      <xdr:row>50</xdr:row>
      <xdr:rowOff>44601</xdr:rowOff>
    </xdr:from>
    <xdr:ext cx="3971925" cy="3181350"/>
    <xdr:graphicFrame macro="">
      <xdr:nvGraphicFramePr>
        <xdr:cNvPr id="3" name="Chart 5" title="차트">
          <a:extLst>
            <a:ext uri="{FF2B5EF4-FFF2-40B4-BE49-F238E27FC236}">
              <a16:creationId xmlns:a16="http://schemas.microsoft.com/office/drawing/2014/main" id="{AB7EC482-CE75-4937-B741-8F50CAE0E5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0</xdr:col>
      <xdr:colOff>0</xdr:colOff>
      <xdr:row>50</xdr:row>
      <xdr:rowOff>33393</xdr:rowOff>
    </xdr:from>
    <xdr:ext cx="3743325" cy="3190875"/>
    <xdr:graphicFrame macro="">
      <xdr:nvGraphicFramePr>
        <xdr:cNvPr id="4" name="Chart 6" title="차트">
          <a:extLst>
            <a:ext uri="{FF2B5EF4-FFF2-40B4-BE49-F238E27FC236}">
              <a16:creationId xmlns:a16="http://schemas.microsoft.com/office/drawing/2014/main" id="{7AEADEC2-E0A8-4375-B062-3FC91D98BE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42</xdr:row>
      <xdr:rowOff>0</xdr:rowOff>
    </xdr:from>
    <xdr:ext cx="7820025" cy="1695450"/>
    <xdr:graphicFrame macro="">
      <xdr:nvGraphicFramePr>
        <xdr:cNvPr id="2" name="Chart 4" title="차트">
          <a:extLst>
            <a:ext uri="{FF2B5EF4-FFF2-40B4-BE49-F238E27FC236}">
              <a16:creationId xmlns:a16="http://schemas.microsoft.com/office/drawing/2014/main" id="{ADF5B6AB-E4A5-4A33-B261-2AFE653200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795617</xdr:colOff>
      <xdr:row>50</xdr:row>
      <xdr:rowOff>44601</xdr:rowOff>
    </xdr:from>
    <xdr:ext cx="3971925" cy="3181350"/>
    <xdr:graphicFrame macro="">
      <xdr:nvGraphicFramePr>
        <xdr:cNvPr id="3" name="Chart 5" title="차트">
          <a:extLst>
            <a:ext uri="{FF2B5EF4-FFF2-40B4-BE49-F238E27FC236}">
              <a16:creationId xmlns:a16="http://schemas.microsoft.com/office/drawing/2014/main" id="{399C4126-F24D-4F26-A926-039069168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0</xdr:col>
      <xdr:colOff>0</xdr:colOff>
      <xdr:row>50</xdr:row>
      <xdr:rowOff>33393</xdr:rowOff>
    </xdr:from>
    <xdr:ext cx="3743325" cy="3190875"/>
    <xdr:graphicFrame macro="">
      <xdr:nvGraphicFramePr>
        <xdr:cNvPr id="4" name="Chart 6" title="차트">
          <a:extLst>
            <a:ext uri="{FF2B5EF4-FFF2-40B4-BE49-F238E27FC236}">
              <a16:creationId xmlns:a16="http://schemas.microsoft.com/office/drawing/2014/main" id="{F10862E5-7B00-4599-841E-67ECD7C339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42</xdr:row>
      <xdr:rowOff>0</xdr:rowOff>
    </xdr:from>
    <xdr:ext cx="7820025" cy="1695450"/>
    <xdr:graphicFrame macro="">
      <xdr:nvGraphicFramePr>
        <xdr:cNvPr id="2" name="Chart 4" title="차트">
          <a:extLst>
            <a:ext uri="{FF2B5EF4-FFF2-40B4-BE49-F238E27FC236}">
              <a16:creationId xmlns:a16="http://schemas.microsoft.com/office/drawing/2014/main" id="{275EA82A-A6EB-4950-B54B-AB1D5A41F7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</xdr:col>
      <xdr:colOff>147917</xdr:colOff>
      <xdr:row>50</xdr:row>
      <xdr:rowOff>44601</xdr:rowOff>
    </xdr:from>
    <xdr:ext cx="3971925" cy="3181350"/>
    <xdr:graphicFrame macro="">
      <xdr:nvGraphicFramePr>
        <xdr:cNvPr id="3" name="Chart 5" title="차트">
          <a:extLst>
            <a:ext uri="{FF2B5EF4-FFF2-40B4-BE49-F238E27FC236}">
              <a16:creationId xmlns:a16="http://schemas.microsoft.com/office/drawing/2014/main" id="{C736E45A-1EA7-42BC-AC06-B537DE612D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0</xdr:col>
      <xdr:colOff>0</xdr:colOff>
      <xdr:row>50</xdr:row>
      <xdr:rowOff>33393</xdr:rowOff>
    </xdr:from>
    <xdr:ext cx="3743325" cy="3190875"/>
    <xdr:graphicFrame macro="">
      <xdr:nvGraphicFramePr>
        <xdr:cNvPr id="4" name="Chart 6" title="차트">
          <a:extLst>
            <a:ext uri="{FF2B5EF4-FFF2-40B4-BE49-F238E27FC236}">
              <a16:creationId xmlns:a16="http://schemas.microsoft.com/office/drawing/2014/main" id="{40C7DEA7-5A57-4FD7-9702-77EBB20EF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7C80"/>
  </sheetPr>
  <dimension ref="A1:AB1000"/>
  <sheetViews>
    <sheetView showGridLines="0" topLeftCell="G1" zoomScale="70" zoomScaleNormal="70" workbookViewId="0">
      <selection activeCell="X29" sqref="X29"/>
    </sheetView>
  </sheetViews>
  <sheetFormatPr defaultColWidth="14.42578125" defaultRowHeight="15" customHeight="1"/>
  <cols>
    <col min="1" max="1" width="18.7109375" bestFit="1" customWidth="1"/>
    <col min="2" max="2" width="9.85546875" bestFit="1" customWidth="1"/>
    <col min="3" max="3" width="10.5703125" bestFit="1" customWidth="1"/>
    <col min="4" max="4" width="8" bestFit="1" customWidth="1"/>
    <col min="5" max="5" width="19.28515625" bestFit="1" customWidth="1"/>
    <col min="6" max="14" width="14.42578125" bestFit="1" customWidth="1"/>
    <col min="15" max="16" width="14.42578125" customWidth="1"/>
    <col min="17" max="17" width="13.5703125" bestFit="1" customWidth="1"/>
    <col min="18" max="18" width="2.85546875" customWidth="1"/>
    <col min="19" max="19" width="26.7109375" bestFit="1" customWidth="1"/>
    <col min="20" max="20" width="13.140625" bestFit="1" customWidth="1"/>
    <col min="21" max="21" width="13.5703125" bestFit="1" customWidth="1"/>
    <col min="22" max="22" width="13.5703125" customWidth="1"/>
    <col min="23" max="23" width="13.140625" bestFit="1" customWidth="1"/>
    <col min="24" max="24" width="13.140625" customWidth="1"/>
    <col min="25" max="25" width="12" bestFit="1" customWidth="1"/>
    <col min="26" max="28" width="9" customWidth="1"/>
  </cols>
  <sheetData>
    <row r="1" spans="1:28" ht="18" customHeight="1">
      <c r="A1" s="1">
        <v>2025</v>
      </c>
      <c r="B1" s="1" t="s">
        <v>5</v>
      </c>
      <c r="C1" s="2" t="s">
        <v>6</v>
      </c>
      <c r="D1" s="3">
        <f ca="1">TODAY()</f>
        <v>45694</v>
      </c>
      <c r="E1" s="4" t="s">
        <v>163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5"/>
      <c r="T1" s="4"/>
      <c r="U1" s="4"/>
      <c r="V1" s="4"/>
      <c r="W1" s="4"/>
      <c r="X1" s="4"/>
      <c r="Y1" s="4"/>
      <c r="Z1" s="4"/>
      <c r="AA1" s="4"/>
      <c r="AB1" s="4"/>
    </row>
    <row r="2" spans="1:28" ht="18" customHeight="1">
      <c r="A2" s="6"/>
      <c r="B2" s="7"/>
      <c r="C2" s="8"/>
      <c r="D2" s="9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5"/>
      <c r="T2" s="4"/>
      <c r="U2" s="4"/>
      <c r="V2" s="4"/>
      <c r="W2" s="4"/>
      <c r="X2" s="4"/>
      <c r="Y2" s="4"/>
      <c r="Z2" s="4"/>
      <c r="AA2" s="4"/>
      <c r="AB2" s="4"/>
    </row>
    <row r="3" spans="1:28" ht="18" customHeight="1">
      <c r="A3" s="347"/>
      <c r="B3" s="348"/>
      <c r="C3" s="349"/>
      <c r="D3" s="10"/>
      <c r="E3" s="11" t="s">
        <v>7</v>
      </c>
      <c r="F3" s="11" t="s">
        <v>8</v>
      </c>
      <c r="G3" s="11" t="s">
        <v>9</v>
      </c>
      <c r="H3" s="11" t="s">
        <v>10</v>
      </c>
      <c r="I3" s="11" t="s">
        <v>11</v>
      </c>
      <c r="J3" s="11" t="s">
        <v>12</v>
      </c>
      <c r="K3" s="11" t="s">
        <v>13</v>
      </c>
      <c r="L3" s="11" t="s">
        <v>14</v>
      </c>
      <c r="M3" s="11" t="s">
        <v>15</v>
      </c>
      <c r="N3" s="11" t="s">
        <v>16</v>
      </c>
      <c r="O3" s="11" t="s">
        <v>17</v>
      </c>
      <c r="P3" s="12" t="s">
        <v>18</v>
      </c>
      <c r="Q3" s="13" t="s">
        <v>2</v>
      </c>
      <c r="R3" s="14"/>
      <c r="S3" s="334" t="s">
        <v>19</v>
      </c>
      <c r="T3" s="325"/>
      <c r="U3" s="325"/>
      <c r="V3" s="325"/>
      <c r="W3" s="325"/>
      <c r="X3" s="326"/>
      <c r="Z3" s="14"/>
      <c r="AA3" s="14"/>
      <c r="AB3" s="14"/>
    </row>
    <row r="4" spans="1:28" ht="18" customHeight="1">
      <c r="A4" s="15" t="s">
        <v>20</v>
      </c>
      <c r="B4" s="16" t="s">
        <v>21</v>
      </c>
      <c r="C4" s="16" t="s">
        <v>22</v>
      </c>
      <c r="D4" s="16" t="s">
        <v>146</v>
      </c>
      <c r="E4" s="17">
        <f>SUM(E5:E9)</f>
        <v>4500000</v>
      </c>
      <c r="F4" s="17">
        <f t="shared" ref="F4:P4" si="0">SUM(F5:F9)</f>
        <v>0</v>
      </c>
      <c r="G4" s="17">
        <f t="shared" si="0"/>
        <v>0</v>
      </c>
      <c r="H4" s="17">
        <f t="shared" si="0"/>
        <v>0</v>
      </c>
      <c r="I4" s="17">
        <f t="shared" si="0"/>
        <v>0</v>
      </c>
      <c r="J4" s="17">
        <f t="shared" si="0"/>
        <v>0</v>
      </c>
      <c r="K4" s="17">
        <f t="shared" si="0"/>
        <v>0</v>
      </c>
      <c r="L4" s="17">
        <f t="shared" si="0"/>
        <v>0</v>
      </c>
      <c r="M4" s="17">
        <f t="shared" si="0"/>
        <v>0</v>
      </c>
      <c r="N4" s="17">
        <f t="shared" si="0"/>
        <v>0</v>
      </c>
      <c r="O4" s="17">
        <f t="shared" si="0"/>
        <v>0</v>
      </c>
      <c r="P4" s="17">
        <f t="shared" si="0"/>
        <v>0</v>
      </c>
      <c r="Q4" s="18"/>
      <c r="R4" s="4"/>
      <c r="S4" s="335" t="s">
        <v>23</v>
      </c>
      <c r="T4" s="330" t="s">
        <v>164</v>
      </c>
      <c r="U4" s="330" t="s">
        <v>26</v>
      </c>
      <c r="V4" s="330" t="s">
        <v>167</v>
      </c>
      <c r="W4" s="330" t="s">
        <v>25</v>
      </c>
      <c r="X4" s="336" t="s">
        <v>27</v>
      </c>
      <c r="Z4" s="4"/>
      <c r="AA4" s="4"/>
      <c r="AB4" s="4"/>
    </row>
    <row r="5" spans="1:28" ht="18" customHeight="1">
      <c r="A5" s="19" t="s">
        <v>143</v>
      </c>
      <c r="B5" s="20"/>
      <c r="C5" s="21"/>
      <c r="D5" s="22"/>
      <c r="E5" s="23">
        <v>1000000</v>
      </c>
      <c r="F5" s="23"/>
      <c r="G5" s="23"/>
      <c r="H5" s="23"/>
      <c r="I5" s="23"/>
      <c r="J5" s="23"/>
      <c r="K5" s="23"/>
      <c r="L5" s="23"/>
      <c r="M5" s="23"/>
      <c r="N5" s="23"/>
      <c r="O5" s="23"/>
      <c r="P5" s="24"/>
      <c r="Q5" s="18"/>
      <c r="R5" s="4"/>
      <c r="S5" s="337" t="s">
        <v>159</v>
      </c>
      <c r="T5" s="331">
        <v>30000000</v>
      </c>
      <c r="U5" s="331">
        <f>Q22</f>
        <v>26000000</v>
      </c>
      <c r="V5" s="331">
        <f>T5-U5</f>
        <v>4000000</v>
      </c>
      <c r="W5" s="338" t="s">
        <v>165</v>
      </c>
      <c r="X5" s="339">
        <f>U5/T5</f>
        <v>0.8666666666666667</v>
      </c>
      <c r="Z5" s="4"/>
      <c r="AA5" s="4"/>
      <c r="AB5" s="4"/>
    </row>
    <row r="6" spans="1:28" ht="18" customHeight="1">
      <c r="A6" s="19" t="s">
        <v>144</v>
      </c>
      <c r="B6" s="20"/>
      <c r="C6" s="21"/>
      <c r="D6" s="22"/>
      <c r="E6" s="23">
        <v>1000000</v>
      </c>
      <c r="F6" s="23"/>
      <c r="G6" s="23"/>
      <c r="H6" s="23"/>
      <c r="I6" s="23"/>
      <c r="J6" s="23"/>
      <c r="K6" s="23"/>
      <c r="L6" s="23"/>
      <c r="M6" s="23"/>
      <c r="N6" s="23"/>
      <c r="O6" s="23"/>
      <c r="P6" s="24"/>
      <c r="Q6" s="25"/>
      <c r="R6" s="4"/>
      <c r="S6" s="337" t="s">
        <v>159</v>
      </c>
      <c r="T6" s="333">
        <v>1000000</v>
      </c>
      <c r="U6" s="332"/>
      <c r="V6" s="331">
        <f>T6-U6</f>
        <v>1000000</v>
      </c>
      <c r="W6" s="333" t="s">
        <v>166</v>
      </c>
      <c r="X6" s="339">
        <f>U6/T6</f>
        <v>0</v>
      </c>
      <c r="Z6" s="4"/>
      <c r="AA6" s="4"/>
      <c r="AB6" s="4"/>
    </row>
    <row r="7" spans="1:28" ht="18" customHeight="1">
      <c r="A7" s="19" t="s">
        <v>145</v>
      </c>
      <c r="B7" s="26"/>
      <c r="C7" s="26"/>
      <c r="D7" s="22"/>
      <c r="E7" s="23">
        <v>1000000</v>
      </c>
      <c r="F7" s="23"/>
      <c r="G7" s="23"/>
      <c r="H7" s="23"/>
      <c r="I7" s="23"/>
      <c r="J7" s="23"/>
      <c r="K7" s="23"/>
      <c r="L7" s="23"/>
      <c r="M7" s="23"/>
      <c r="N7" s="23"/>
      <c r="O7" s="23"/>
      <c r="P7" s="24"/>
      <c r="Q7" s="25"/>
      <c r="R7" s="4"/>
      <c r="S7" s="340"/>
      <c r="T7" s="333"/>
      <c r="U7" s="333"/>
      <c r="V7" s="331">
        <f>T7-U7</f>
        <v>0</v>
      </c>
      <c r="W7" s="333"/>
      <c r="X7" s="339"/>
      <c r="Z7" s="4"/>
      <c r="AA7" s="4"/>
      <c r="AB7" s="4"/>
    </row>
    <row r="8" spans="1:28" ht="18" customHeight="1">
      <c r="A8" s="19" t="s">
        <v>150</v>
      </c>
      <c r="B8" s="26"/>
      <c r="C8" s="20"/>
      <c r="D8" s="22"/>
      <c r="E8" s="305">
        <v>500000</v>
      </c>
      <c r="F8" s="306"/>
      <c r="G8" s="307"/>
      <c r="H8" s="307"/>
      <c r="I8" s="307"/>
      <c r="J8" s="307"/>
      <c r="K8" s="307"/>
      <c r="L8" s="307"/>
      <c r="M8" s="305"/>
      <c r="N8" s="305"/>
      <c r="O8" s="305"/>
      <c r="P8" s="308"/>
      <c r="Q8" s="25"/>
      <c r="R8" s="4"/>
      <c r="S8" s="341" t="s">
        <v>2</v>
      </c>
      <c r="T8" s="329">
        <f>SUM(T5:T7)</f>
        <v>31000000</v>
      </c>
      <c r="U8" s="329">
        <f>SUM(U5:U7)</f>
        <v>26000000</v>
      </c>
      <c r="V8" s="346">
        <f>T8-U8</f>
        <v>5000000</v>
      </c>
      <c r="W8" s="343">
        <v>1</v>
      </c>
      <c r="X8" s="342">
        <f>U8/T8</f>
        <v>0.83870967741935487</v>
      </c>
      <c r="Z8" s="4"/>
      <c r="AA8" s="4"/>
      <c r="AB8" s="4"/>
    </row>
    <row r="9" spans="1:28" ht="18" customHeight="1">
      <c r="A9" s="19" t="s">
        <v>28</v>
      </c>
      <c r="B9" s="26"/>
      <c r="C9" s="20"/>
      <c r="D9" s="22"/>
      <c r="E9" s="23">
        <v>1000000</v>
      </c>
      <c r="F9" s="23"/>
      <c r="G9" s="23"/>
      <c r="H9" s="23"/>
      <c r="I9" s="23"/>
      <c r="J9" s="23"/>
      <c r="K9" s="23"/>
      <c r="L9" s="23"/>
      <c r="M9" s="23"/>
      <c r="N9" s="23"/>
      <c r="O9" s="23"/>
      <c r="P9" s="24"/>
      <c r="Q9" s="25"/>
      <c r="R9" s="27"/>
      <c r="S9" s="27"/>
      <c r="T9" s="28"/>
      <c r="U9" s="28"/>
      <c r="V9" s="28"/>
      <c r="W9" s="27"/>
      <c r="X9" s="27"/>
      <c r="Y9" s="27"/>
      <c r="Z9" s="27"/>
      <c r="AA9" s="27"/>
      <c r="AB9" s="27"/>
    </row>
    <row r="10" spans="1:28" ht="18" customHeight="1">
      <c r="A10" s="29" t="s">
        <v>29</v>
      </c>
      <c r="B10" s="30" t="s">
        <v>147</v>
      </c>
      <c r="C10" s="30" t="s">
        <v>22</v>
      </c>
      <c r="D10" s="16" t="s">
        <v>151</v>
      </c>
      <c r="E10" s="17">
        <f>SUM(E11,E13,E15,E17)</f>
        <v>24000000</v>
      </c>
      <c r="F10" s="17">
        <f t="shared" ref="F10:P10" si="1">SUM(F11,F13,F15,F17)</f>
        <v>0</v>
      </c>
      <c r="G10" s="17">
        <f t="shared" si="1"/>
        <v>0</v>
      </c>
      <c r="H10" s="17">
        <f t="shared" si="1"/>
        <v>0</v>
      </c>
      <c r="I10" s="17">
        <f t="shared" si="1"/>
        <v>0</v>
      </c>
      <c r="J10" s="17">
        <f t="shared" si="1"/>
        <v>0</v>
      </c>
      <c r="K10" s="17">
        <f t="shared" si="1"/>
        <v>0</v>
      </c>
      <c r="L10" s="17">
        <f t="shared" si="1"/>
        <v>0</v>
      </c>
      <c r="M10" s="17">
        <f t="shared" si="1"/>
        <v>0</v>
      </c>
      <c r="N10" s="17">
        <f t="shared" si="1"/>
        <v>0</v>
      </c>
      <c r="O10" s="17">
        <f t="shared" si="1"/>
        <v>0</v>
      </c>
      <c r="P10" s="17">
        <f t="shared" si="1"/>
        <v>0</v>
      </c>
      <c r="Q10" s="31"/>
      <c r="R10" s="4"/>
      <c r="S10" s="5"/>
      <c r="T10" s="4"/>
      <c r="U10" s="4"/>
      <c r="V10" s="4"/>
      <c r="W10" s="4"/>
      <c r="X10" s="4"/>
      <c r="Y10" s="4"/>
      <c r="Z10" s="4"/>
      <c r="AA10" s="4"/>
      <c r="AB10" s="4"/>
    </row>
    <row r="11" spans="1:28" ht="18" customHeight="1">
      <c r="A11" s="19" t="s">
        <v>141</v>
      </c>
      <c r="B11" s="32" t="s">
        <v>161</v>
      </c>
      <c r="C11" s="20" t="s">
        <v>30</v>
      </c>
      <c r="E11" s="23">
        <v>2000000</v>
      </c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5"/>
      <c r="R11" s="4"/>
      <c r="S11" s="5"/>
      <c r="T11" s="4"/>
      <c r="U11" s="4"/>
      <c r="V11" s="4"/>
      <c r="W11" s="4"/>
      <c r="X11" s="4"/>
      <c r="Y11" s="4"/>
      <c r="Z11" s="4"/>
      <c r="AA11" s="4"/>
      <c r="AB11" s="4"/>
    </row>
    <row r="12" spans="1:28" s="302" customFormat="1" ht="18" customHeight="1">
      <c r="A12" s="359" t="s">
        <v>152</v>
      </c>
      <c r="B12" s="360"/>
      <c r="C12" s="361"/>
      <c r="D12" s="297">
        <v>0.05</v>
      </c>
      <c r="E12" s="298">
        <v>5.04E-2</v>
      </c>
      <c r="F12" s="298"/>
      <c r="G12" s="298"/>
      <c r="H12" s="298"/>
      <c r="I12" s="298"/>
      <c r="J12" s="298"/>
      <c r="K12" s="298"/>
      <c r="L12" s="298"/>
      <c r="M12" s="298"/>
      <c r="N12" s="298"/>
      <c r="O12" s="297"/>
      <c r="P12" s="297"/>
      <c r="Q12" s="299"/>
      <c r="R12" s="300"/>
      <c r="S12" s="301"/>
      <c r="T12" s="300"/>
      <c r="U12" s="300"/>
      <c r="V12" s="300"/>
      <c r="W12" s="300"/>
      <c r="X12" s="300"/>
      <c r="Y12" s="300"/>
      <c r="Z12" s="300"/>
      <c r="AA12" s="300"/>
      <c r="AB12" s="300"/>
    </row>
    <row r="13" spans="1:28" ht="18" customHeight="1">
      <c r="A13" s="19" t="s">
        <v>142</v>
      </c>
      <c r="B13" s="32" t="s">
        <v>161</v>
      </c>
      <c r="C13" s="20" t="s">
        <v>30</v>
      </c>
      <c r="E13" s="23">
        <v>2000000</v>
      </c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5"/>
      <c r="R13" s="4"/>
      <c r="S13" s="5"/>
      <c r="T13" s="4"/>
      <c r="U13" s="4"/>
      <c r="V13" s="4"/>
      <c r="W13" s="4"/>
      <c r="X13" s="4"/>
      <c r="Y13" s="4"/>
      <c r="Z13" s="4"/>
      <c r="AA13" s="4"/>
      <c r="AB13" s="4"/>
    </row>
    <row r="14" spans="1:28" s="302" customFormat="1" ht="18" customHeight="1">
      <c r="A14" s="359" t="s">
        <v>152</v>
      </c>
      <c r="B14" s="360"/>
      <c r="C14" s="361"/>
      <c r="D14" s="297">
        <v>0.04</v>
      </c>
      <c r="E14" s="298">
        <v>5.04E-2</v>
      </c>
      <c r="F14" s="298"/>
      <c r="G14" s="298"/>
      <c r="H14" s="298"/>
      <c r="I14" s="298"/>
      <c r="J14" s="298"/>
      <c r="K14" s="298"/>
      <c r="L14" s="298"/>
      <c r="M14" s="298"/>
      <c r="N14" s="298"/>
      <c r="O14" s="298"/>
      <c r="P14" s="298"/>
      <c r="Q14" s="299"/>
      <c r="R14" s="300"/>
      <c r="S14" s="301"/>
      <c r="T14" s="300"/>
      <c r="U14" s="300"/>
      <c r="V14" s="300"/>
      <c r="W14" s="300"/>
      <c r="X14" s="300"/>
      <c r="Y14" s="300"/>
      <c r="Z14" s="300"/>
      <c r="AA14" s="300"/>
      <c r="AB14" s="300"/>
    </row>
    <row r="15" spans="1:28" ht="18" customHeight="1">
      <c r="A15" s="19" t="s">
        <v>0</v>
      </c>
      <c r="B15" s="32" t="s">
        <v>162</v>
      </c>
      <c r="C15" s="20" t="s">
        <v>31</v>
      </c>
      <c r="E15" s="24">
        <v>10000000</v>
      </c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4"/>
      <c r="Q15" s="25"/>
      <c r="R15" s="4"/>
      <c r="S15" s="5"/>
      <c r="T15" s="4"/>
      <c r="U15" s="4"/>
      <c r="V15" s="4"/>
      <c r="W15" s="33"/>
      <c r="X15" s="33"/>
      <c r="Y15" s="4"/>
      <c r="Z15" s="4"/>
      <c r="AA15" s="4"/>
      <c r="AB15" s="4"/>
    </row>
    <row r="16" spans="1:28" s="302" customFormat="1" ht="18" customHeight="1">
      <c r="A16" s="359" t="s">
        <v>148</v>
      </c>
      <c r="B16" s="360"/>
      <c r="C16" s="361"/>
      <c r="D16" s="297">
        <v>0.03</v>
      </c>
      <c r="E16" s="298">
        <v>2.1499999999999998E-2</v>
      </c>
      <c r="F16" s="298"/>
      <c r="G16" s="298"/>
      <c r="H16" s="298"/>
      <c r="I16" s="298"/>
      <c r="J16" s="298"/>
      <c r="K16" s="298"/>
      <c r="L16" s="298"/>
      <c r="M16" s="298"/>
      <c r="N16" s="298"/>
      <c r="O16" s="298"/>
      <c r="P16" s="298"/>
      <c r="Q16" s="299"/>
      <c r="R16" s="300"/>
      <c r="S16" s="301"/>
      <c r="T16" s="300"/>
      <c r="U16" s="300"/>
      <c r="V16" s="300"/>
      <c r="W16" s="303"/>
      <c r="X16" s="303"/>
      <c r="Y16" s="300"/>
      <c r="Z16" s="300"/>
      <c r="AA16" s="300"/>
      <c r="AB16" s="300"/>
    </row>
    <row r="17" spans="1:28" ht="18" customHeight="1">
      <c r="A17" s="19" t="s">
        <v>3</v>
      </c>
      <c r="B17" s="32" t="s">
        <v>162</v>
      </c>
      <c r="C17" s="20" t="s">
        <v>32</v>
      </c>
      <c r="E17" s="23">
        <v>10000000</v>
      </c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5"/>
      <c r="R17" s="4"/>
      <c r="S17" s="5"/>
      <c r="T17" s="4"/>
      <c r="U17" s="4"/>
      <c r="V17" s="4"/>
      <c r="W17" s="4"/>
      <c r="X17" s="4"/>
      <c r="Y17" s="4"/>
      <c r="Z17" s="4"/>
      <c r="AA17" s="4"/>
      <c r="AB17" s="4"/>
    </row>
    <row r="18" spans="1:28" s="302" customFormat="1" ht="18" customHeight="1">
      <c r="A18" s="359" t="s">
        <v>148</v>
      </c>
      <c r="B18" s="360"/>
      <c r="C18" s="361"/>
      <c r="D18" s="297">
        <v>0.03</v>
      </c>
      <c r="E18" s="298">
        <v>3.5799999999999998E-2</v>
      </c>
      <c r="F18" s="298"/>
      <c r="G18" s="298"/>
      <c r="H18" s="298"/>
      <c r="I18" s="298"/>
      <c r="J18" s="298"/>
      <c r="K18" s="298"/>
      <c r="L18" s="298"/>
      <c r="M18" s="298"/>
      <c r="N18" s="298"/>
      <c r="O18" s="298"/>
      <c r="P18" s="298"/>
      <c r="Q18" s="299"/>
      <c r="R18" s="300"/>
      <c r="S18" s="301"/>
      <c r="T18" s="300"/>
      <c r="U18" s="300"/>
      <c r="V18" s="300"/>
      <c r="W18" s="300"/>
      <c r="X18" s="300"/>
      <c r="Y18" s="300"/>
      <c r="Z18" s="300"/>
      <c r="AA18" s="300"/>
      <c r="AB18" s="300"/>
    </row>
    <row r="19" spans="1:28" ht="18" customHeight="1">
      <c r="A19" s="356" t="s">
        <v>149</v>
      </c>
      <c r="B19" s="357"/>
      <c r="C19" s="357"/>
      <c r="D19" s="358"/>
      <c r="E19" s="304">
        <f>(E11*E12)/12+(E13*E14)/12+(E15*E16)/12+(E17*E18)/12</f>
        <v>64550</v>
      </c>
      <c r="F19" s="304">
        <f t="shared" ref="F19:N19" si="2">(F11*F12)/12+(F13*F14)/12+(F15*F16)/12+(F17*F18)/12</f>
        <v>0</v>
      </c>
      <c r="G19" s="304">
        <f t="shared" si="2"/>
        <v>0</v>
      </c>
      <c r="H19" s="304">
        <f t="shared" si="2"/>
        <v>0</v>
      </c>
      <c r="I19" s="304">
        <f t="shared" si="2"/>
        <v>0</v>
      </c>
      <c r="J19" s="304">
        <f t="shared" si="2"/>
        <v>0</v>
      </c>
      <c r="K19" s="304">
        <f t="shared" si="2"/>
        <v>0</v>
      </c>
      <c r="L19" s="304">
        <f t="shared" si="2"/>
        <v>0</v>
      </c>
      <c r="M19" s="304">
        <f t="shared" si="2"/>
        <v>0</v>
      </c>
      <c r="N19" s="304">
        <f t="shared" si="2"/>
        <v>0</v>
      </c>
      <c r="O19" s="304">
        <f>(O11*O12)/12+(O13*O14)/12+(O15*O16)/12+(O17*O18)/12</f>
        <v>0</v>
      </c>
      <c r="P19" s="304">
        <f>(P11*P12)/12+(P13*P14)/12+(P15*P16)/12+(P17*P18)/12</f>
        <v>0</v>
      </c>
      <c r="Q19" s="36">
        <f t="shared" ref="Q19:Q21" si="3">SUM(E19:P19)</f>
        <v>64550</v>
      </c>
      <c r="R19" s="14"/>
      <c r="S19" s="34"/>
      <c r="T19" s="14"/>
      <c r="U19" s="14"/>
      <c r="V19" s="14"/>
      <c r="W19" s="14"/>
      <c r="X19" s="14"/>
      <c r="Y19" s="14"/>
      <c r="Z19" s="14"/>
      <c r="AA19" s="14"/>
      <c r="AB19" s="14"/>
    </row>
    <row r="20" spans="1:28" ht="18" customHeight="1">
      <c r="A20" s="356" t="s">
        <v>33</v>
      </c>
      <c r="B20" s="357"/>
      <c r="C20" s="357"/>
      <c r="D20" s="358"/>
      <c r="E20" s="35" t="e">
        <f>현금흐름!C16</f>
        <v>#REF!</v>
      </c>
      <c r="F20" s="35" t="e">
        <f>현금흐름!E16</f>
        <v>#REF!</v>
      </c>
      <c r="G20" s="35">
        <f>현금흐름!G16</f>
        <v>1000000</v>
      </c>
      <c r="H20" s="35">
        <f>현금흐름!I16</f>
        <v>1000000</v>
      </c>
      <c r="I20" s="35">
        <f>현금흐름!K16</f>
        <v>1000000</v>
      </c>
      <c r="J20" s="35">
        <f>현금흐름!M16</f>
        <v>1000000</v>
      </c>
      <c r="K20" s="35">
        <f>현금흐름!O16</f>
        <v>1000000</v>
      </c>
      <c r="L20" s="35">
        <f>현금흐름!Q16</f>
        <v>1000000</v>
      </c>
      <c r="M20" s="35">
        <f>현금흐름!S16</f>
        <v>1000000</v>
      </c>
      <c r="N20" s="35">
        <f>현금흐름!U16</f>
        <v>1000000</v>
      </c>
      <c r="O20" s="35">
        <f>현금흐름!W16</f>
        <v>1000000</v>
      </c>
      <c r="P20" s="35">
        <f>현금흐름!Y16</f>
        <v>1000000</v>
      </c>
      <c r="Q20" s="36" t="e">
        <f t="shared" si="3"/>
        <v>#REF!</v>
      </c>
      <c r="R20" s="4"/>
      <c r="S20" s="5"/>
      <c r="T20" s="4"/>
      <c r="U20" s="4"/>
      <c r="V20" s="4"/>
      <c r="W20" s="4"/>
      <c r="X20" s="4"/>
      <c r="Y20" s="4"/>
      <c r="Z20" s="4"/>
      <c r="AA20" s="4"/>
      <c r="AB20" s="4"/>
    </row>
    <row r="21" spans="1:28" ht="18" customHeight="1">
      <c r="A21" s="356" t="s">
        <v>34</v>
      </c>
      <c r="B21" s="357"/>
      <c r="C21" s="357"/>
      <c r="D21" s="358"/>
      <c r="E21" s="35">
        <v>1700000</v>
      </c>
      <c r="F21" s="35">
        <v>500000</v>
      </c>
      <c r="G21" s="35">
        <v>3300000</v>
      </c>
      <c r="H21" s="35">
        <v>3500000</v>
      </c>
      <c r="I21" s="35">
        <v>3400000</v>
      </c>
      <c r="J21" s="35">
        <v>3400000</v>
      </c>
      <c r="K21" s="35">
        <v>0</v>
      </c>
      <c r="L21" s="35">
        <v>3400000</v>
      </c>
      <c r="M21" s="35">
        <v>3300000</v>
      </c>
      <c r="N21" s="35">
        <v>3400000</v>
      </c>
      <c r="O21" s="35">
        <v>3400000</v>
      </c>
      <c r="P21" s="37">
        <v>3400000</v>
      </c>
      <c r="Q21" s="36">
        <f t="shared" si="3"/>
        <v>32700000</v>
      </c>
      <c r="R21" s="4"/>
      <c r="S21" s="324" t="s">
        <v>160</v>
      </c>
      <c r="T21" s="344"/>
      <c r="U21" s="344"/>
      <c r="V21" s="344"/>
      <c r="W21" s="344"/>
      <c r="X21" s="345"/>
      <c r="Y21" s="4"/>
      <c r="Z21" s="4"/>
      <c r="AA21" s="4"/>
      <c r="AB21" s="4"/>
    </row>
    <row r="22" spans="1:28" ht="18" customHeight="1">
      <c r="A22" s="362" t="s">
        <v>35</v>
      </c>
      <c r="B22" s="357"/>
      <c r="C22" s="357"/>
      <c r="D22" s="358"/>
      <c r="E22" s="38">
        <v>2000000</v>
      </c>
      <c r="F22" s="38">
        <f>E10-F10</f>
        <v>24000000</v>
      </c>
      <c r="G22" s="38">
        <f>F10-G10</f>
        <v>0</v>
      </c>
      <c r="H22" s="38">
        <f t="shared" ref="H22:P22" si="4">G10-H10</f>
        <v>0</v>
      </c>
      <c r="I22" s="38">
        <f t="shared" si="4"/>
        <v>0</v>
      </c>
      <c r="J22" s="38">
        <f t="shared" si="4"/>
        <v>0</v>
      </c>
      <c r="K22" s="38">
        <f t="shared" si="4"/>
        <v>0</v>
      </c>
      <c r="L22" s="38">
        <f t="shared" si="4"/>
        <v>0</v>
      </c>
      <c r="M22" s="38">
        <f t="shared" si="4"/>
        <v>0</v>
      </c>
      <c r="N22" s="38">
        <f t="shared" si="4"/>
        <v>0</v>
      </c>
      <c r="O22" s="38">
        <f t="shared" si="4"/>
        <v>0</v>
      </c>
      <c r="P22" s="38">
        <f t="shared" si="4"/>
        <v>0</v>
      </c>
      <c r="Q22" s="39">
        <f>SUM(E22:P22)</f>
        <v>26000000</v>
      </c>
      <c r="R22" s="4"/>
      <c r="S22" s="327" t="s">
        <v>36</v>
      </c>
      <c r="T22" s="350" t="s">
        <v>37</v>
      </c>
      <c r="U22" s="351"/>
      <c r="V22" s="351"/>
      <c r="W22" s="351"/>
      <c r="X22" s="352"/>
      <c r="Y22" s="4"/>
      <c r="Z22" s="4"/>
      <c r="AA22" s="4"/>
      <c r="AB22" s="4"/>
    </row>
    <row r="23" spans="1:28" ht="18" customHeight="1">
      <c r="A23" s="363" t="s">
        <v>38</v>
      </c>
      <c r="B23" s="364"/>
      <c r="C23" s="364"/>
      <c r="D23" s="365"/>
      <c r="E23" s="40">
        <f t="shared" ref="E23:P23" si="5">E4-E10</f>
        <v>-19500000</v>
      </c>
      <c r="F23" s="40">
        <f t="shared" si="5"/>
        <v>0</v>
      </c>
      <c r="G23" s="40">
        <f t="shared" si="5"/>
        <v>0</v>
      </c>
      <c r="H23" s="40">
        <f t="shared" si="5"/>
        <v>0</v>
      </c>
      <c r="I23" s="40">
        <f t="shared" si="5"/>
        <v>0</v>
      </c>
      <c r="J23" s="40">
        <f t="shared" si="5"/>
        <v>0</v>
      </c>
      <c r="K23" s="40">
        <f t="shared" si="5"/>
        <v>0</v>
      </c>
      <c r="L23" s="40">
        <f t="shared" si="5"/>
        <v>0</v>
      </c>
      <c r="M23" s="40">
        <f t="shared" si="5"/>
        <v>0</v>
      </c>
      <c r="N23" s="40">
        <f t="shared" si="5"/>
        <v>0</v>
      </c>
      <c r="O23" s="40">
        <f t="shared" si="5"/>
        <v>0</v>
      </c>
      <c r="P23" s="41">
        <f t="shared" si="5"/>
        <v>0</v>
      </c>
      <c r="Q23" s="42"/>
      <c r="R23" s="4"/>
      <c r="S23" s="327" t="s">
        <v>39</v>
      </c>
      <c r="T23" s="350" t="s">
        <v>40</v>
      </c>
      <c r="U23" s="351"/>
      <c r="V23" s="351"/>
      <c r="W23" s="351"/>
      <c r="X23" s="352"/>
      <c r="Y23" s="4"/>
      <c r="Z23" s="4"/>
      <c r="AA23" s="4"/>
      <c r="AB23" s="4"/>
    </row>
    <row r="24" spans="1:28" ht="18" customHeight="1">
      <c r="A24" s="43"/>
      <c r="B24" s="44"/>
      <c r="C24" s="8"/>
      <c r="D24" s="9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328" t="s">
        <v>41</v>
      </c>
      <c r="T24" s="353" t="s">
        <v>42</v>
      </c>
      <c r="U24" s="354"/>
      <c r="V24" s="354"/>
      <c r="W24" s="354"/>
      <c r="X24" s="355"/>
      <c r="Y24" s="4"/>
      <c r="Z24" s="4"/>
      <c r="AA24" s="4"/>
      <c r="AB24" s="4"/>
    </row>
    <row r="25" spans="1:28" ht="18" customHeight="1">
      <c r="A25" s="43"/>
      <c r="B25" s="44"/>
      <c r="C25" s="8"/>
      <c r="D25" s="9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5"/>
      <c r="T25" s="4"/>
      <c r="U25" s="4"/>
      <c r="V25" s="4"/>
      <c r="W25" s="4"/>
      <c r="X25" s="4"/>
      <c r="Y25" s="4"/>
      <c r="Z25" s="4"/>
      <c r="AA25" s="4"/>
      <c r="AB25" s="4"/>
    </row>
    <row r="26" spans="1:28" ht="18" customHeight="1">
      <c r="A26" s="43"/>
      <c r="B26" s="44"/>
      <c r="C26" s="8"/>
      <c r="D26" s="9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5"/>
      <c r="T26" s="4"/>
      <c r="U26" s="4"/>
      <c r="V26" s="4"/>
      <c r="W26" s="4"/>
      <c r="X26" s="4"/>
      <c r="Y26" s="4"/>
      <c r="Z26" s="4"/>
      <c r="AA26" s="4"/>
      <c r="AB26" s="4"/>
    </row>
    <row r="27" spans="1:28" ht="18" customHeight="1">
      <c r="A27" s="43"/>
      <c r="B27" s="44"/>
      <c r="C27" s="8"/>
      <c r="D27" s="9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5"/>
      <c r="T27" s="4"/>
      <c r="U27" s="4"/>
      <c r="V27" s="4"/>
      <c r="W27" s="4"/>
      <c r="X27" s="4"/>
      <c r="Y27" s="4"/>
      <c r="Z27" s="4"/>
      <c r="AA27" s="4"/>
      <c r="AB27" s="4"/>
    </row>
    <row r="28" spans="1:28" ht="18" customHeight="1">
      <c r="A28" s="43"/>
      <c r="B28" s="44"/>
      <c r="C28" s="8"/>
      <c r="D28" s="9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5"/>
      <c r="T28" s="4"/>
      <c r="U28" s="4"/>
      <c r="V28" s="4"/>
      <c r="W28" s="4"/>
      <c r="X28" s="4"/>
      <c r="Y28" s="4"/>
      <c r="Z28" s="4"/>
      <c r="AA28" s="4"/>
      <c r="AB28" s="4"/>
    </row>
    <row r="29" spans="1:28" ht="18" customHeight="1">
      <c r="A29" s="43"/>
      <c r="B29" s="44"/>
      <c r="C29" s="8"/>
      <c r="D29" s="9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5"/>
      <c r="T29" s="4"/>
      <c r="U29" s="4"/>
      <c r="V29" s="4"/>
      <c r="W29" s="4"/>
      <c r="X29" s="4"/>
      <c r="Y29" s="4"/>
      <c r="Z29" s="4"/>
      <c r="AA29" s="4"/>
      <c r="AB29" s="4"/>
    </row>
    <row r="30" spans="1:28" ht="18" customHeight="1">
      <c r="A30" s="43"/>
      <c r="B30" s="44"/>
      <c r="C30" s="8"/>
      <c r="D30" s="9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5"/>
      <c r="T30" s="4"/>
      <c r="U30" s="4"/>
      <c r="V30" s="4"/>
      <c r="W30" s="4"/>
      <c r="X30" s="4"/>
      <c r="Y30" s="4"/>
      <c r="Z30" s="4"/>
      <c r="AA30" s="4"/>
      <c r="AB30" s="4"/>
    </row>
    <row r="31" spans="1:28" ht="18" customHeight="1">
      <c r="A31" s="43"/>
      <c r="B31" s="44"/>
      <c r="C31" s="8"/>
      <c r="D31" s="9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5"/>
      <c r="T31" s="4"/>
      <c r="U31" s="4"/>
      <c r="V31" s="4"/>
      <c r="W31" s="4"/>
      <c r="X31" s="4"/>
      <c r="Y31" s="4"/>
      <c r="Z31" s="4"/>
      <c r="AA31" s="4"/>
      <c r="AB31" s="4"/>
    </row>
    <row r="32" spans="1:28" ht="18" customHeight="1">
      <c r="A32" s="43"/>
      <c r="B32" s="44"/>
      <c r="C32" s="8"/>
      <c r="D32" s="9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T32" s="4"/>
      <c r="U32" s="4"/>
      <c r="V32" s="4"/>
      <c r="W32" s="4"/>
      <c r="X32" s="4"/>
      <c r="Y32" s="4"/>
      <c r="Z32" s="4"/>
      <c r="AA32" s="4"/>
      <c r="AB32" s="4"/>
    </row>
    <row r="33" spans="1:28" ht="18" customHeight="1">
      <c r="A33" s="43"/>
      <c r="B33" s="44"/>
      <c r="C33" s="8"/>
      <c r="D33" s="9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5"/>
      <c r="T33" s="4"/>
      <c r="U33" s="4"/>
      <c r="V33" s="4"/>
      <c r="W33" s="4"/>
      <c r="X33" s="4"/>
      <c r="Y33" s="4"/>
      <c r="Z33" s="4"/>
      <c r="AA33" s="4"/>
      <c r="AB33" s="4"/>
    </row>
    <row r="34" spans="1:28" ht="18" customHeight="1">
      <c r="A34" s="43"/>
      <c r="B34" s="44"/>
      <c r="C34" s="8"/>
      <c r="D34" s="9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5"/>
      <c r="T34" s="4"/>
      <c r="U34" s="4"/>
      <c r="V34" s="4"/>
      <c r="W34" s="4"/>
      <c r="X34" s="4"/>
      <c r="Y34" s="4"/>
      <c r="Z34" s="4"/>
      <c r="AA34" s="4"/>
      <c r="AB34" s="4"/>
    </row>
    <row r="35" spans="1:28" ht="18" customHeight="1">
      <c r="A35" s="43"/>
      <c r="B35" s="44"/>
      <c r="C35" s="8"/>
      <c r="D35" s="9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5"/>
      <c r="T35" s="4"/>
      <c r="U35" s="4"/>
      <c r="V35" s="4"/>
      <c r="W35" s="4"/>
      <c r="X35" s="4"/>
      <c r="Y35" s="4"/>
      <c r="Z35" s="4"/>
      <c r="AA35" s="4"/>
      <c r="AB35" s="4"/>
    </row>
    <row r="36" spans="1:28" ht="18" customHeight="1">
      <c r="A36" s="43"/>
      <c r="B36" s="44"/>
      <c r="C36" s="8"/>
      <c r="D36" s="9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5"/>
      <c r="T36" s="4"/>
      <c r="U36" s="4"/>
      <c r="V36" s="4"/>
      <c r="W36" s="4"/>
      <c r="X36" s="4"/>
      <c r="Y36" s="4"/>
      <c r="Z36" s="4"/>
      <c r="AA36" s="4"/>
      <c r="AB36" s="4"/>
    </row>
    <row r="37" spans="1:28" ht="18" customHeight="1">
      <c r="A37" s="43"/>
      <c r="B37" s="44"/>
      <c r="C37" s="8"/>
      <c r="D37" s="9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5"/>
      <c r="T37" s="4"/>
      <c r="U37" s="4"/>
      <c r="V37" s="4"/>
      <c r="W37" s="4"/>
      <c r="X37" s="4"/>
      <c r="Y37" s="4"/>
      <c r="Z37" s="4"/>
      <c r="AA37" s="4"/>
      <c r="AB37" s="4"/>
    </row>
    <row r="38" spans="1:28" ht="18" customHeight="1">
      <c r="A38" s="43"/>
      <c r="B38" s="44"/>
      <c r="C38" s="8"/>
      <c r="D38" s="9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5"/>
      <c r="T38" s="4"/>
      <c r="U38" s="4"/>
      <c r="V38" s="4"/>
      <c r="W38" s="4"/>
      <c r="X38" s="4"/>
      <c r="Y38" s="4"/>
      <c r="Z38" s="4"/>
      <c r="AA38" s="4"/>
      <c r="AB38" s="4"/>
    </row>
    <row r="39" spans="1:28" ht="18" customHeight="1">
      <c r="A39" s="43"/>
      <c r="B39" s="44"/>
      <c r="C39" s="8"/>
      <c r="D39" s="9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5"/>
      <c r="T39" s="4"/>
      <c r="U39" s="4"/>
      <c r="V39" s="4"/>
      <c r="W39" s="4"/>
      <c r="X39" s="4"/>
      <c r="Y39" s="4"/>
      <c r="Z39" s="4"/>
      <c r="AA39" s="4"/>
      <c r="AB39" s="4"/>
    </row>
    <row r="40" spans="1:28" ht="18" customHeight="1">
      <c r="A40" s="43"/>
      <c r="B40" s="44"/>
      <c r="C40" s="8"/>
      <c r="D40" s="9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5"/>
      <c r="T40" s="4"/>
      <c r="U40" s="4"/>
      <c r="V40" s="4"/>
      <c r="W40" s="4"/>
      <c r="X40" s="4"/>
      <c r="Y40" s="4"/>
      <c r="Z40" s="4"/>
      <c r="AA40" s="4"/>
      <c r="AB40" s="4"/>
    </row>
    <row r="41" spans="1:28" ht="18" customHeight="1">
      <c r="A41" s="43"/>
      <c r="B41" s="44"/>
      <c r="C41" s="8"/>
      <c r="D41" s="9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5"/>
      <c r="T41" s="4"/>
      <c r="U41" s="4"/>
      <c r="V41" s="4"/>
      <c r="W41" s="4"/>
      <c r="X41" s="4"/>
      <c r="Y41" s="4"/>
      <c r="Z41" s="4"/>
      <c r="AA41" s="4"/>
      <c r="AB41" s="4"/>
    </row>
    <row r="42" spans="1:28" ht="18" customHeight="1">
      <c r="A42" s="43"/>
      <c r="B42" s="44"/>
      <c r="C42" s="8"/>
      <c r="D42" s="9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5"/>
      <c r="T42" s="4"/>
      <c r="U42" s="4"/>
      <c r="V42" s="4"/>
      <c r="W42" s="4"/>
      <c r="X42" s="4"/>
      <c r="Y42" s="4"/>
      <c r="Z42" s="4"/>
      <c r="AA42" s="4"/>
      <c r="AB42" s="4"/>
    </row>
    <row r="43" spans="1:28" ht="18" customHeight="1">
      <c r="A43" s="43"/>
      <c r="B43" s="44"/>
      <c r="C43" s="8"/>
      <c r="D43" s="9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5"/>
      <c r="T43" s="4"/>
      <c r="U43" s="4"/>
      <c r="V43" s="4"/>
      <c r="W43" s="4"/>
      <c r="X43" s="4"/>
      <c r="Y43" s="4"/>
      <c r="Z43" s="4"/>
      <c r="AA43" s="4"/>
      <c r="AB43" s="4"/>
    </row>
    <row r="44" spans="1:28" ht="18" customHeight="1">
      <c r="A44" s="43"/>
      <c r="B44" s="44"/>
      <c r="C44" s="8"/>
      <c r="D44" s="9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5"/>
      <c r="T44" s="4"/>
      <c r="U44" s="4"/>
      <c r="V44" s="4"/>
      <c r="W44" s="4"/>
      <c r="X44" s="4"/>
      <c r="Y44" s="4"/>
      <c r="Z44" s="4"/>
      <c r="AA44" s="4"/>
      <c r="AB44" s="4"/>
    </row>
    <row r="45" spans="1:28" ht="18" customHeight="1">
      <c r="A45" s="43"/>
      <c r="B45" s="44"/>
      <c r="C45" s="8"/>
      <c r="D45" s="9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5"/>
      <c r="T45" s="4"/>
      <c r="U45" s="4"/>
      <c r="V45" s="4"/>
      <c r="W45" s="4"/>
      <c r="X45" s="4"/>
      <c r="Y45" s="4"/>
      <c r="Z45" s="4"/>
      <c r="AA45" s="4"/>
      <c r="AB45" s="4"/>
    </row>
    <row r="46" spans="1:28" ht="18" customHeight="1">
      <c r="A46" s="43"/>
      <c r="B46" s="44"/>
      <c r="C46" s="8"/>
      <c r="D46" s="9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5"/>
      <c r="T46" s="4"/>
      <c r="U46" s="4"/>
      <c r="V46" s="4"/>
      <c r="W46" s="4"/>
      <c r="X46" s="4"/>
      <c r="Y46" s="4"/>
      <c r="Z46" s="4"/>
      <c r="AA46" s="4"/>
      <c r="AB46" s="4"/>
    </row>
    <row r="47" spans="1:28" ht="18" customHeight="1">
      <c r="A47" s="43"/>
      <c r="B47" s="44"/>
      <c r="C47" s="8"/>
      <c r="D47" s="9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5"/>
      <c r="T47" s="4"/>
      <c r="U47" s="4"/>
      <c r="V47" s="4"/>
      <c r="W47" s="4"/>
      <c r="X47" s="4"/>
      <c r="Y47" s="4"/>
      <c r="Z47" s="4"/>
      <c r="AA47" s="4"/>
      <c r="AB47" s="4"/>
    </row>
    <row r="48" spans="1:28" ht="18" customHeight="1">
      <c r="A48" s="43"/>
      <c r="B48" s="44"/>
      <c r="C48" s="8"/>
      <c r="D48" s="9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5"/>
      <c r="T48" s="4"/>
      <c r="U48" s="4"/>
      <c r="V48" s="4"/>
      <c r="W48" s="4"/>
      <c r="X48" s="4"/>
      <c r="Y48" s="4"/>
      <c r="Z48" s="4"/>
      <c r="AA48" s="4"/>
      <c r="AB48" s="4"/>
    </row>
    <row r="49" spans="1:28" ht="18" customHeight="1">
      <c r="A49" s="43"/>
      <c r="B49" s="44"/>
      <c r="C49" s="8"/>
      <c r="D49" s="9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5"/>
      <c r="T49" s="4"/>
      <c r="U49" s="4"/>
      <c r="V49" s="4"/>
      <c r="W49" s="4"/>
      <c r="X49" s="4"/>
      <c r="Y49" s="4"/>
      <c r="Z49" s="4"/>
      <c r="AA49" s="4"/>
      <c r="AB49" s="4"/>
    </row>
    <row r="50" spans="1:28" ht="18" customHeight="1">
      <c r="A50" s="43"/>
      <c r="B50" s="44"/>
      <c r="C50" s="8"/>
      <c r="D50" s="9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5"/>
      <c r="T50" s="4"/>
      <c r="U50" s="4"/>
      <c r="V50" s="4"/>
      <c r="W50" s="4"/>
      <c r="X50" s="4"/>
      <c r="Y50" s="4"/>
      <c r="Z50" s="4"/>
      <c r="AA50" s="4"/>
      <c r="AB50" s="4"/>
    </row>
    <row r="51" spans="1:28" ht="18" customHeight="1">
      <c r="A51" s="43"/>
      <c r="B51" s="44"/>
      <c r="C51" s="8"/>
      <c r="D51" s="9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5"/>
      <c r="T51" s="4"/>
      <c r="U51" s="4"/>
      <c r="V51" s="4"/>
      <c r="W51" s="4"/>
      <c r="X51" s="4"/>
      <c r="Y51" s="4"/>
      <c r="Z51" s="4"/>
      <c r="AA51" s="4"/>
      <c r="AB51" s="4"/>
    </row>
    <row r="52" spans="1:28" ht="18" customHeight="1">
      <c r="A52" s="43"/>
      <c r="B52" s="44"/>
      <c r="C52" s="8"/>
      <c r="D52" s="9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5"/>
      <c r="T52" s="4"/>
      <c r="U52" s="4"/>
      <c r="V52" s="4"/>
      <c r="W52" s="4"/>
      <c r="X52" s="4"/>
      <c r="Y52" s="4"/>
      <c r="Z52" s="4"/>
      <c r="AA52" s="4"/>
      <c r="AB52" s="4"/>
    </row>
    <row r="53" spans="1:28" ht="18" customHeight="1">
      <c r="A53" s="43"/>
      <c r="B53" s="44"/>
      <c r="C53" s="8"/>
      <c r="D53" s="9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5"/>
      <c r="T53" s="4"/>
      <c r="U53" s="4"/>
      <c r="V53" s="4"/>
      <c r="W53" s="4"/>
      <c r="X53" s="4"/>
      <c r="Y53" s="4"/>
      <c r="Z53" s="4"/>
      <c r="AA53" s="4"/>
      <c r="AB53" s="4"/>
    </row>
    <row r="54" spans="1:28" ht="18" customHeight="1">
      <c r="A54" s="43"/>
      <c r="B54" s="44"/>
      <c r="C54" s="8"/>
      <c r="D54" s="9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5"/>
      <c r="T54" s="4"/>
      <c r="U54" s="4"/>
      <c r="V54" s="4"/>
      <c r="W54" s="4"/>
      <c r="X54" s="4"/>
      <c r="Y54" s="4"/>
      <c r="Z54" s="4"/>
      <c r="AA54" s="4"/>
      <c r="AB54" s="4"/>
    </row>
    <row r="55" spans="1:28" ht="18" customHeight="1">
      <c r="A55" s="43"/>
      <c r="B55" s="44"/>
      <c r="C55" s="8"/>
      <c r="D55" s="9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5"/>
      <c r="T55" s="4"/>
      <c r="U55" s="4"/>
      <c r="V55" s="4"/>
      <c r="W55" s="4"/>
      <c r="X55" s="4"/>
      <c r="Y55" s="4"/>
      <c r="Z55" s="4"/>
      <c r="AA55" s="4"/>
      <c r="AB55" s="4"/>
    </row>
    <row r="56" spans="1:28" ht="18" customHeight="1">
      <c r="A56" s="43"/>
      <c r="B56" s="44"/>
      <c r="C56" s="8"/>
      <c r="D56" s="9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5"/>
      <c r="T56" s="4"/>
      <c r="U56" s="4"/>
      <c r="V56" s="4"/>
      <c r="W56" s="4"/>
      <c r="X56" s="4"/>
      <c r="Y56" s="4"/>
      <c r="Z56" s="4"/>
      <c r="AA56" s="4"/>
      <c r="AB56" s="4"/>
    </row>
    <row r="57" spans="1:28" ht="33" customHeight="1">
      <c r="A57" s="43"/>
      <c r="B57" s="44"/>
      <c r="C57" s="8"/>
      <c r="D57" s="9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5"/>
      <c r="T57" s="4"/>
      <c r="U57" s="4"/>
      <c r="V57" s="4"/>
      <c r="W57" s="4"/>
      <c r="X57" s="4"/>
      <c r="Y57" s="4"/>
      <c r="Z57" s="4"/>
      <c r="AA57" s="4"/>
      <c r="AB57" s="4"/>
    </row>
    <row r="58" spans="1:28" ht="18" customHeight="1">
      <c r="A58" s="43"/>
      <c r="B58" s="44"/>
      <c r="C58" s="8"/>
      <c r="D58" s="9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5"/>
      <c r="T58" s="4"/>
      <c r="U58" s="4"/>
      <c r="V58" s="4"/>
      <c r="W58" s="4"/>
      <c r="X58" s="4"/>
      <c r="Y58" s="4"/>
      <c r="Z58" s="4"/>
      <c r="AA58" s="4"/>
      <c r="AB58" s="4"/>
    </row>
    <row r="59" spans="1:28" ht="18" customHeight="1">
      <c r="A59" s="43"/>
      <c r="B59" s="44"/>
      <c r="C59" s="8"/>
      <c r="D59" s="9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5"/>
      <c r="T59" s="4"/>
      <c r="U59" s="4"/>
      <c r="V59" s="4"/>
      <c r="W59" s="4"/>
      <c r="X59" s="4"/>
      <c r="Y59" s="4"/>
      <c r="Z59" s="4"/>
      <c r="AA59" s="4"/>
      <c r="AB59" s="4"/>
    </row>
    <row r="60" spans="1:28" ht="18" customHeight="1">
      <c r="A60" s="43"/>
      <c r="B60" s="44"/>
      <c r="C60" s="8"/>
      <c r="D60" s="9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5"/>
      <c r="T60" s="4"/>
      <c r="U60" s="4"/>
      <c r="V60" s="4"/>
      <c r="W60" s="4"/>
      <c r="X60" s="4"/>
      <c r="Y60" s="4"/>
      <c r="Z60" s="4"/>
      <c r="AA60" s="4"/>
      <c r="AB60" s="4"/>
    </row>
    <row r="61" spans="1:28" ht="18" customHeight="1">
      <c r="A61" s="43"/>
      <c r="B61" s="44"/>
      <c r="C61" s="8"/>
      <c r="D61" s="9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5"/>
      <c r="T61" s="4"/>
      <c r="U61" s="4"/>
      <c r="V61" s="4"/>
      <c r="W61" s="4"/>
      <c r="X61" s="4"/>
      <c r="Y61" s="4"/>
      <c r="Z61" s="4"/>
      <c r="AA61" s="4"/>
      <c r="AB61" s="4"/>
    </row>
    <row r="62" spans="1:28" ht="18" customHeight="1">
      <c r="A62" s="43"/>
      <c r="B62" s="44"/>
      <c r="C62" s="8"/>
      <c r="D62" s="9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5"/>
      <c r="T62" s="4"/>
      <c r="U62" s="4"/>
      <c r="V62" s="4"/>
      <c r="W62" s="4"/>
      <c r="X62" s="4"/>
      <c r="Y62" s="4"/>
      <c r="Z62" s="4"/>
      <c r="AA62" s="4"/>
      <c r="AB62" s="4"/>
    </row>
    <row r="63" spans="1:28" ht="18" customHeight="1">
      <c r="A63" s="43"/>
      <c r="B63" s="44"/>
      <c r="C63" s="8"/>
      <c r="D63" s="9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5"/>
      <c r="T63" s="4"/>
      <c r="U63" s="4"/>
      <c r="V63" s="4"/>
      <c r="W63" s="4"/>
      <c r="X63" s="4"/>
      <c r="Y63" s="4"/>
      <c r="Z63" s="4"/>
      <c r="AA63" s="4"/>
      <c r="AB63" s="4"/>
    </row>
    <row r="64" spans="1:28" ht="18" customHeight="1">
      <c r="A64" s="43"/>
      <c r="B64" s="44"/>
      <c r="C64" s="8"/>
      <c r="D64" s="9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5"/>
      <c r="T64" s="4"/>
      <c r="U64" s="4"/>
      <c r="V64" s="4"/>
      <c r="W64" s="4"/>
      <c r="X64" s="4"/>
      <c r="Y64" s="4"/>
      <c r="Z64" s="4"/>
      <c r="AA64" s="4"/>
      <c r="AB64" s="4"/>
    </row>
    <row r="65" spans="1:28" ht="18" customHeight="1">
      <c r="A65" s="43"/>
      <c r="B65" s="44"/>
      <c r="C65" s="8"/>
      <c r="D65" s="9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5"/>
      <c r="T65" s="4"/>
      <c r="U65" s="4"/>
      <c r="V65" s="4"/>
      <c r="W65" s="4"/>
      <c r="X65" s="4"/>
      <c r="Y65" s="4"/>
      <c r="Z65" s="4"/>
      <c r="AA65" s="4"/>
      <c r="AB65" s="4"/>
    </row>
    <row r="66" spans="1:28" ht="18" customHeight="1">
      <c r="A66" s="43"/>
      <c r="B66" s="44"/>
      <c r="C66" s="8"/>
      <c r="D66" s="9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5"/>
      <c r="T66" s="4"/>
      <c r="U66" s="4"/>
      <c r="V66" s="4"/>
      <c r="W66" s="4"/>
      <c r="X66" s="4"/>
      <c r="Y66" s="4"/>
      <c r="Z66" s="4"/>
      <c r="AA66" s="4"/>
      <c r="AB66" s="4"/>
    </row>
    <row r="67" spans="1:28" ht="18" customHeight="1">
      <c r="A67" s="43"/>
      <c r="B67" s="44"/>
      <c r="C67" s="8"/>
      <c r="D67" s="9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5"/>
      <c r="T67" s="4"/>
      <c r="U67" s="4"/>
      <c r="V67" s="4"/>
      <c r="W67" s="4"/>
      <c r="X67" s="4"/>
      <c r="Y67" s="4"/>
      <c r="Z67" s="4"/>
      <c r="AA67" s="4"/>
      <c r="AB67" s="4"/>
    </row>
    <row r="68" spans="1:28" ht="18" customHeight="1">
      <c r="A68" s="43"/>
      <c r="B68" s="44"/>
      <c r="C68" s="8"/>
      <c r="D68" s="9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5"/>
      <c r="T68" s="4"/>
      <c r="U68" s="4"/>
      <c r="V68" s="4"/>
      <c r="W68" s="4"/>
      <c r="X68" s="4"/>
      <c r="Y68" s="4"/>
      <c r="Z68" s="4"/>
      <c r="AA68" s="4"/>
      <c r="AB68" s="4"/>
    </row>
    <row r="69" spans="1:28" ht="18" customHeight="1">
      <c r="A69" s="43"/>
      <c r="B69" s="44"/>
      <c r="C69" s="8"/>
      <c r="D69" s="9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5"/>
      <c r="T69" s="4"/>
      <c r="U69" s="4"/>
      <c r="V69" s="4"/>
      <c r="W69" s="4"/>
      <c r="X69" s="4"/>
      <c r="Y69" s="4"/>
      <c r="Z69" s="4"/>
      <c r="AA69" s="4"/>
      <c r="AB69" s="4"/>
    </row>
    <row r="70" spans="1:28" ht="18" customHeight="1">
      <c r="A70" s="43"/>
      <c r="B70" s="44"/>
      <c r="C70" s="8"/>
      <c r="D70" s="9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5"/>
      <c r="T70" s="4"/>
      <c r="U70" s="4"/>
      <c r="V70" s="4"/>
      <c r="W70" s="4"/>
      <c r="X70" s="4"/>
      <c r="Y70" s="4"/>
      <c r="Z70" s="4"/>
      <c r="AA70" s="4"/>
      <c r="AB70" s="4"/>
    </row>
    <row r="71" spans="1:28" ht="18" customHeight="1">
      <c r="A71" s="43"/>
      <c r="B71" s="44"/>
      <c r="C71" s="8"/>
      <c r="D71" s="9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5"/>
      <c r="T71" s="4"/>
      <c r="U71" s="4"/>
      <c r="V71" s="4"/>
      <c r="W71" s="4"/>
      <c r="X71" s="4"/>
      <c r="Y71" s="4"/>
      <c r="Z71" s="4"/>
      <c r="AA71" s="4"/>
      <c r="AB71" s="4"/>
    </row>
    <row r="72" spans="1:28" ht="43.5" customHeight="1">
      <c r="A72" s="43"/>
      <c r="B72" s="44"/>
      <c r="C72" s="8"/>
      <c r="D72" s="9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5"/>
      <c r="T72" s="4"/>
      <c r="U72" s="4"/>
      <c r="V72" s="4"/>
      <c r="W72" s="4"/>
      <c r="X72" s="4"/>
      <c r="Y72" s="4"/>
      <c r="Z72" s="4"/>
      <c r="AA72" s="4"/>
      <c r="AB72" s="4"/>
    </row>
    <row r="73" spans="1:28" ht="18" customHeight="1">
      <c r="A73" s="43"/>
      <c r="B73" s="44"/>
      <c r="C73" s="8"/>
      <c r="D73" s="9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5"/>
      <c r="T73" s="4"/>
      <c r="U73" s="4"/>
      <c r="V73" s="4"/>
      <c r="W73" s="4"/>
      <c r="X73" s="4"/>
      <c r="Y73" s="4"/>
      <c r="Z73" s="4"/>
      <c r="AA73" s="4"/>
      <c r="AB73" s="4"/>
    </row>
    <row r="74" spans="1:28" ht="18" customHeight="1">
      <c r="A74" s="43"/>
      <c r="B74" s="44"/>
      <c r="C74" s="8"/>
      <c r="D74" s="9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5"/>
      <c r="T74" s="4"/>
      <c r="U74" s="4"/>
      <c r="V74" s="4"/>
      <c r="W74" s="4"/>
      <c r="X74" s="4"/>
      <c r="Y74" s="4"/>
      <c r="Z74" s="4"/>
      <c r="AA74" s="4"/>
      <c r="AB74" s="4"/>
    </row>
    <row r="75" spans="1:28" ht="18" customHeight="1">
      <c r="A75" s="43"/>
      <c r="B75" s="44"/>
      <c r="C75" s="8"/>
      <c r="D75" s="9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5"/>
      <c r="T75" s="4"/>
      <c r="U75" s="4"/>
      <c r="V75" s="4"/>
      <c r="W75" s="4"/>
      <c r="X75" s="4"/>
      <c r="Y75" s="4"/>
      <c r="Z75" s="4"/>
      <c r="AA75" s="4"/>
      <c r="AB75" s="4"/>
    </row>
    <row r="76" spans="1:28" ht="18" customHeight="1">
      <c r="A76" s="43"/>
      <c r="B76" s="44"/>
      <c r="C76" s="8"/>
      <c r="D76" s="9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5"/>
      <c r="T76" s="4"/>
      <c r="U76" s="4"/>
      <c r="V76" s="4"/>
      <c r="W76" s="4"/>
      <c r="X76" s="4"/>
      <c r="Y76" s="4"/>
      <c r="Z76" s="4"/>
      <c r="AA76" s="4"/>
      <c r="AB76" s="4"/>
    </row>
    <row r="77" spans="1:28" ht="18" customHeight="1">
      <c r="A77" s="43"/>
      <c r="B77" s="44"/>
      <c r="C77" s="8"/>
      <c r="D77" s="9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5"/>
      <c r="T77" s="4"/>
      <c r="U77" s="4"/>
      <c r="V77" s="4"/>
      <c r="W77" s="4"/>
      <c r="X77" s="4"/>
      <c r="Y77" s="4"/>
      <c r="Z77" s="4"/>
      <c r="AA77" s="4"/>
      <c r="AB77" s="4"/>
    </row>
    <row r="78" spans="1:28" ht="18" customHeight="1">
      <c r="A78" s="43"/>
      <c r="B78" s="44"/>
      <c r="C78" s="8"/>
      <c r="D78" s="9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5"/>
      <c r="T78" s="4"/>
      <c r="U78" s="4"/>
      <c r="V78" s="4"/>
      <c r="W78" s="4"/>
      <c r="X78" s="4"/>
      <c r="Y78" s="4"/>
      <c r="Z78" s="4"/>
      <c r="AA78" s="4"/>
      <c r="AB78" s="4"/>
    </row>
    <row r="79" spans="1:28" ht="18" customHeight="1">
      <c r="A79" s="43"/>
      <c r="B79" s="44"/>
      <c r="C79" s="8"/>
      <c r="D79" s="9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5"/>
      <c r="T79" s="4"/>
      <c r="U79" s="4"/>
      <c r="V79" s="4"/>
      <c r="W79" s="4"/>
      <c r="X79" s="4"/>
      <c r="Y79" s="4"/>
      <c r="Z79" s="4"/>
      <c r="AA79" s="4"/>
      <c r="AB79" s="4"/>
    </row>
    <row r="80" spans="1:28" ht="18" customHeight="1">
      <c r="A80" s="43"/>
      <c r="B80" s="44"/>
      <c r="C80" s="8"/>
      <c r="D80" s="9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5"/>
      <c r="T80" s="4"/>
      <c r="U80" s="4"/>
      <c r="V80" s="4"/>
      <c r="W80" s="4"/>
      <c r="X80" s="4"/>
      <c r="Y80" s="4"/>
      <c r="Z80" s="4"/>
      <c r="AA80" s="4"/>
      <c r="AB80" s="4"/>
    </row>
    <row r="81" spans="1:28" ht="18" customHeight="1">
      <c r="A81" s="43"/>
      <c r="B81" s="44"/>
      <c r="C81" s="8"/>
      <c r="D81" s="9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5"/>
      <c r="T81" s="4"/>
      <c r="U81" s="4"/>
      <c r="V81" s="4"/>
      <c r="W81" s="4"/>
      <c r="X81" s="4"/>
      <c r="Y81" s="4"/>
      <c r="Z81" s="4"/>
      <c r="AA81" s="4"/>
      <c r="AB81" s="4"/>
    </row>
    <row r="82" spans="1:28" ht="18" customHeight="1">
      <c r="A82" s="43"/>
      <c r="B82" s="44"/>
      <c r="C82" s="8"/>
      <c r="D82" s="9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5"/>
      <c r="T82" s="4"/>
      <c r="U82" s="4"/>
      <c r="V82" s="4"/>
      <c r="W82" s="4"/>
      <c r="X82" s="4"/>
      <c r="Y82" s="4"/>
      <c r="Z82" s="4"/>
      <c r="AA82" s="4"/>
      <c r="AB82" s="4"/>
    </row>
    <row r="83" spans="1:28" ht="18" customHeight="1">
      <c r="A83" s="43"/>
      <c r="B83" s="44"/>
      <c r="C83" s="8"/>
      <c r="D83" s="9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5"/>
      <c r="T83" s="4"/>
      <c r="U83" s="4"/>
      <c r="V83" s="4"/>
      <c r="W83" s="4"/>
      <c r="X83" s="4"/>
      <c r="Y83" s="4"/>
      <c r="Z83" s="4"/>
      <c r="AA83" s="4"/>
      <c r="AB83" s="4"/>
    </row>
    <row r="84" spans="1:28" ht="18" customHeight="1">
      <c r="A84" s="43"/>
      <c r="B84" s="44"/>
      <c r="C84" s="8"/>
      <c r="D84" s="9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5"/>
      <c r="T84" s="4"/>
      <c r="U84" s="4"/>
      <c r="V84" s="4"/>
      <c r="W84" s="4"/>
      <c r="X84" s="4"/>
      <c r="Y84" s="4"/>
      <c r="Z84" s="4"/>
      <c r="AA84" s="4"/>
      <c r="AB84" s="4"/>
    </row>
    <row r="85" spans="1:28" ht="18" customHeight="1">
      <c r="A85" s="43"/>
      <c r="B85" s="44"/>
      <c r="C85" s="8"/>
      <c r="D85" s="9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5"/>
      <c r="T85" s="4"/>
      <c r="U85" s="4"/>
      <c r="V85" s="4"/>
      <c r="W85" s="4"/>
      <c r="X85" s="4"/>
      <c r="Y85" s="4"/>
      <c r="Z85" s="4"/>
      <c r="AA85" s="4"/>
      <c r="AB85" s="4"/>
    </row>
    <row r="86" spans="1:28" ht="18" customHeight="1">
      <c r="A86" s="43"/>
      <c r="B86" s="44"/>
      <c r="C86" s="8"/>
      <c r="D86" s="9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5"/>
      <c r="T86" s="4"/>
      <c r="U86" s="4"/>
      <c r="V86" s="4"/>
      <c r="W86" s="4"/>
      <c r="X86" s="4"/>
      <c r="Y86" s="4"/>
      <c r="Z86" s="4"/>
      <c r="AA86" s="4"/>
      <c r="AB86" s="4"/>
    </row>
    <row r="87" spans="1:28" ht="18" customHeight="1">
      <c r="A87" s="43"/>
      <c r="B87" s="44"/>
      <c r="C87" s="8"/>
      <c r="D87" s="9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5"/>
      <c r="T87" s="4"/>
      <c r="U87" s="4"/>
      <c r="V87" s="4"/>
      <c r="W87" s="4"/>
      <c r="X87" s="4"/>
      <c r="Y87" s="4"/>
      <c r="Z87" s="4"/>
      <c r="AA87" s="4"/>
      <c r="AB87" s="4"/>
    </row>
    <row r="88" spans="1:28" ht="18" customHeight="1">
      <c r="A88" s="43"/>
      <c r="B88" s="44"/>
      <c r="C88" s="8"/>
      <c r="D88" s="9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5"/>
      <c r="T88" s="4"/>
      <c r="U88" s="4"/>
      <c r="V88" s="4"/>
      <c r="W88" s="4"/>
      <c r="X88" s="4"/>
      <c r="Y88" s="4"/>
      <c r="Z88" s="4"/>
      <c r="AA88" s="4"/>
      <c r="AB88" s="4"/>
    </row>
    <row r="89" spans="1:28" ht="18" customHeight="1">
      <c r="A89" s="43"/>
      <c r="B89" s="44"/>
      <c r="C89" s="8"/>
      <c r="D89" s="9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5"/>
      <c r="T89" s="4"/>
      <c r="U89" s="4"/>
      <c r="V89" s="4"/>
      <c r="W89" s="4"/>
      <c r="X89" s="4"/>
      <c r="Y89" s="4"/>
      <c r="Z89" s="4"/>
      <c r="AA89" s="4"/>
      <c r="AB89" s="4"/>
    </row>
    <row r="90" spans="1:28" ht="18" customHeight="1">
      <c r="A90" s="43"/>
      <c r="B90" s="44"/>
      <c r="C90" s="8"/>
      <c r="D90" s="9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5"/>
      <c r="T90" s="4"/>
      <c r="U90" s="4"/>
      <c r="V90" s="4"/>
      <c r="W90" s="4"/>
      <c r="X90" s="4"/>
      <c r="Y90" s="4"/>
      <c r="Z90" s="4"/>
      <c r="AA90" s="4"/>
      <c r="AB90" s="4"/>
    </row>
    <row r="91" spans="1:28" ht="18" customHeight="1">
      <c r="A91" s="43"/>
      <c r="B91" s="44"/>
      <c r="C91" s="8"/>
      <c r="D91" s="9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5"/>
      <c r="T91" s="4"/>
      <c r="U91" s="4"/>
      <c r="V91" s="4"/>
      <c r="W91" s="4"/>
      <c r="X91" s="4"/>
      <c r="Y91" s="4"/>
      <c r="Z91" s="4"/>
      <c r="AA91" s="4"/>
      <c r="AB91" s="4"/>
    </row>
    <row r="92" spans="1:28" ht="18" customHeight="1">
      <c r="A92" s="43"/>
      <c r="B92" s="44"/>
      <c r="C92" s="8"/>
      <c r="D92" s="9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5"/>
      <c r="T92" s="4"/>
      <c r="U92" s="4"/>
      <c r="V92" s="4"/>
      <c r="W92" s="4"/>
      <c r="X92" s="4"/>
      <c r="Y92" s="4"/>
      <c r="Z92" s="4"/>
      <c r="AA92" s="4"/>
      <c r="AB92" s="4"/>
    </row>
    <row r="93" spans="1:28" ht="18" customHeight="1">
      <c r="A93" s="43"/>
      <c r="B93" s="44"/>
      <c r="C93" s="8"/>
      <c r="D93" s="9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5"/>
      <c r="T93" s="4"/>
      <c r="U93" s="4"/>
      <c r="V93" s="4"/>
      <c r="W93" s="4"/>
      <c r="X93" s="4"/>
      <c r="Y93" s="4"/>
      <c r="Z93" s="4"/>
      <c r="AA93" s="4"/>
      <c r="AB93" s="4"/>
    </row>
    <row r="94" spans="1:28" ht="18" customHeight="1">
      <c r="A94" s="43"/>
      <c r="B94" s="44"/>
      <c r="C94" s="8"/>
      <c r="D94" s="9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5"/>
      <c r="T94" s="4"/>
      <c r="U94" s="4"/>
      <c r="V94" s="4"/>
      <c r="W94" s="4"/>
      <c r="X94" s="4"/>
      <c r="Y94" s="4"/>
      <c r="Z94" s="4"/>
      <c r="AA94" s="4"/>
      <c r="AB94" s="4"/>
    </row>
    <row r="95" spans="1:28" ht="18" customHeight="1">
      <c r="A95" s="43"/>
      <c r="B95" s="44"/>
      <c r="C95" s="8"/>
      <c r="D95" s="9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5"/>
      <c r="T95" s="4"/>
      <c r="U95" s="4"/>
      <c r="V95" s="4"/>
      <c r="W95" s="4"/>
      <c r="X95" s="4"/>
      <c r="Y95" s="4"/>
      <c r="Z95" s="4"/>
      <c r="AA95" s="4"/>
      <c r="AB95" s="4"/>
    </row>
    <row r="96" spans="1:28" ht="18" customHeight="1">
      <c r="A96" s="43"/>
      <c r="B96" s="44"/>
      <c r="C96" s="8"/>
      <c r="D96" s="9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5"/>
      <c r="T96" s="4"/>
      <c r="U96" s="4"/>
      <c r="V96" s="4"/>
      <c r="W96" s="4"/>
      <c r="X96" s="4"/>
      <c r="Y96" s="4"/>
      <c r="Z96" s="4"/>
      <c r="AA96" s="4"/>
      <c r="AB96" s="4"/>
    </row>
    <row r="97" spans="1:28" ht="18" customHeight="1">
      <c r="A97" s="43"/>
      <c r="B97" s="44"/>
      <c r="C97" s="8"/>
      <c r="D97" s="9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5"/>
      <c r="T97" s="4"/>
      <c r="U97" s="4"/>
      <c r="V97" s="4"/>
      <c r="W97" s="4"/>
      <c r="X97" s="4"/>
      <c r="Y97" s="4"/>
      <c r="Z97" s="4"/>
      <c r="AA97" s="4"/>
      <c r="AB97" s="4"/>
    </row>
    <row r="98" spans="1:28" ht="18" customHeight="1">
      <c r="A98" s="43"/>
      <c r="B98" s="44"/>
      <c r="C98" s="8"/>
      <c r="D98" s="9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5"/>
      <c r="T98" s="4"/>
      <c r="U98" s="4"/>
      <c r="V98" s="4"/>
      <c r="W98" s="4"/>
      <c r="X98" s="4"/>
      <c r="Y98" s="4"/>
      <c r="Z98" s="4"/>
      <c r="AA98" s="4"/>
      <c r="AB98" s="4"/>
    </row>
    <row r="99" spans="1:28" ht="18" customHeight="1">
      <c r="A99" s="43"/>
      <c r="B99" s="44"/>
      <c r="C99" s="8"/>
      <c r="D99" s="9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5"/>
      <c r="T99" s="4"/>
      <c r="U99" s="4"/>
      <c r="V99" s="4"/>
      <c r="W99" s="4"/>
      <c r="X99" s="4"/>
      <c r="Y99" s="4"/>
      <c r="Z99" s="4"/>
      <c r="AA99" s="4"/>
      <c r="AB99" s="4"/>
    </row>
    <row r="100" spans="1:28" ht="18" customHeight="1">
      <c r="A100" s="43"/>
      <c r="B100" s="44"/>
      <c r="C100" s="8"/>
      <c r="D100" s="9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5"/>
      <c r="T100" s="4"/>
      <c r="U100" s="4"/>
      <c r="V100" s="4"/>
      <c r="W100" s="4"/>
      <c r="X100" s="4"/>
      <c r="Y100" s="4"/>
      <c r="Z100" s="4"/>
      <c r="AA100" s="4"/>
      <c r="AB100" s="4"/>
    </row>
    <row r="101" spans="1:28" ht="18" customHeight="1">
      <c r="A101" s="43"/>
      <c r="B101" s="44"/>
      <c r="C101" s="8"/>
      <c r="D101" s="9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5"/>
      <c r="T101" s="4"/>
      <c r="U101" s="4"/>
      <c r="V101" s="4"/>
      <c r="W101" s="4"/>
      <c r="X101" s="4"/>
      <c r="Y101" s="4"/>
      <c r="Z101" s="4"/>
      <c r="AA101" s="4"/>
      <c r="AB101" s="4"/>
    </row>
    <row r="102" spans="1:28" ht="18" customHeight="1">
      <c r="A102" s="43"/>
      <c r="B102" s="44"/>
      <c r="C102" s="8"/>
      <c r="D102" s="9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5"/>
      <c r="T102" s="4"/>
      <c r="U102" s="4"/>
      <c r="V102" s="4"/>
      <c r="W102" s="4"/>
      <c r="X102" s="4"/>
      <c r="Y102" s="4"/>
      <c r="Z102" s="4"/>
      <c r="AA102" s="4"/>
      <c r="AB102" s="4"/>
    </row>
    <row r="103" spans="1:28" ht="18" customHeight="1">
      <c r="A103" s="43"/>
      <c r="B103" s="44"/>
      <c r="C103" s="8"/>
      <c r="D103" s="9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5"/>
      <c r="T103" s="4"/>
      <c r="U103" s="4"/>
      <c r="V103" s="4"/>
      <c r="W103" s="4"/>
      <c r="X103" s="4"/>
      <c r="Y103" s="4"/>
      <c r="Z103" s="4"/>
      <c r="AA103" s="4"/>
      <c r="AB103" s="4"/>
    </row>
    <row r="104" spans="1:28" ht="18" customHeight="1">
      <c r="A104" s="43"/>
      <c r="B104" s="44"/>
      <c r="C104" s="8"/>
      <c r="D104" s="9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5"/>
      <c r="T104" s="4"/>
      <c r="U104" s="4"/>
      <c r="V104" s="4"/>
      <c r="W104" s="4"/>
      <c r="X104" s="4"/>
      <c r="Y104" s="4"/>
      <c r="Z104" s="4"/>
      <c r="AA104" s="4"/>
      <c r="AB104" s="4"/>
    </row>
    <row r="105" spans="1:28" ht="18" customHeight="1">
      <c r="A105" s="43"/>
      <c r="B105" s="44"/>
      <c r="C105" s="8"/>
      <c r="D105" s="9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5"/>
      <c r="T105" s="4"/>
      <c r="U105" s="4"/>
      <c r="V105" s="4"/>
      <c r="W105" s="4"/>
      <c r="X105" s="4"/>
      <c r="Y105" s="4"/>
      <c r="Z105" s="4"/>
      <c r="AA105" s="4"/>
      <c r="AB105" s="4"/>
    </row>
    <row r="106" spans="1:28" ht="18" customHeight="1">
      <c r="A106" s="43"/>
      <c r="B106" s="44"/>
      <c r="C106" s="8"/>
      <c r="D106" s="9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5"/>
      <c r="T106" s="4"/>
      <c r="U106" s="4"/>
      <c r="V106" s="4"/>
      <c r="W106" s="4"/>
      <c r="X106" s="4"/>
      <c r="Y106" s="4"/>
      <c r="Z106" s="4"/>
      <c r="AA106" s="4"/>
      <c r="AB106" s="4"/>
    </row>
    <row r="107" spans="1:28" ht="18" customHeight="1">
      <c r="A107" s="43"/>
      <c r="B107" s="44"/>
      <c r="C107" s="8"/>
      <c r="D107" s="9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5"/>
      <c r="T107" s="4"/>
      <c r="U107" s="4"/>
      <c r="V107" s="4"/>
      <c r="W107" s="4"/>
      <c r="X107" s="4"/>
      <c r="Y107" s="4"/>
      <c r="Z107" s="4"/>
      <c r="AA107" s="4"/>
      <c r="AB107" s="4"/>
    </row>
    <row r="108" spans="1:28" ht="18" customHeight="1">
      <c r="A108" s="43"/>
      <c r="B108" s="44"/>
      <c r="C108" s="8"/>
      <c r="D108" s="9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5"/>
      <c r="T108" s="4"/>
      <c r="U108" s="4"/>
      <c r="V108" s="4"/>
      <c r="W108" s="4"/>
      <c r="X108" s="4"/>
      <c r="Y108" s="4"/>
      <c r="Z108" s="4"/>
      <c r="AA108" s="4"/>
      <c r="AB108" s="4"/>
    </row>
    <row r="109" spans="1:28" ht="18" customHeight="1">
      <c r="A109" s="43"/>
      <c r="B109" s="44"/>
      <c r="C109" s="8"/>
      <c r="D109" s="9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5"/>
      <c r="T109" s="4"/>
      <c r="U109" s="4"/>
      <c r="V109" s="4"/>
      <c r="W109" s="4"/>
      <c r="X109" s="4"/>
      <c r="Y109" s="4"/>
      <c r="Z109" s="4"/>
      <c r="AA109" s="4"/>
      <c r="AB109" s="4"/>
    </row>
    <row r="110" spans="1:28" ht="18" customHeight="1">
      <c r="A110" s="43"/>
      <c r="B110" s="44"/>
      <c r="C110" s="8"/>
      <c r="D110" s="9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5"/>
      <c r="T110" s="4"/>
      <c r="U110" s="4"/>
      <c r="V110" s="4"/>
      <c r="W110" s="4"/>
      <c r="X110" s="4"/>
      <c r="Y110" s="4"/>
      <c r="Z110" s="4"/>
      <c r="AA110" s="4"/>
      <c r="AB110" s="4"/>
    </row>
    <row r="111" spans="1:28" ht="18" customHeight="1">
      <c r="A111" s="43"/>
      <c r="B111" s="44"/>
      <c r="C111" s="8"/>
      <c r="D111" s="9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5"/>
      <c r="T111" s="4"/>
      <c r="U111" s="4"/>
      <c r="V111" s="4"/>
      <c r="W111" s="4"/>
      <c r="X111" s="4"/>
      <c r="Y111" s="4"/>
      <c r="Z111" s="4"/>
      <c r="AA111" s="4"/>
      <c r="AB111" s="4"/>
    </row>
    <row r="112" spans="1:28" ht="18" customHeight="1">
      <c r="A112" s="43"/>
      <c r="B112" s="44"/>
      <c r="C112" s="8"/>
      <c r="D112" s="9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5"/>
      <c r="T112" s="4"/>
      <c r="U112" s="4"/>
      <c r="V112" s="4"/>
      <c r="W112" s="4"/>
      <c r="X112" s="4"/>
      <c r="Y112" s="4"/>
      <c r="Z112" s="4"/>
      <c r="AA112" s="4"/>
      <c r="AB112" s="4"/>
    </row>
    <row r="113" spans="1:28" ht="18" customHeight="1">
      <c r="A113" s="43"/>
      <c r="B113" s="44"/>
      <c r="C113" s="8"/>
      <c r="D113" s="9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5"/>
      <c r="T113" s="4"/>
      <c r="U113" s="4"/>
      <c r="V113" s="4"/>
      <c r="W113" s="4"/>
      <c r="X113" s="4"/>
      <c r="Y113" s="4"/>
      <c r="Z113" s="4"/>
      <c r="AA113" s="4"/>
      <c r="AB113" s="4"/>
    </row>
    <row r="114" spans="1:28" ht="18" customHeight="1">
      <c r="A114" s="43"/>
      <c r="B114" s="44"/>
      <c r="C114" s="8"/>
      <c r="D114" s="9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5"/>
      <c r="T114" s="4"/>
      <c r="U114" s="4"/>
      <c r="V114" s="4"/>
      <c r="W114" s="4"/>
      <c r="X114" s="4"/>
      <c r="Y114" s="4"/>
      <c r="Z114" s="4"/>
      <c r="AA114" s="4"/>
      <c r="AB114" s="4"/>
    </row>
    <row r="115" spans="1:28" ht="18" customHeight="1">
      <c r="A115" s="43"/>
      <c r="B115" s="44"/>
      <c r="C115" s="8"/>
      <c r="D115" s="9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5"/>
      <c r="T115" s="4"/>
      <c r="U115" s="4"/>
      <c r="V115" s="4"/>
      <c r="W115" s="4"/>
      <c r="X115" s="4"/>
      <c r="Y115" s="4"/>
      <c r="Z115" s="4"/>
      <c r="AA115" s="4"/>
      <c r="AB115" s="4"/>
    </row>
    <row r="116" spans="1:28" ht="18" customHeight="1">
      <c r="A116" s="43"/>
      <c r="B116" s="44"/>
      <c r="C116" s="8"/>
      <c r="D116" s="9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5"/>
      <c r="T116" s="4"/>
      <c r="U116" s="4"/>
      <c r="V116" s="4"/>
      <c r="W116" s="4"/>
      <c r="X116" s="4"/>
      <c r="Y116" s="4"/>
      <c r="Z116" s="4"/>
      <c r="AA116" s="4"/>
      <c r="AB116" s="4"/>
    </row>
    <row r="117" spans="1:28" ht="18" customHeight="1">
      <c r="A117" s="43"/>
      <c r="B117" s="44"/>
      <c r="C117" s="8"/>
      <c r="D117" s="9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5"/>
      <c r="T117" s="4"/>
      <c r="U117" s="4"/>
      <c r="V117" s="4"/>
      <c r="W117" s="4"/>
      <c r="X117" s="4"/>
      <c r="Y117" s="4"/>
      <c r="Z117" s="4"/>
      <c r="AA117" s="4"/>
      <c r="AB117" s="4"/>
    </row>
    <row r="118" spans="1:28" ht="18" customHeight="1">
      <c r="A118" s="43"/>
      <c r="B118" s="44"/>
      <c r="C118" s="8"/>
      <c r="D118" s="9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5"/>
      <c r="T118" s="4"/>
      <c r="U118" s="4"/>
      <c r="V118" s="4"/>
      <c r="W118" s="4"/>
      <c r="X118" s="4"/>
      <c r="Y118" s="4"/>
      <c r="Z118" s="4"/>
      <c r="AA118" s="4"/>
      <c r="AB118" s="4"/>
    </row>
    <row r="119" spans="1:28" ht="18" customHeight="1">
      <c r="A119" s="43"/>
      <c r="B119" s="44"/>
      <c r="C119" s="8"/>
      <c r="D119" s="9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5"/>
      <c r="T119" s="4"/>
      <c r="U119" s="4"/>
      <c r="V119" s="4"/>
      <c r="W119" s="4"/>
      <c r="X119" s="4"/>
      <c r="Y119" s="4"/>
      <c r="Z119" s="4"/>
      <c r="AA119" s="4"/>
      <c r="AB119" s="4"/>
    </row>
    <row r="120" spans="1:28" ht="18" customHeight="1">
      <c r="A120" s="43"/>
      <c r="B120" s="44"/>
      <c r="C120" s="8"/>
      <c r="D120" s="9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5"/>
      <c r="T120" s="4"/>
      <c r="U120" s="4"/>
      <c r="V120" s="4"/>
      <c r="W120" s="4"/>
      <c r="X120" s="4"/>
      <c r="Y120" s="4"/>
      <c r="Z120" s="4"/>
      <c r="AA120" s="4"/>
      <c r="AB120" s="4"/>
    </row>
    <row r="121" spans="1:28" ht="18" customHeight="1">
      <c r="A121" s="43"/>
      <c r="B121" s="44"/>
      <c r="C121" s="8"/>
      <c r="D121" s="9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5"/>
      <c r="T121" s="4"/>
      <c r="U121" s="4"/>
      <c r="V121" s="4"/>
      <c r="W121" s="4"/>
      <c r="X121" s="4"/>
      <c r="Y121" s="4"/>
      <c r="Z121" s="4"/>
      <c r="AA121" s="4"/>
      <c r="AB121" s="4"/>
    </row>
    <row r="122" spans="1:28" ht="18" customHeight="1">
      <c r="A122" s="43"/>
      <c r="B122" s="44"/>
      <c r="C122" s="8"/>
      <c r="D122" s="9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5"/>
      <c r="T122" s="4"/>
      <c r="U122" s="4"/>
      <c r="V122" s="4"/>
      <c r="W122" s="4"/>
      <c r="X122" s="4"/>
      <c r="Y122" s="4"/>
      <c r="Z122" s="4"/>
      <c r="AA122" s="4"/>
      <c r="AB122" s="4"/>
    </row>
    <row r="123" spans="1:28" ht="18" customHeight="1">
      <c r="A123" s="43"/>
      <c r="B123" s="44"/>
      <c r="C123" s="8"/>
      <c r="D123" s="9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5"/>
      <c r="T123" s="4"/>
      <c r="U123" s="4"/>
      <c r="V123" s="4"/>
      <c r="W123" s="4"/>
      <c r="X123" s="4"/>
      <c r="Y123" s="4"/>
      <c r="Z123" s="4"/>
      <c r="AA123" s="4"/>
      <c r="AB123" s="4"/>
    </row>
    <row r="124" spans="1:28" ht="18" customHeight="1">
      <c r="A124" s="43"/>
      <c r="B124" s="44"/>
      <c r="C124" s="8"/>
      <c r="D124" s="9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5"/>
      <c r="T124" s="4"/>
      <c r="U124" s="4"/>
      <c r="V124" s="4"/>
      <c r="W124" s="4"/>
      <c r="X124" s="4"/>
      <c r="Y124" s="4"/>
      <c r="Z124" s="4"/>
      <c r="AA124" s="4"/>
      <c r="AB124" s="4"/>
    </row>
    <row r="125" spans="1:28" ht="18" customHeight="1">
      <c r="A125" s="43"/>
      <c r="B125" s="44"/>
      <c r="C125" s="8"/>
      <c r="D125" s="9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5"/>
      <c r="T125" s="4"/>
      <c r="U125" s="4"/>
      <c r="V125" s="4"/>
      <c r="W125" s="4"/>
      <c r="X125" s="4"/>
      <c r="Y125" s="4"/>
      <c r="Z125" s="4"/>
      <c r="AA125" s="4"/>
      <c r="AB125" s="4"/>
    </row>
    <row r="126" spans="1:28" ht="18" customHeight="1">
      <c r="A126" s="43"/>
      <c r="B126" s="44"/>
      <c r="C126" s="8"/>
      <c r="D126" s="9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5"/>
      <c r="T126" s="4"/>
      <c r="U126" s="4"/>
      <c r="V126" s="4"/>
      <c r="W126" s="4"/>
      <c r="X126" s="4"/>
      <c r="Y126" s="4"/>
      <c r="Z126" s="4"/>
      <c r="AA126" s="4"/>
      <c r="AB126" s="4"/>
    </row>
    <row r="127" spans="1:28" ht="18" customHeight="1">
      <c r="A127" s="43"/>
      <c r="B127" s="44"/>
      <c r="C127" s="8"/>
      <c r="D127" s="9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5"/>
      <c r="T127" s="4"/>
      <c r="U127" s="4"/>
      <c r="V127" s="4"/>
      <c r="W127" s="4"/>
      <c r="X127" s="4"/>
      <c r="Y127" s="4"/>
      <c r="Z127" s="4"/>
      <c r="AA127" s="4"/>
      <c r="AB127" s="4"/>
    </row>
    <row r="128" spans="1:28" ht="18" customHeight="1">
      <c r="A128" s="43"/>
      <c r="B128" s="44"/>
      <c r="C128" s="8"/>
      <c r="D128" s="9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5"/>
      <c r="T128" s="4"/>
      <c r="U128" s="4"/>
      <c r="V128" s="4"/>
      <c r="W128" s="4"/>
      <c r="X128" s="4"/>
      <c r="Y128" s="4"/>
      <c r="Z128" s="4"/>
      <c r="AA128" s="4"/>
      <c r="AB128" s="4"/>
    </row>
    <row r="129" spans="1:28" ht="18" customHeight="1">
      <c r="A129" s="43"/>
      <c r="B129" s="44"/>
      <c r="C129" s="8"/>
      <c r="D129" s="9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5"/>
      <c r="T129" s="4"/>
      <c r="U129" s="4"/>
      <c r="V129" s="4"/>
      <c r="W129" s="4"/>
      <c r="X129" s="4"/>
      <c r="Y129" s="4"/>
      <c r="Z129" s="4"/>
      <c r="AA129" s="4"/>
      <c r="AB129" s="4"/>
    </row>
    <row r="130" spans="1:28" ht="18" customHeight="1">
      <c r="A130" s="43"/>
      <c r="B130" s="44"/>
      <c r="C130" s="8"/>
      <c r="D130" s="9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5"/>
      <c r="T130" s="4"/>
      <c r="U130" s="4"/>
      <c r="V130" s="4"/>
      <c r="W130" s="4"/>
      <c r="X130" s="4"/>
      <c r="Y130" s="4"/>
      <c r="Z130" s="4"/>
      <c r="AA130" s="4"/>
      <c r="AB130" s="4"/>
    </row>
    <row r="131" spans="1:28" ht="18" customHeight="1">
      <c r="A131" s="43"/>
      <c r="B131" s="44"/>
      <c r="C131" s="8"/>
      <c r="D131" s="9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5"/>
      <c r="T131" s="4"/>
      <c r="U131" s="4"/>
      <c r="V131" s="4"/>
      <c r="W131" s="4"/>
      <c r="X131" s="4"/>
      <c r="Y131" s="4"/>
      <c r="Z131" s="4"/>
      <c r="AA131" s="4"/>
      <c r="AB131" s="4"/>
    </row>
    <row r="132" spans="1:28" ht="18" customHeight="1">
      <c r="A132" s="43"/>
      <c r="B132" s="44"/>
      <c r="C132" s="8"/>
      <c r="D132" s="9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5"/>
      <c r="T132" s="4"/>
      <c r="U132" s="4"/>
      <c r="V132" s="4"/>
      <c r="W132" s="4"/>
      <c r="X132" s="4"/>
      <c r="Y132" s="4"/>
      <c r="Z132" s="4"/>
      <c r="AA132" s="4"/>
      <c r="AB132" s="4"/>
    </row>
    <row r="133" spans="1:28" ht="18" customHeight="1">
      <c r="A133" s="43"/>
      <c r="B133" s="44"/>
      <c r="C133" s="8"/>
      <c r="D133" s="9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5"/>
      <c r="T133" s="4"/>
      <c r="U133" s="4"/>
      <c r="V133" s="4"/>
      <c r="W133" s="4"/>
      <c r="X133" s="4"/>
      <c r="Y133" s="4"/>
      <c r="Z133" s="4"/>
      <c r="AA133" s="4"/>
      <c r="AB133" s="4"/>
    </row>
    <row r="134" spans="1:28" ht="18" customHeight="1">
      <c r="A134" s="43"/>
      <c r="B134" s="44"/>
      <c r="C134" s="8"/>
      <c r="D134" s="9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5"/>
      <c r="T134" s="4"/>
      <c r="U134" s="4"/>
      <c r="V134" s="4"/>
      <c r="W134" s="4"/>
      <c r="X134" s="4"/>
      <c r="Y134" s="4"/>
      <c r="Z134" s="4"/>
      <c r="AA134" s="4"/>
      <c r="AB134" s="4"/>
    </row>
    <row r="135" spans="1:28" ht="18" customHeight="1">
      <c r="A135" s="43"/>
      <c r="B135" s="44"/>
      <c r="C135" s="8"/>
      <c r="D135" s="9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5"/>
      <c r="T135" s="4"/>
      <c r="U135" s="4"/>
      <c r="V135" s="4"/>
      <c r="W135" s="4"/>
      <c r="X135" s="4"/>
      <c r="Y135" s="4"/>
      <c r="Z135" s="4"/>
      <c r="AA135" s="4"/>
      <c r="AB135" s="4"/>
    </row>
    <row r="136" spans="1:28" ht="18" customHeight="1">
      <c r="A136" s="43"/>
      <c r="B136" s="44"/>
      <c r="C136" s="8"/>
      <c r="D136" s="9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5"/>
      <c r="T136" s="4"/>
      <c r="U136" s="4"/>
      <c r="V136" s="4"/>
      <c r="W136" s="4"/>
      <c r="X136" s="4"/>
      <c r="Y136" s="4"/>
      <c r="Z136" s="4"/>
      <c r="AA136" s="4"/>
      <c r="AB136" s="4"/>
    </row>
    <row r="137" spans="1:28" ht="18" customHeight="1">
      <c r="A137" s="43"/>
      <c r="B137" s="44"/>
      <c r="C137" s="8"/>
      <c r="D137" s="9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5"/>
      <c r="T137" s="4"/>
      <c r="U137" s="4"/>
      <c r="V137" s="4"/>
      <c r="W137" s="4"/>
      <c r="X137" s="4"/>
      <c r="Y137" s="4"/>
      <c r="Z137" s="4"/>
      <c r="AA137" s="4"/>
      <c r="AB137" s="4"/>
    </row>
    <row r="138" spans="1:28" ht="18" customHeight="1">
      <c r="A138" s="43"/>
      <c r="B138" s="44"/>
      <c r="C138" s="8"/>
      <c r="D138" s="9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5"/>
      <c r="T138" s="4"/>
      <c r="U138" s="4"/>
      <c r="V138" s="4"/>
      <c r="W138" s="4"/>
      <c r="X138" s="4"/>
      <c r="Y138" s="4"/>
      <c r="Z138" s="4"/>
      <c r="AA138" s="4"/>
      <c r="AB138" s="4"/>
    </row>
    <row r="139" spans="1:28" ht="18" customHeight="1">
      <c r="A139" s="43"/>
      <c r="B139" s="44"/>
      <c r="C139" s="8"/>
      <c r="D139" s="9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5"/>
      <c r="T139" s="4"/>
      <c r="U139" s="4"/>
      <c r="V139" s="4"/>
      <c r="W139" s="4"/>
      <c r="X139" s="4"/>
      <c r="Y139" s="4"/>
      <c r="Z139" s="4"/>
      <c r="AA139" s="4"/>
      <c r="AB139" s="4"/>
    </row>
    <row r="140" spans="1:28" ht="18" customHeight="1">
      <c r="A140" s="43"/>
      <c r="B140" s="44"/>
      <c r="C140" s="8"/>
      <c r="D140" s="9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5"/>
      <c r="T140" s="4"/>
      <c r="U140" s="4"/>
      <c r="V140" s="4"/>
      <c r="W140" s="4"/>
      <c r="X140" s="4"/>
      <c r="Y140" s="4"/>
      <c r="Z140" s="4"/>
      <c r="AA140" s="4"/>
      <c r="AB140" s="4"/>
    </row>
    <row r="141" spans="1:28" ht="18" customHeight="1">
      <c r="A141" s="43"/>
      <c r="B141" s="44"/>
      <c r="C141" s="8"/>
      <c r="D141" s="9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5"/>
      <c r="T141" s="4"/>
      <c r="U141" s="4"/>
      <c r="V141" s="4"/>
      <c r="W141" s="4"/>
      <c r="X141" s="4"/>
      <c r="Y141" s="4"/>
      <c r="Z141" s="4"/>
      <c r="AA141" s="4"/>
      <c r="AB141" s="4"/>
    </row>
    <row r="142" spans="1:28" ht="18" customHeight="1">
      <c r="A142" s="43"/>
      <c r="B142" s="44"/>
      <c r="C142" s="8"/>
      <c r="D142" s="9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5"/>
      <c r="T142" s="4"/>
      <c r="U142" s="4"/>
      <c r="V142" s="4"/>
      <c r="W142" s="4"/>
      <c r="X142" s="4"/>
      <c r="Y142" s="4"/>
      <c r="Z142" s="4"/>
      <c r="AA142" s="4"/>
      <c r="AB142" s="4"/>
    </row>
    <row r="143" spans="1:28" ht="18" customHeight="1">
      <c r="A143" s="43"/>
      <c r="B143" s="44"/>
      <c r="C143" s="8"/>
      <c r="D143" s="9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5"/>
      <c r="T143" s="4"/>
      <c r="U143" s="4"/>
      <c r="V143" s="4"/>
      <c r="W143" s="4"/>
      <c r="X143" s="4"/>
      <c r="Y143" s="4"/>
      <c r="Z143" s="4"/>
      <c r="AA143" s="4"/>
      <c r="AB143" s="4"/>
    </row>
    <row r="144" spans="1:28" ht="18" customHeight="1">
      <c r="A144" s="43"/>
      <c r="B144" s="44"/>
      <c r="C144" s="8"/>
      <c r="D144" s="9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5"/>
      <c r="T144" s="4"/>
      <c r="U144" s="4"/>
      <c r="V144" s="4"/>
      <c r="W144" s="4"/>
      <c r="X144" s="4"/>
      <c r="Y144" s="4"/>
      <c r="Z144" s="4"/>
      <c r="AA144" s="4"/>
      <c r="AB144" s="4"/>
    </row>
    <row r="145" spans="1:28" ht="18" customHeight="1">
      <c r="A145" s="43"/>
      <c r="B145" s="44"/>
      <c r="C145" s="8"/>
      <c r="D145" s="9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5"/>
      <c r="T145" s="4"/>
      <c r="U145" s="4"/>
      <c r="V145" s="4"/>
      <c r="W145" s="4"/>
      <c r="X145" s="4"/>
      <c r="Y145" s="4"/>
      <c r="Z145" s="4"/>
      <c r="AA145" s="4"/>
      <c r="AB145" s="4"/>
    </row>
    <row r="146" spans="1:28" ht="18" customHeight="1">
      <c r="A146" s="43"/>
      <c r="B146" s="44"/>
      <c r="C146" s="8"/>
      <c r="D146" s="9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5"/>
      <c r="T146" s="4"/>
      <c r="U146" s="4"/>
      <c r="V146" s="4"/>
      <c r="W146" s="4"/>
      <c r="X146" s="4"/>
      <c r="Y146" s="4"/>
      <c r="Z146" s="4"/>
      <c r="AA146" s="4"/>
      <c r="AB146" s="4"/>
    </row>
    <row r="147" spans="1:28" ht="18" customHeight="1">
      <c r="A147" s="43"/>
      <c r="B147" s="44"/>
      <c r="C147" s="8"/>
      <c r="D147" s="9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5"/>
      <c r="T147" s="4"/>
      <c r="U147" s="4"/>
      <c r="V147" s="4"/>
      <c r="W147" s="4"/>
      <c r="X147" s="4"/>
      <c r="Y147" s="4"/>
      <c r="Z147" s="4"/>
      <c r="AA147" s="4"/>
      <c r="AB147" s="4"/>
    </row>
    <row r="148" spans="1:28" ht="18" customHeight="1">
      <c r="A148" s="43"/>
      <c r="B148" s="44"/>
      <c r="C148" s="8"/>
      <c r="D148" s="9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5"/>
      <c r="T148" s="4"/>
      <c r="U148" s="4"/>
      <c r="V148" s="4"/>
      <c r="W148" s="4"/>
      <c r="X148" s="4"/>
      <c r="Y148" s="4"/>
      <c r="Z148" s="4"/>
      <c r="AA148" s="4"/>
      <c r="AB148" s="4"/>
    </row>
    <row r="149" spans="1:28" ht="18" customHeight="1">
      <c r="A149" s="43"/>
      <c r="B149" s="44"/>
      <c r="C149" s="8"/>
      <c r="D149" s="9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5"/>
      <c r="T149" s="4"/>
      <c r="U149" s="4"/>
      <c r="V149" s="4"/>
      <c r="W149" s="4"/>
      <c r="X149" s="4"/>
      <c r="Y149" s="4"/>
      <c r="Z149" s="4"/>
      <c r="AA149" s="4"/>
      <c r="AB149" s="4"/>
    </row>
    <row r="150" spans="1:28" ht="18" customHeight="1">
      <c r="A150" s="43"/>
      <c r="B150" s="44"/>
      <c r="C150" s="8"/>
      <c r="D150" s="9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5"/>
      <c r="T150" s="4"/>
      <c r="U150" s="4"/>
      <c r="V150" s="4"/>
      <c r="W150" s="4"/>
      <c r="X150" s="4"/>
      <c r="Y150" s="4"/>
      <c r="Z150" s="4"/>
      <c r="AA150" s="4"/>
      <c r="AB150" s="4"/>
    </row>
    <row r="151" spans="1:28" ht="18" customHeight="1">
      <c r="A151" s="43"/>
      <c r="B151" s="44"/>
      <c r="C151" s="8"/>
      <c r="D151" s="9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5"/>
      <c r="T151" s="4"/>
      <c r="U151" s="4"/>
      <c r="V151" s="4"/>
      <c r="W151" s="4"/>
      <c r="X151" s="4"/>
      <c r="Y151" s="4"/>
      <c r="Z151" s="4"/>
      <c r="AA151" s="4"/>
      <c r="AB151" s="4"/>
    </row>
    <row r="152" spans="1:28" ht="18" customHeight="1">
      <c r="A152" s="43"/>
      <c r="B152" s="44"/>
      <c r="C152" s="8"/>
      <c r="D152" s="9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5"/>
      <c r="T152" s="4"/>
      <c r="U152" s="4"/>
      <c r="V152" s="4"/>
      <c r="W152" s="4"/>
      <c r="X152" s="4"/>
      <c r="Y152" s="4"/>
      <c r="Z152" s="4"/>
      <c r="AA152" s="4"/>
      <c r="AB152" s="4"/>
    </row>
    <row r="153" spans="1:28" ht="18" customHeight="1">
      <c r="A153" s="43"/>
      <c r="B153" s="44"/>
      <c r="C153" s="8"/>
      <c r="D153" s="9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5"/>
      <c r="T153" s="4"/>
      <c r="U153" s="4"/>
      <c r="V153" s="4"/>
      <c r="W153" s="4"/>
      <c r="X153" s="4"/>
      <c r="Y153" s="4"/>
      <c r="Z153" s="4"/>
      <c r="AA153" s="4"/>
      <c r="AB153" s="4"/>
    </row>
    <row r="154" spans="1:28" ht="18" customHeight="1">
      <c r="A154" s="43"/>
      <c r="B154" s="44"/>
      <c r="C154" s="8"/>
      <c r="D154" s="9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5"/>
      <c r="T154" s="4"/>
      <c r="U154" s="4"/>
      <c r="V154" s="4"/>
      <c r="W154" s="4"/>
      <c r="X154" s="4"/>
      <c r="Y154" s="4"/>
      <c r="Z154" s="4"/>
      <c r="AA154" s="4"/>
      <c r="AB154" s="4"/>
    </row>
    <row r="155" spans="1:28" ht="18" customHeight="1">
      <c r="A155" s="43"/>
      <c r="B155" s="44"/>
      <c r="C155" s="8"/>
      <c r="D155" s="9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5"/>
      <c r="T155" s="4"/>
      <c r="U155" s="4"/>
      <c r="V155" s="4"/>
      <c r="W155" s="4"/>
      <c r="X155" s="4"/>
      <c r="Y155" s="4"/>
      <c r="Z155" s="4"/>
      <c r="AA155" s="4"/>
      <c r="AB155" s="4"/>
    </row>
    <row r="156" spans="1:28" ht="18" customHeight="1">
      <c r="A156" s="43"/>
      <c r="B156" s="44"/>
      <c r="C156" s="8"/>
      <c r="D156" s="9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5"/>
      <c r="T156" s="4"/>
      <c r="U156" s="4"/>
      <c r="V156" s="4"/>
      <c r="W156" s="4"/>
      <c r="X156" s="4"/>
      <c r="Y156" s="4"/>
      <c r="Z156" s="4"/>
      <c r="AA156" s="4"/>
      <c r="AB156" s="4"/>
    </row>
    <row r="157" spans="1:28" ht="18" customHeight="1">
      <c r="A157" s="43"/>
      <c r="B157" s="44"/>
      <c r="C157" s="8"/>
      <c r="D157" s="9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5"/>
      <c r="T157" s="4"/>
      <c r="U157" s="4"/>
      <c r="V157" s="4"/>
      <c r="W157" s="4"/>
      <c r="X157" s="4"/>
      <c r="Y157" s="4"/>
      <c r="Z157" s="4"/>
      <c r="AA157" s="4"/>
      <c r="AB157" s="4"/>
    </row>
    <row r="158" spans="1:28" ht="18" customHeight="1">
      <c r="A158" s="43"/>
      <c r="B158" s="44"/>
      <c r="C158" s="8"/>
      <c r="D158" s="9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5"/>
      <c r="T158" s="4"/>
      <c r="U158" s="4"/>
      <c r="V158" s="4"/>
      <c r="W158" s="4"/>
      <c r="X158" s="4"/>
      <c r="Y158" s="4"/>
      <c r="Z158" s="4"/>
      <c r="AA158" s="4"/>
      <c r="AB158" s="4"/>
    </row>
    <row r="159" spans="1:28" ht="18" customHeight="1">
      <c r="A159" s="43"/>
      <c r="B159" s="44"/>
      <c r="C159" s="8"/>
      <c r="D159" s="9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5"/>
      <c r="T159" s="4"/>
      <c r="U159" s="4"/>
      <c r="V159" s="4"/>
      <c r="W159" s="4"/>
      <c r="X159" s="4"/>
      <c r="Y159" s="4"/>
      <c r="Z159" s="4"/>
      <c r="AA159" s="4"/>
      <c r="AB159" s="4"/>
    </row>
    <row r="160" spans="1:28" ht="18" customHeight="1">
      <c r="A160" s="43"/>
      <c r="B160" s="44"/>
      <c r="C160" s="8"/>
      <c r="D160" s="9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5"/>
      <c r="T160" s="4"/>
      <c r="U160" s="4"/>
      <c r="V160" s="4"/>
      <c r="W160" s="4"/>
      <c r="X160" s="4"/>
      <c r="Y160" s="4"/>
      <c r="Z160" s="4"/>
      <c r="AA160" s="4"/>
      <c r="AB160" s="4"/>
    </row>
    <row r="161" spans="1:28" ht="18" customHeight="1">
      <c r="A161" s="43"/>
      <c r="B161" s="44"/>
      <c r="C161" s="8"/>
      <c r="D161" s="9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5"/>
      <c r="T161" s="4"/>
      <c r="U161" s="4"/>
      <c r="V161" s="4"/>
      <c r="W161" s="4"/>
      <c r="X161" s="4"/>
      <c r="Y161" s="4"/>
      <c r="Z161" s="4"/>
      <c r="AA161" s="4"/>
      <c r="AB161" s="4"/>
    </row>
    <row r="162" spans="1:28" ht="18" customHeight="1">
      <c r="A162" s="43"/>
      <c r="B162" s="44"/>
      <c r="C162" s="8"/>
      <c r="D162" s="9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5"/>
      <c r="T162" s="4"/>
      <c r="U162" s="4"/>
      <c r="V162" s="4"/>
      <c r="W162" s="4"/>
      <c r="X162" s="4"/>
      <c r="Y162" s="4"/>
      <c r="Z162" s="4"/>
      <c r="AA162" s="4"/>
      <c r="AB162" s="4"/>
    </row>
    <row r="163" spans="1:28" ht="18" customHeight="1">
      <c r="A163" s="43"/>
      <c r="B163" s="44"/>
      <c r="C163" s="8"/>
      <c r="D163" s="9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5"/>
      <c r="T163" s="4"/>
      <c r="U163" s="4"/>
      <c r="V163" s="4"/>
      <c r="W163" s="4"/>
      <c r="X163" s="4"/>
      <c r="Y163" s="4"/>
      <c r="Z163" s="4"/>
      <c r="AA163" s="4"/>
      <c r="AB163" s="4"/>
    </row>
    <row r="164" spans="1:28" ht="18" customHeight="1">
      <c r="A164" s="43"/>
      <c r="B164" s="44"/>
      <c r="C164" s="8"/>
      <c r="D164" s="9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5"/>
      <c r="T164" s="4"/>
      <c r="U164" s="4"/>
      <c r="V164" s="4"/>
      <c r="W164" s="4"/>
      <c r="X164" s="4"/>
      <c r="Y164" s="4"/>
      <c r="Z164" s="4"/>
      <c r="AA164" s="4"/>
      <c r="AB164" s="4"/>
    </row>
    <row r="165" spans="1:28" ht="18" customHeight="1">
      <c r="A165" s="43"/>
      <c r="B165" s="44"/>
      <c r="C165" s="8"/>
      <c r="D165" s="9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5"/>
      <c r="T165" s="4"/>
      <c r="U165" s="4"/>
      <c r="V165" s="4"/>
      <c r="W165" s="4"/>
      <c r="X165" s="4"/>
      <c r="Y165" s="4"/>
      <c r="Z165" s="4"/>
      <c r="AA165" s="4"/>
      <c r="AB165" s="4"/>
    </row>
    <row r="166" spans="1:28" ht="18" customHeight="1">
      <c r="A166" s="43"/>
      <c r="B166" s="44"/>
      <c r="C166" s="8"/>
      <c r="D166" s="9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5"/>
      <c r="T166" s="4"/>
      <c r="U166" s="4"/>
      <c r="V166" s="4"/>
      <c r="W166" s="4"/>
      <c r="X166" s="4"/>
      <c r="Y166" s="4"/>
      <c r="Z166" s="4"/>
      <c r="AA166" s="4"/>
      <c r="AB166" s="4"/>
    </row>
    <row r="167" spans="1:28" ht="18" customHeight="1">
      <c r="A167" s="43"/>
      <c r="B167" s="44"/>
      <c r="C167" s="8"/>
      <c r="D167" s="9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5"/>
      <c r="T167" s="4"/>
      <c r="U167" s="4"/>
      <c r="V167" s="4"/>
      <c r="W167" s="4"/>
      <c r="X167" s="4"/>
      <c r="Y167" s="4"/>
      <c r="Z167" s="4"/>
      <c r="AA167" s="4"/>
      <c r="AB167" s="4"/>
    </row>
    <row r="168" spans="1:28" ht="18" customHeight="1">
      <c r="A168" s="43"/>
      <c r="B168" s="44"/>
      <c r="C168" s="8"/>
      <c r="D168" s="9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5"/>
      <c r="T168" s="4"/>
      <c r="U168" s="4"/>
      <c r="V168" s="4"/>
      <c r="W168" s="4"/>
      <c r="X168" s="4"/>
      <c r="Y168" s="4"/>
      <c r="Z168" s="4"/>
      <c r="AA168" s="4"/>
      <c r="AB168" s="4"/>
    </row>
    <row r="169" spans="1:28" ht="18" customHeight="1">
      <c r="A169" s="43"/>
      <c r="B169" s="44"/>
      <c r="C169" s="8"/>
      <c r="D169" s="9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5"/>
      <c r="T169" s="4"/>
      <c r="U169" s="4"/>
      <c r="V169" s="4"/>
      <c r="W169" s="4"/>
      <c r="X169" s="4"/>
      <c r="Y169" s="4"/>
      <c r="Z169" s="4"/>
      <c r="AA169" s="4"/>
      <c r="AB169" s="4"/>
    </row>
    <row r="170" spans="1:28" ht="18" customHeight="1">
      <c r="A170" s="43"/>
      <c r="B170" s="44"/>
      <c r="C170" s="8"/>
      <c r="D170" s="9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5"/>
      <c r="T170" s="4"/>
      <c r="U170" s="4"/>
      <c r="V170" s="4"/>
      <c r="W170" s="4"/>
      <c r="X170" s="4"/>
      <c r="Y170" s="4"/>
      <c r="Z170" s="4"/>
      <c r="AA170" s="4"/>
      <c r="AB170" s="4"/>
    </row>
    <row r="171" spans="1:28" ht="18" customHeight="1">
      <c r="A171" s="43"/>
      <c r="B171" s="44"/>
      <c r="C171" s="8"/>
      <c r="D171" s="9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5"/>
      <c r="T171" s="4"/>
      <c r="U171" s="4"/>
      <c r="V171" s="4"/>
      <c r="W171" s="4"/>
      <c r="X171" s="4"/>
      <c r="Y171" s="4"/>
      <c r="Z171" s="4"/>
      <c r="AA171" s="4"/>
      <c r="AB171" s="4"/>
    </row>
    <row r="172" spans="1:28" ht="18" customHeight="1">
      <c r="A172" s="43"/>
      <c r="B172" s="44"/>
      <c r="C172" s="8"/>
      <c r="D172" s="9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5"/>
      <c r="T172" s="4"/>
      <c r="U172" s="4"/>
      <c r="V172" s="4"/>
      <c r="W172" s="4"/>
      <c r="X172" s="4"/>
      <c r="Y172" s="4"/>
      <c r="Z172" s="4"/>
      <c r="AA172" s="4"/>
      <c r="AB172" s="4"/>
    </row>
    <row r="173" spans="1:28" ht="18" customHeight="1">
      <c r="A173" s="43"/>
      <c r="B173" s="44"/>
      <c r="C173" s="8"/>
      <c r="D173" s="9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5"/>
      <c r="T173" s="4"/>
      <c r="U173" s="4"/>
      <c r="V173" s="4"/>
      <c r="W173" s="4"/>
      <c r="X173" s="4"/>
      <c r="Y173" s="4"/>
      <c r="Z173" s="4"/>
      <c r="AA173" s="4"/>
      <c r="AB173" s="4"/>
    </row>
    <row r="174" spans="1:28" ht="18" customHeight="1">
      <c r="A174" s="43"/>
      <c r="B174" s="44"/>
      <c r="C174" s="8"/>
      <c r="D174" s="9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5"/>
      <c r="T174" s="4"/>
      <c r="U174" s="4"/>
      <c r="V174" s="4"/>
      <c r="W174" s="4"/>
      <c r="X174" s="4"/>
      <c r="Y174" s="4"/>
      <c r="Z174" s="4"/>
      <c r="AA174" s="4"/>
      <c r="AB174" s="4"/>
    </row>
    <row r="175" spans="1:28" ht="18" customHeight="1">
      <c r="A175" s="43"/>
      <c r="B175" s="44"/>
      <c r="C175" s="8"/>
      <c r="D175" s="9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5"/>
      <c r="T175" s="4"/>
      <c r="U175" s="4"/>
      <c r="V175" s="4"/>
      <c r="W175" s="4"/>
      <c r="X175" s="4"/>
      <c r="Y175" s="4"/>
      <c r="Z175" s="4"/>
      <c r="AA175" s="4"/>
      <c r="AB175" s="4"/>
    </row>
    <row r="176" spans="1:28" ht="18" customHeight="1">
      <c r="A176" s="43"/>
      <c r="B176" s="44"/>
      <c r="C176" s="8"/>
      <c r="D176" s="9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5"/>
      <c r="T176" s="4"/>
      <c r="U176" s="4"/>
      <c r="V176" s="4"/>
      <c r="W176" s="4"/>
      <c r="X176" s="4"/>
      <c r="Y176" s="4"/>
      <c r="Z176" s="4"/>
      <c r="AA176" s="4"/>
      <c r="AB176" s="4"/>
    </row>
    <row r="177" spans="1:28" ht="18" customHeight="1">
      <c r="A177" s="43"/>
      <c r="B177" s="44"/>
      <c r="C177" s="8"/>
      <c r="D177" s="9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5"/>
      <c r="T177" s="4"/>
      <c r="U177" s="4"/>
      <c r="V177" s="4"/>
      <c r="W177" s="4"/>
      <c r="X177" s="4"/>
      <c r="Y177" s="4"/>
      <c r="Z177" s="4"/>
      <c r="AA177" s="4"/>
      <c r="AB177" s="4"/>
    </row>
    <row r="178" spans="1:28" ht="18" customHeight="1">
      <c r="A178" s="43"/>
      <c r="B178" s="44"/>
      <c r="C178" s="8"/>
      <c r="D178" s="9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5"/>
      <c r="T178" s="4"/>
      <c r="U178" s="4"/>
      <c r="V178" s="4"/>
      <c r="W178" s="4"/>
      <c r="X178" s="4"/>
      <c r="Y178" s="4"/>
      <c r="Z178" s="4"/>
      <c r="AA178" s="4"/>
      <c r="AB178" s="4"/>
    </row>
    <row r="179" spans="1:28" ht="18" customHeight="1">
      <c r="A179" s="43"/>
      <c r="B179" s="44"/>
      <c r="C179" s="8"/>
      <c r="D179" s="9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5"/>
      <c r="T179" s="4"/>
      <c r="U179" s="4"/>
      <c r="V179" s="4"/>
      <c r="W179" s="4"/>
      <c r="X179" s="4"/>
      <c r="Y179" s="4"/>
      <c r="Z179" s="4"/>
      <c r="AA179" s="4"/>
      <c r="AB179" s="4"/>
    </row>
    <row r="180" spans="1:28" ht="18" customHeight="1">
      <c r="A180" s="43"/>
      <c r="B180" s="44"/>
      <c r="C180" s="8"/>
      <c r="D180" s="9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5"/>
      <c r="T180" s="4"/>
      <c r="U180" s="4"/>
      <c r="V180" s="4"/>
      <c r="W180" s="4"/>
      <c r="X180" s="4"/>
      <c r="Y180" s="4"/>
      <c r="Z180" s="4"/>
      <c r="AA180" s="4"/>
      <c r="AB180" s="4"/>
    </row>
    <row r="181" spans="1:28" ht="18" customHeight="1">
      <c r="A181" s="43"/>
      <c r="B181" s="44"/>
      <c r="C181" s="8"/>
      <c r="D181" s="9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5"/>
      <c r="T181" s="4"/>
      <c r="U181" s="4"/>
      <c r="V181" s="4"/>
      <c r="W181" s="4"/>
      <c r="X181" s="4"/>
      <c r="Y181" s="4"/>
      <c r="Z181" s="4"/>
      <c r="AA181" s="4"/>
      <c r="AB181" s="4"/>
    </row>
    <row r="182" spans="1:28" ht="18" customHeight="1">
      <c r="A182" s="43"/>
      <c r="B182" s="44"/>
      <c r="C182" s="8"/>
      <c r="D182" s="9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5"/>
      <c r="T182" s="4"/>
      <c r="U182" s="4"/>
      <c r="V182" s="4"/>
      <c r="W182" s="4"/>
      <c r="X182" s="4"/>
      <c r="Y182" s="4"/>
      <c r="Z182" s="4"/>
      <c r="AA182" s="4"/>
      <c r="AB182" s="4"/>
    </row>
    <row r="183" spans="1:28" ht="18" customHeight="1">
      <c r="A183" s="43"/>
      <c r="B183" s="44"/>
      <c r="C183" s="8"/>
      <c r="D183" s="9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5"/>
      <c r="T183" s="4"/>
      <c r="U183" s="4"/>
      <c r="V183" s="4"/>
      <c r="W183" s="4"/>
      <c r="X183" s="4"/>
      <c r="Y183" s="4"/>
      <c r="Z183" s="4"/>
      <c r="AA183" s="4"/>
      <c r="AB183" s="4"/>
    </row>
    <row r="184" spans="1:28" ht="18" customHeight="1">
      <c r="A184" s="43"/>
      <c r="B184" s="44"/>
      <c r="C184" s="8"/>
      <c r="D184" s="9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5"/>
      <c r="T184" s="4"/>
      <c r="U184" s="4"/>
      <c r="V184" s="4"/>
      <c r="W184" s="4"/>
      <c r="X184" s="4"/>
      <c r="Y184" s="4"/>
      <c r="Z184" s="4"/>
      <c r="AA184" s="4"/>
      <c r="AB184" s="4"/>
    </row>
    <row r="185" spans="1:28" ht="18" customHeight="1">
      <c r="A185" s="43"/>
      <c r="B185" s="44"/>
      <c r="C185" s="8"/>
      <c r="D185" s="9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5"/>
      <c r="T185" s="4"/>
      <c r="U185" s="4"/>
      <c r="V185" s="4"/>
      <c r="W185" s="4"/>
      <c r="X185" s="4"/>
      <c r="Y185" s="4"/>
      <c r="Z185" s="4"/>
      <c r="AA185" s="4"/>
      <c r="AB185" s="4"/>
    </row>
    <row r="186" spans="1:28" ht="18" customHeight="1">
      <c r="A186" s="43"/>
      <c r="B186" s="44"/>
      <c r="C186" s="8"/>
      <c r="D186" s="9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5"/>
      <c r="T186" s="4"/>
      <c r="U186" s="4"/>
      <c r="V186" s="4"/>
      <c r="W186" s="4"/>
      <c r="X186" s="4"/>
      <c r="Y186" s="4"/>
      <c r="Z186" s="4"/>
      <c r="AA186" s="4"/>
      <c r="AB186" s="4"/>
    </row>
    <row r="187" spans="1:28" ht="18" customHeight="1">
      <c r="A187" s="43"/>
      <c r="B187" s="44"/>
      <c r="C187" s="8"/>
      <c r="D187" s="9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5"/>
      <c r="T187" s="4"/>
      <c r="U187" s="4"/>
      <c r="V187" s="4"/>
      <c r="W187" s="4"/>
      <c r="X187" s="4"/>
      <c r="Y187" s="4"/>
      <c r="Z187" s="4"/>
      <c r="AA187" s="4"/>
      <c r="AB187" s="4"/>
    </row>
    <row r="188" spans="1:28" ht="18" customHeight="1">
      <c r="A188" s="43"/>
      <c r="B188" s="44"/>
      <c r="C188" s="8"/>
      <c r="D188" s="9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5"/>
      <c r="T188" s="4"/>
      <c r="U188" s="4"/>
      <c r="V188" s="4"/>
      <c r="W188" s="4"/>
      <c r="X188" s="4"/>
      <c r="Y188" s="4"/>
      <c r="Z188" s="4"/>
      <c r="AA188" s="4"/>
      <c r="AB188" s="4"/>
    </row>
    <row r="189" spans="1:28" ht="18" customHeight="1">
      <c r="A189" s="43"/>
      <c r="B189" s="44"/>
      <c r="C189" s="8"/>
      <c r="D189" s="9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5"/>
      <c r="T189" s="4"/>
      <c r="U189" s="4"/>
      <c r="V189" s="4"/>
      <c r="W189" s="4"/>
      <c r="X189" s="4"/>
      <c r="Y189" s="4"/>
      <c r="Z189" s="4"/>
      <c r="AA189" s="4"/>
      <c r="AB189" s="4"/>
    </row>
    <row r="190" spans="1:28" ht="18" customHeight="1">
      <c r="A190" s="43"/>
      <c r="B190" s="44"/>
      <c r="C190" s="8"/>
      <c r="D190" s="9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5"/>
      <c r="T190" s="4"/>
      <c r="U190" s="4"/>
      <c r="V190" s="4"/>
      <c r="W190" s="4"/>
      <c r="X190" s="4"/>
      <c r="Y190" s="4"/>
      <c r="Z190" s="4"/>
      <c r="AA190" s="4"/>
      <c r="AB190" s="4"/>
    </row>
    <row r="191" spans="1:28" ht="18" customHeight="1">
      <c r="A191" s="43"/>
      <c r="B191" s="44"/>
      <c r="C191" s="8"/>
      <c r="D191" s="9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5"/>
      <c r="T191" s="4"/>
      <c r="U191" s="4"/>
      <c r="V191" s="4"/>
      <c r="W191" s="4"/>
      <c r="X191" s="4"/>
      <c r="Y191" s="4"/>
      <c r="Z191" s="4"/>
      <c r="AA191" s="4"/>
      <c r="AB191" s="4"/>
    </row>
    <row r="192" spans="1:28" ht="18" customHeight="1">
      <c r="A192" s="43"/>
      <c r="B192" s="44"/>
      <c r="C192" s="8"/>
      <c r="D192" s="9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5"/>
      <c r="T192" s="4"/>
      <c r="U192" s="4"/>
      <c r="V192" s="4"/>
      <c r="W192" s="4"/>
      <c r="X192" s="4"/>
      <c r="Y192" s="4"/>
      <c r="Z192" s="4"/>
      <c r="AA192" s="4"/>
      <c r="AB192" s="4"/>
    </row>
    <row r="193" spans="1:28" ht="18" customHeight="1">
      <c r="A193" s="43"/>
      <c r="B193" s="44"/>
      <c r="C193" s="8"/>
      <c r="D193" s="9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5"/>
      <c r="T193" s="4"/>
      <c r="U193" s="4"/>
      <c r="V193" s="4"/>
      <c r="W193" s="4"/>
      <c r="X193" s="4"/>
      <c r="Y193" s="4"/>
      <c r="Z193" s="4"/>
      <c r="AA193" s="4"/>
      <c r="AB193" s="4"/>
    </row>
    <row r="194" spans="1:28" ht="18" customHeight="1">
      <c r="A194" s="43"/>
      <c r="B194" s="44"/>
      <c r="C194" s="8"/>
      <c r="D194" s="9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5"/>
      <c r="T194" s="4"/>
      <c r="U194" s="4"/>
      <c r="V194" s="4"/>
      <c r="W194" s="4"/>
      <c r="X194" s="4"/>
      <c r="Y194" s="4"/>
      <c r="Z194" s="4"/>
      <c r="AA194" s="4"/>
      <c r="AB194" s="4"/>
    </row>
    <row r="195" spans="1:28" ht="18" customHeight="1">
      <c r="A195" s="43"/>
      <c r="B195" s="44"/>
      <c r="C195" s="8"/>
      <c r="D195" s="9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5"/>
      <c r="T195" s="4"/>
      <c r="U195" s="4"/>
      <c r="V195" s="4"/>
      <c r="W195" s="4"/>
      <c r="X195" s="4"/>
      <c r="Y195" s="4"/>
      <c r="Z195" s="4"/>
      <c r="AA195" s="4"/>
      <c r="AB195" s="4"/>
    </row>
    <row r="196" spans="1:28" ht="18" customHeight="1">
      <c r="A196" s="43"/>
      <c r="B196" s="44"/>
      <c r="C196" s="8"/>
      <c r="D196" s="9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5"/>
      <c r="T196" s="4"/>
      <c r="U196" s="4"/>
      <c r="V196" s="4"/>
      <c r="W196" s="4"/>
      <c r="X196" s="4"/>
      <c r="Y196" s="4"/>
      <c r="Z196" s="4"/>
      <c r="AA196" s="4"/>
      <c r="AB196" s="4"/>
    </row>
    <row r="197" spans="1:28" ht="18" customHeight="1">
      <c r="A197" s="43"/>
      <c r="B197" s="44"/>
      <c r="C197" s="8"/>
      <c r="D197" s="9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5"/>
      <c r="T197" s="4"/>
      <c r="U197" s="4"/>
      <c r="V197" s="4"/>
      <c r="W197" s="4"/>
      <c r="X197" s="4"/>
      <c r="Y197" s="4"/>
      <c r="Z197" s="4"/>
      <c r="AA197" s="4"/>
      <c r="AB197" s="4"/>
    </row>
    <row r="198" spans="1:28" ht="18" customHeight="1">
      <c r="A198" s="43"/>
      <c r="B198" s="44"/>
      <c r="C198" s="8"/>
      <c r="D198" s="9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5"/>
      <c r="T198" s="4"/>
      <c r="U198" s="4"/>
      <c r="V198" s="4"/>
      <c r="W198" s="4"/>
      <c r="X198" s="4"/>
      <c r="Y198" s="4"/>
      <c r="Z198" s="4"/>
      <c r="AA198" s="4"/>
      <c r="AB198" s="4"/>
    </row>
    <row r="199" spans="1:28" ht="18" customHeight="1">
      <c r="A199" s="43"/>
      <c r="B199" s="44"/>
      <c r="C199" s="8"/>
      <c r="D199" s="9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5"/>
      <c r="T199" s="4"/>
      <c r="U199" s="4"/>
      <c r="V199" s="4"/>
      <c r="W199" s="4"/>
      <c r="X199" s="4"/>
      <c r="Y199" s="4"/>
      <c r="Z199" s="4"/>
      <c r="AA199" s="4"/>
      <c r="AB199" s="4"/>
    </row>
    <row r="200" spans="1:28" ht="18" customHeight="1">
      <c r="A200" s="43"/>
      <c r="B200" s="44"/>
      <c r="C200" s="8"/>
      <c r="D200" s="9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5"/>
      <c r="T200" s="4"/>
      <c r="U200" s="4"/>
      <c r="V200" s="4"/>
      <c r="W200" s="4"/>
      <c r="X200" s="4"/>
      <c r="Y200" s="4"/>
      <c r="Z200" s="4"/>
      <c r="AA200" s="4"/>
      <c r="AB200" s="4"/>
    </row>
    <row r="201" spans="1:28" ht="18" customHeight="1">
      <c r="A201" s="43"/>
      <c r="B201" s="44"/>
      <c r="C201" s="8"/>
      <c r="D201" s="9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5"/>
      <c r="T201" s="4"/>
      <c r="U201" s="4"/>
      <c r="V201" s="4"/>
      <c r="W201" s="4"/>
      <c r="X201" s="4"/>
      <c r="Y201" s="4"/>
      <c r="Z201" s="4"/>
      <c r="AA201" s="4"/>
      <c r="AB201" s="4"/>
    </row>
    <row r="202" spans="1:28" ht="18" customHeight="1">
      <c r="A202" s="43"/>
      <c r="B202" s="44"/>
      <c r="C202" s="8"/>
      <c r="D202" s="9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5"/>
      <c r="T202" s="4"/>
      <c r="U202" s="4"/>
      <c r="V202" s="4"/>
      <c r="W202" s="4"/>
      <c r="X202" s="4"/>
      <c r="Y202" s="4"/>
      <c r="Z202" s="4"/>
      <c r="AA202" s="4"/>
      <c r="AB202" s="4"/>
    </row>
    <row r="203" spans="1:28" ht="18" customHeight="1">
      <c r="A203" s="43"/>
      <c r="B203" s="44"/>
      <c r="C203" s="8"/>
      <c r="D203" s="9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5"/>
      <c r="T203" s="4"/>
      <c r="U203" s="4"/>
      <c r="V203" s="4"/>
      <c r="W203" s="4"/>
      <c r="X203" s="4"/>
      <c r="Y203" s="4"/>
      <c r="Z203" s="4"/>
      <c r="AA203" s="4"/>
      <c r="AB203" s="4"/>
    </row>
    <row r="204" spans="1:28" ht="18" customHeight="1">
      <c r="A204" s="43"/>
      <c r="B204" s="44"/>
      <c r="C204" s="8"/>
      <c r="D204" s="9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5"/>
      <c r="T204" s="4"/>
      <c r="U204" s="4"/>
      <c r="V204" s="4"/>
      <c r="W204" s="4"/>
      <c r="X204" s="4"/>
      <c r="Y204" s="4"/>
      <c r="Z204" s="4"/>
      <c r="AA204" s="4"/>
      <c r="AB204" s="4"/>
    </row>
    <row r="205" spans="1:28" ht="18" customHeight="1">
      <c r="A205" s="43"/>
      <c r="B205" s="44"/>
      <c r="C205" s="8"/>
      <c r="D205" s="9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5"/>
      <c r="T205" s="4"/>
      <c r="U205" s="4"/>
      <c r="V205" s="4"/>
      <c r="W205" s="4"/>
      <c r="X205" s="4"/>
      <c r="Y205" s="4"/>
      <c r="Z205" s="4"/>
      <c r="AA205" s="4"/>
      <c r="AB205" s="4"/>
    </row>
    <row r="206" spans="1:28" ht="18" customHeight="1">
      <c r="A206" s="43"/>
      <c r="B206" s="44"/>
      <c r="C206" s="8"/>
      <c r="D206" s="9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5"/>
      <c r="T206" s="4"/>
      <c r="U206" s="4"/>
      <c r="V206" s="4"/>
      <c r="W206" s="4"/>
      <c r="X206" s="4"/>
      <c r="Y206" s="4"/>
      <c r="Z206" s="4"/>
      <c r="AA206" s="4"/>
      <c r="AB206" s="4"/>
    </row>
    <row r="207" spans="1:28" ht="18" customHeight="1">
      <c r="A207" s="43"/>
      <c r="B207" s="44"/>
      <c r="C207" s="8"/>
      <c r="D207" s="9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5"/>
      <c r="T207" s="4"/>
      <c r="U207" s="4"/>
      <c r="V207" s="4"/>
      <c r="W207" s="4"/>
      <c r="X207" s="4"/>
      <c r="Y207" s="4"/>
      <c r="Z207" s="4"/>
      <c r="AA207" s="4"/>
      <c r="AB207" s="4"/>
    </row>
    <row r="208" spans="1:28" ht="18" customHeight="1">
      <c r="A208" s="43"/>
      <c r="B208" s="44"/>
      <c r="C208" s="8"/>
      <c r="D208" s="9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5"/>
      <c r="T208" s="4"/>
      <c r="U208" s="4"/>
      <c r="V208" s="4"/>
      <c r="W208" s="4"/>
      <c r="X208" s="4"/>
      <c r="Y208" s="4"/>
      <c r="Z208" s="4"/>
      <c r="AA208" s="4"/>
      <c r="AB208" s="4"/>
    </row>
    <row r="209" spans="1:28" ht="18" customHeight="1">
      <c r="A209" s="43"/>
      <c r="B209" s="44"/>
      <c r="C209" s="8"/>
      <c r="D209" s="9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5"/>
      <c r="T209" s="4"/>
      <c r="U209" s="4"/>
      <c r="V209" s="4"/>
      <c r="W209" s="4"/>
      <c r="X209" s="4"/>
      <c r="Y209" s="4"/>
      <c r="Z209" s="4"/>
      <c r="AA209" s="4"/>
      <c r="AB209" s="4"/>
    </row>
    <row r="210" spans="1:28" ht="18" customHeight="1">
      <c r="A210" s="43"/>
      <c r="B210" s="44"/>
      <c r="C210" s="8"/>
      <c r="D210" s="9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5"/>
      <c r="T210" s="4"/>
      <c r="U210" s="4"/>
      <c r="V210" s="4"/>
      <c r="W210" s="4"/>
      <c r="X210" s="4"/>
      <c r="Y210" s="4"/>
      <c r="Z210" s="4"/>
      <c r="AA210" s="4"/>
      <c r="AB210" s="4"/>
    </row>
    <row r="211" spans="1:28" ht="18" customHeight="1">
      <c r="A211" s="43"/>
      <c r="B211" s="44"/>
      <c r="C211" s="8"/>
      <c r="D211" s="9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5"/>
      <c r="T211" s="4"/>
      <c r="U211" s="4"/>
      <c r="V211" s="4"/>
      <c r="W211" s="4"/>
      <c r="X211" s="4"/>
      <c r="Y211" s="4"/>
      <c r="Z211" s="4"/>
      <c r="AA211" s="4"/>
      <c r="AB211" s="4"/>
    </row>
    <row r="212" spans="1:28" ht="18" customHeight="1">
      <c r="A212" s="43"/>
      <c r="B212" s="44"/>
      <c r="C212" s="8"/>
      <c r="D212" s="9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5"/>
      <c r="T212" s="4"/>
      <c r="U212" s="4"/>
      <c r="V212" s="4"/>
      <c r="W212" s="4"/>
      <c r="X212" s="4"/>
      <c r="Y212" s="4"/>
      <c r="Z212" s="4"/>
      <c r="AA212" s="4"/>
      <c r="AB212" s="4"/>
    </row>
    <row r="213" spans="1:28" ht="18" customHeight="1">
      <c r="A213" s="43"/>
      <c r="B213" s="44"/>
      <c r="C213" s="8"/>
      <c r="D213" s="9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5"/>
      <c r="T213" s="4"/>
      <c r="U213" s="4"/>
      <c r="V213" s="4"/>
      <c r="W213" s="4"/>
      <c r="X213" s="4"/>
      <c r="Y213" s="4"/>
      <c r="Z213" s="4"/>
      <c r="AA213" s="4"/>
      <c r="AB213" s="4"/>
    </row>
    <row r="214" spans="1:28" ht="18" customHeight="1">
      <c r="A214" s="43"/>
      <c r="B214" s="44"/>
      <c r="C214" s="8"/>
      <c r="D214" s="9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5"/>
      <c r="T214" s="4"/>
      <c r="U214" s="4"/>
      <c r="V214" s="4"/>
      <c r="W214" s="4"/>
      <c r="X214" s="4"/>
      <c r="Y214" s="4"/>
      <c r="Z214" s="4"/>
      <c r="AA214" s="4"/>
      <c r="AB214" s="4"/>
    </row>
    <row r="215" spans="1:28" ht="18" customHeight="1">
      <c r="A215" s="43"/>
      <c r="B215" s="44"/>
      <c r="C215" s="8"/>
      <c r="D215" s="9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5"/>
      <c r="T215" s="4"/>
      <c r="U215" s="4"/>
      <c r="V215" s="4"/>
      <c r="W215" s="4"/>
      <c r="X215" s="4"/>
      <c r="Y215" s="4"/>
      <c r="Z215" s="4"/>
      <c r="AA215" s="4"/>
      <c r="AB215" s="4"/>
    </row>
    <row r="216" spans="1:28" ht="18" customHeight="1">
      <c r="A216" s="43"/>
      <c r="B216" s="44"/>
      <c r="C216" s="8"/>
      <c r="D216" s="9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5"/>
      <c r="T216" s="4"/>
      <c r="U216" s="4"/>
      <c r="V216" s="4"/>
      <c r="W216" s="4"/>
      <c r="X216" s="4"/>
      <c r="Y216" s="4"/>
      <c r="Z216" s="4"/>
      <c r="AA216" s="4"/>
      <c r="AB216" s="4"/>
    </row>
    <row r="217" spans="1:28" ht="18" customHeight="1">
      <c r="A217" s="43"/>
      <c r="B217" s="44"/>
      <c r="C217" s="8"/>
      <c r="D217" s="9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5"/>
      <c r="T217" s="4"/>
      <c r="U217" s="4"/>
      <c r="V217" s="4"/>
      <c r="W217" s="4"/>
      <c r="X217" s="4"/>
      <c r="Y217" s="4"/>
      <c r="Z217" s="4"/>
      <c r="AA217" s="4"/>
      <c r="AB217" s="4"/>
    </row>
    <row r="218" spans="1:28" ht="18" customHeight="1">
      <c r="A218" s="43"/>
      <c r="B218" s="44"/>
      <c r="C218" s="8"/>
      <c r="D218" s="9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5"/>
      <c r="T218" s="4"/>
      <c r="U218" s="4"/>
      <c r="V218" s="4"/>
      <c r="W218" s="4"/>
      <c r="X218" s="4"/>
      <c r="Y218" s="4"/>
      <c r="Z218" s="4"/>
      <c r="AA218" s="4"/>
      <c r="AB218" s="4"/>
    </row>
    <row r="219" spans="1:28" ht="18" customHeight="1">
      <c r="A219" s="43"/>
      <c r="B219" s="44"/>
      <c r="C219" s="8"/>
      <c r="D219" s="9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5"/>
      <c r="T219" s="4"/>
      <c r="U219" s="4"/>
      <c r="V219" s="4"/>
      <c r="W219" s="4"/>
      <c r="X219" s="4"/>
      <c r="Y219" s="4"/>
      <c r="Z219" s="4"/>
      <c r="AA219" s="4"/>
      <c r="AB219" s="4"/>
    </row>
    <row r="220" spans="1:28" ht="18" customHeight="1">
      <c r="A220" s="43"/>
      <c r="B220" s="44"/>
      <c r="C220" s="8"/>
      <c r="D220" s="9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5"/>
      <c r="T220" s="4"/>
      <c r="U220" s="4"/>
      <c r="V220" s="4"/>
      <c r="W220" s="4"/>
      <c r="X220" s="4"/>
      <c r="Y220" s="4"/>
      <c r="Z220" s="4"/>
      <c r="AA220" s="4"/>
      <c r="AB220" s="4"/>
    </row>
    <row r="221" spans="1:28" ht="18" customHeight="1">
      <c r="A221" s="43"/>
      <c r="B221" s="44"/>
      <c r="C221" s="8"/>
      <c r="D221" s="9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5"/>
      <c r="T221" s="4"/>
      <c r="U221" s="4"/>
      <c r="V221" s="4"/>
      <c r="W221" s="4"/>
      <c r="X221" s="4"/>
      <c r="Y221" s="4"/>
      <c r="Z221" s="4"/>
      <c r="AA221" s="4"/>
      <c r="AB221" s="4"/>
    </row>
    <row r="222" spans="1:28" ht="18" customHeight="1">
      <c r="A222" s="43"/>
      <c r="B222" s="44"/>
      <c r="C222" s="8"/>
      <c r="D222" s="9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5"/>
      <c r="T222" s="4"/>
      <c r="U222" s="4"/>
      <c r="V222" s="4"/>
      <c r="W222" s="4"/>
      <c r="X222" s="4"/>
      <c r="Y222" s="4"/>
      <c r="Z222" s="4"/>
      <c r="AA222" s="4"/>
      <c r="AB222" s="4"/>
    </row>
    <row r="223" spans="1:28" ht="18" customHeight="1">
      <c r="A223" s="43"/>
      <c r="B223" s="44"/>
      <c r="C223" s="8"/>
      <c r="D223" s="9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5"/>
      <c r="T223" s="4"/>
      <c r="U223" s="4"/>
      <c r="V223" s="4"/>
      <c r="W223" s="4"/>
      <c r="X223" s="4"/>
      <c r="Y223" s="4"/>
      <c r="Z223" s="4"/>
      <c r="AA223" s="4"/>
      <c r="AB223" s="4"/>
    </row>
    <row r="224" spans="1:28" ht="18" customHeight="1">
      <c r="A224" s="43"/>
      <c r="B224" s="44"/>
      <c r="C224" s="8"/>
      <c r="D224" s="9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5"/>
      <c r="T224" s="4"/>
      <c r="U224" s="4"/>
      <c r="V224" s="4"/>
      <c r="W224" s="4"/>
      <c r="X224" s="4"/>
      <c r="Y224" s="4"/>
      <c r="Z224" s="4"/>
      <c r="AA224" s="4"/>
      <c r="AB224" s="4"/>
    </row>
    <row r="225" spans="1:28" ht="18" customHeight="1">
      <c r="A225" s="43"/>
      <c r="B225" s="44"/>
      <c r="C225" s="8"/>
      <c r="D225" s="9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5"/>
      <c r="T225" s="4"/>
      <c r="U225" s="4"/>
      <c r="V225" s="4"/>
      <c r="W225" s="4"/>
      <c r="X225" s="4"/>
      <c r="Y225" s="4"/>
      <c r="Z225" s="4"/>
      <c r="AA225" s="4"/>
      <c r="AB225" s="4"/>
    </row>
    <row r="226" spans="1:28" ht="18" customHeight="1">
      <c r="A226" s="43"/>
      <c r="B226" s="44"/>
      <c r="C226" s="8"/>
      <c r="D226" s="9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5"/>
      <c r="T226" s="4"/>
      <c r="U226" s="4"/>
      <c r="V226" s="4"/>
      <c r="W226" s="4"/>
      <c r="X226" s="4"/>
      <c r="Y226" s="4"/>
      <c r="Z226" s="4"/>
      <c r="AA226" s="4"/>
      <c r="AB226" s="4"/>
    </row>
    <row r="227" spans="1:28" ht="18" customHeight="1">
      <c r="A227" s="43"/>
      <c r="B227" s="44"/>
      <c r="C227" s="8"/>
      <c r="D227" s="9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5"/>
      <c r="T227" s="4"/>
      <c r="U227" s="4"/>
      <c r="V227" s="4"/>
      <c r="W227" s="4"/>
      <c r="X227" s="4"/>
      <c r="Y227" s="4"/>
      <c r="Z227" s="4"/>
      <c r="AA227" s="4"/>
      <c r="AB227" s="4"/>
    </row>
    <row r="228" spans="1:28" ht="18" customHeight="1">
      <c r="A228" s="43"/>
      <c r="B228" s="44"/>
      <c r="C228" s="8"/>
      <c r="D228" s="9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5"/>
      <c r="T228" s="4"/>
      <c r="U228" s="4"/>
      <c r="V228" s="4"/>
      <c r="W228" s="4"/>
      <c r="X228" s="4"/>
      <c r="Y228" s="4"/>
      <c r="Z228" s="4"/>
      <c r="AA228" s="4"/>
      <c r="AB228" s="4"/>
    </row>
    <row r="229" spans="1:28" ht="18" customHeight="1">
      <c r="A229" s="43"/>
      <c r="B229" s="44"/>
      <c r="C229" s="8"/>
      <c r="D229" s="9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5"/>
      <c r="T229" s="4"/>
      <c r="U229" s="4"/>
      <c r="V229" s="4"/>
      <c r="W229" s="4"/>
      <c r="X229" s="4"/>
      <c r="Y229" s="4"/>
      <c r="Z229" s="4"/>
      <c r="AA229" s="4"/>
      <c r="AB229" s="4"/>
    </row>
    <row r="230" spans="1:28" ht="18" customHeight="1">
      <c r="A230" s="43"/>
      <c r="B230" s="44"/>
      <c r="C230" s="8"/>
      <c r="D230" s="9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5"/>
      <c r="T230" s="4"/>
      <c r="U230" s="4"/>
      <c r="V230" s="4"/>
      <c r="W230" s="4"/>
      <c r="X230" s="4"/>
      <c r="Y230" s="4"/>
      <c r="Z230" s="4"/>
      <c r="AA230" s="4"/>
      <c r="AB230" s="4"/>
    </row>
    <row r="231" spans="1:28" ht="18" customHeight="1">
      <c r="A231" s="43"/>
      <c r="B231" s="44"/>
      <c r="C231" s="8"/>
      <c r="D231" s="9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5"/>
      <c r="T231" s="4"/>
      <c r="U231" s="4"/>
      <c r="V231" s="4"/>
      <c r="W231" s="4"/>
      <c r="X231" s="4"/>
      <c r="Y231" s="4"/>
      <c r="Z231" s="4"/>
      <c r="AA231" s="4"/>
      <c r="AB231" s="4"/>
    </row>
    <row r="232" spans="1:28" ht="18" customHeight="1">
      <c r="A232" s="43"/>
      <c r="B232" s="44"/>
      <c r="C232" s="8"/>
      <c r="D232" s="9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5"/>
      <c r="T232" s="4"/>
      <c r="U232" s="4"/>
      <c r="V232" s="4"/>
      <c r="W232" s="4"/>
      <c r="X232" s="4"/>
      <c r="Y232" s="4"/>
      <c r="Z232" s="4"/>
      <c r="AA232" s="4"/>
      <c r="AB232" s="4"/>
    </row>
    <row r="233" spans="1:28" ht="18" customHeight="1">
      <c r="A233" s="43"/>
      <c r="B233" s="44"/>
      <c r="C233" s="8"/>
      <c r="D233" s="9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5"/>
      <c r="T233" s="4"/>
      <c r="U233" s="4"/>
      <c r="V233" s="4"/>
      <c r="W233" s="4"/>
      <c r="X233" s="4"/>
      <c r="Y233" s="4"/>
      <c r="Z233" s="4"/>
      <c r="AA233" s="4"/>
      <c r="AB233" s="4"/>
    </row>
    <row r="234" spans="1:28" ht="18" customHeight="1">
      <c r="A234" s="43"/>
      <c r="B234" s="44"/>
      <c r="C234" s="8"/>
      <c r="D234" s="9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5"/>
      <c r="T234" s="4"/>
      <c r="U234" s="4"/>
      <c r="V234" s="4"/>
      <c r="W234" s="4"/>
      <c r="X234" s="4"/>
      <c r="Y234" s="4"/>
      <c r="Z234" s="4"/>
      <c r="AA234" s="4"/>
      <c r="AB234" s="4"/>
    </row>
    <row r="235" spans="1:28" ht="18" customHeight="1">
      <c r="A235" s="43"/>
      <c r="B235" s="44"/>
      <c r="C235" s="8"/>
      <c r="D235" s="9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5"/>
      <c r="T235" s="4"/>
      <c r="U235" s="4"/>
      <c r="V235" s="4"/>
      <c r="W235" s="4"/>
      <c r="X235" s="4"/>
      <c r="Y235" s="4"/>
      <c r="Z235" s="4"/>
      <c r="AA235" s="4"/>
      <c r="AB235" s="4"/>
    </row>
    <row r="236" spans="1:28" ht="18" customHeight="1">
      <c r="A236" s="43"/>
      <c r="B236" s="44"/>
      <c r="C236" s="8"/>
      <c r="D236" s="9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5"/>
      <c r="T236" s="4"/>
      <c r="U236" s="4"/>
      <c r="V236" s="4"/>
      <c r="W236" s="4"/>
      <c r="X236" s="4"/>
      <c r="Y236" s="4"/>
      <c r="Z236" s="4"/>
      <c r="AA236" s="4"/>
      <c r="AB236" s="4"/>
    </row>
    <row r="237" spans="1:28" ht="18" customHeight="1">
      <c r="A237" s="43"/>
      <c r="B237" s="44"/>
      <c r="C237" s="8"/>
      <c r="D237" s="9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5"/>
      <c r="T237" s="4"/>
      <c r="U237" s="4"/>
      <c r="V237" s="4"/>
      <c r="W237" s="4"/>
      <c r="X237" s="4"/>
      <c r="Y237" s="4"/>
      <c r="Z237" s="4"/>
      <c r="AA237" s="4"/>
      <c r="AB237" s="4"/>
    </row>
    <row r="238" spans="1:28" ht="18" customHeight="1">
      <c r="A238" s="43"/>
      <c r="B238" s="44"/>
      <c r="C238" s="8"/>
      <c r="D238" s="9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5"/>
      <c r="T238" s="4"/>
      <c r="U238" s="4"/>
      <c r="V238" s="4"/>
      <c r="W238" s="4"/>
      <c r="X238" s="4"/>
      <c r="Y238" s="4"/>
      <c r="Z238" s="4"/>
      <c r="AA238" s="4"/>
      <c r="AB238" s="4"/>
    </row>
    <row r="239" spans="1:28" ht="18" customHeight="1">
      <c r="A239" s="43"/>
      <c r="B239" s="44"/>
      <c r="C239" s="8"/>
      <c r="D239" s="9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5"/>
      <c r="T239" s="4"/>
      <c r="U239" s="4"/>
      <c r="V239" s="4"/>
      <c r="W239" s="4"/>
      <c r="X239" s="4"/>
      <c r="Y239" s="4"/>
      <c r="Z239" s="4"/>
      <c r="AA239" s="4"/>
      <c r="AB239" s="4"/>
    </row>
    <row r="240" spans="1:28" ht="18" customHeight="1">
      <c r="A240" s="43"/>
      <c r="B240" s="44"/>
      <c r="C240" s="8"/>
      <c r="D240" s="9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5"/>
      <c r="T240" s="4"/>
      <c r="U240" s="4"/>
      <c r="V240" s="4"/>
      <c r="W240" s="4"/>
      <c r="X240" s="4"/>
      <c r="Y240" s="4"/>
      <c r="Z240" s="4"/>
      <c r="AA240" s="4"/>
      <c r="AB240" s="4"/>
    </row>
    <row r="241" spans="1:28" ht="18" customHeight="1">
      <c r="A241" s="43"/>
      <c r="B241" s="44"/>
      <c r="C241" s="8"/>
      <c r="D241" s="9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5"/>
      <c r="T241" s="4"/>
      <c r="U241" s="4"/>
      <c r="V241" s="4"/>
      <c r="W241" s="4"/>
      <c r="X241" s="4"/>
      <c r="Y241" s="4"/>
      <c r="Z241" s="4"/>
      <c r="AA241" s="4"/>
      <c r="AB241" s="4"/>
    </row>
    <row r="242" spans="1:28" ht="18" customHeight="1">
      <c r="A242" s="43"/>
      <c r="B242" s="44"/>
      <c r="C242" s="8"/>
      <c r="D242" s="9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5"/>
      <c r="T242" s="4"/>
      <c r="U242" s="4"/>
      <c r="V242" s="4"/>
      <c r="W242" s="4"/>
      <c r="X242" s="4"/>
      <c r="Y242" s="4"/>
      <c r="Z242" s="4"/>
      <c r="AA242" s="4"/>
      <c r="AB242" s="4"/>
    </row>
    <row r="243" spans="1:28" ht="18" customHeight="1">
      <c r="A243" s="43"/>
      <c r="B243" s="44"/>
      <c r="C243" s="8"/>
      <c r="D243" s="9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5"/>
      <c r="T243" s="4"/>
      <c r="U243" s="4"/>
      <c r="V243" s="4"/>
      <c r="W243" s="4"/>
      <c r="X243" s="4"/>
      <c r="Y243" s="4"/>
      <c r="Z243" s="4"/>
      <c r="AA243" s="4"/>
      <c r="AB243" s="4"/>
    </row>
    <row r="244" spans="1:28" ht="18" customHeight="1">
      <c r="A244" s="43"/>
      <c r="B244" s="44"/>
      <c r="C244" s="8"/>
      <c r="D244" s="9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5"/>
      <c r="T244" s="4"/>
      <c r="U244" s="4"/>
      <c r="V244" s="4"/>
      <c r="W244" s="4"/>
      <c r="X244" s="4"/>
      <c r="Y244" s="4"/>
      <c r="Z244" s="4"/>
      <c r="AA244" s="4"/>
      <c r="AB244" s="4"/>
    </row>
    <row r="245" spans="1:28" ht="18" customHeight="1">
      <c r="A245" s="43"/>
      <c r="B245" s="44"/>
      <c r="C245" s="8"/>
      <c r="D245" s="9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5"/>
      <c r="T245" s="4"/>
      <c r="U245" s="4"/>
      <c r="V245" s="4"/>
      <c r="W245" s="4"/>
      <c r="X245" s="4"/>
      <c r="Y245" s="4"/>
      <c r="Z245" s="4"/>
      <c r="AA245" s="4"/>
      <c r="AB245" s="4"/>
    </row>
    <row r="246" spans="1:28" ht="18" customHeight="1">
      <c r="A246" s="43"/>
      <c r="B246" s="44"/>
      <c r="C246" s="8"/>
      <c r="D246" s="9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5"/>
      <c r="T246" s="4"/>
      <c r="U246" s="4"/>
      <c r="V246" s="4"/>
      <c r="W246" s="4"/>
      <c r="X246" s="4"/>
      <c r="Y246" s="4"/>
      <c r="Z246" s="4"/>
      <c r="AA246" s="4"/>
      <c r="AB246" s="4"/>
    </row>
    <row r="247" spans="1:28" ht="18" customHeight="1">
      <c r="A247" s="43"/>
      <c r="B247" s="44"/>
      <c r="C247" s="8"/>
      <c r="D247" s="9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5"/>
      <c r="T247" s="4"/>
      <c r="U247" s="4"/>
      <c r="V247" s="4"/>
      <c r="W247" s="4"/>
      <c r="X247" s="4"/>
      <c r="Y247" s="4"/>
      <c r="Z247" s="4"/>
      <c r="AA247" s="4"/>
      <c r="AB247" s="4"/>
    </row>
    <row r="248" spans="1:28" ht="18" customHeight="1">
      <c r="A248" s="43"/>
      <c r="B248" s="44"/>
      <c r="C248" s="8"/>
      <c r="D248" s="9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5"/>
      <c r="T248" s="4"/>
      <c r="U248" s="4"/>
      <c r="V248" s="4"/>
      <c r="W248" s="4"/>
      <c r="X248" s="4"/>
      <c r="Y248" s="4"/>
      <c r="Z248" s="4"/>
      <c r="AA248" s="4"/>
      <c r="AB248" s="4"/>
    </row>
    <row r="249" spans="1:28" ht="18" customHeight="1">
      <c r="A249" s="43"/>
      <c r="B249" s="44"/>
      <c r="C249" s="8"/>
      <c r="D249" s="9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5"/>
      <c r="T249" s="4"/>
      <c r="U249" s="4"/>
      <c r="V249" s="4"/>
      <c r="W249" s="4"/>
      <c r="X249" s="4"/>
      <c r="Y249" s="4"/>
      <c r="Z249" s="4"/>
      <c r="AA249" s="4"/>
      <c r="AB249" s="4"/>
    </row>
    <row r="250" spans="1:28" ht="18" customHeight="1">
      <c r="A250" s="43"/>
      <c r="B250" s="44"/>
      <c r="C250" s="8"/>
      <c r="D250" s="9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5"/>
      <c r="T250" s="4"/>
      <c r="U250" s="4"/>
      <c r="V250" s="4"/>
      <c r="W250" s="4"/>
      <c r="X250" s="4"/>
      <c r="Y250" s="4"/>
      <c r="Z250" s="4"/>
      <c r="AA250" s="4"/>
      <c r="AB250" s="4"/>
    </row>
    <row r="251" spans="1:28" ht="18" customHeight="1">
      <c r="A251" s="43"/>
      <c r="B251" s="44"/>
      <c r="C251" s="8"/>
      <c r="D251" s="9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5"/>
      <c r="T251" s="4"/>
      <c r="U251" s="4"/>
      <c r="V251" s="4"/>
      <c r="W251" s="4"/>
      <c r="X251" s="4"/>
      <c r="Y251" s="4"/>
      <c r="Z251" s="4"/>
      <c r="AA251" s="4"/>
      <c r="AB251" s="4"/>
    </row>
    <row r="252" spans="1:28" ht="18" customHeight="1">
      <c r="A252" s="43"/>
      <c r="B252" s="44"/>
      <c r="C252" s="8"/>
      <c r="D252" s="9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5"/>
      <c r="T252" s="4"/>
      <c r="U252" s="4"/>
      <c r="V252" s="4"/>
      <c r="W252" s="4"/>
      <c r="X252" s="4"/>
      <c r="Y252" s="4"/>
      <c r="Z252" s="4"/>
      <c r="AA252" s="4"/>
      <c r="AB252" s="4"/>
    </row>
    <row r="253" spans="1:28" ht="18" customHeight="1">
      <c r="A253" s="43"/>
      <c r="B253" s="44"/>
      <c r="C253" s="8"/>
      <c r="D253" s="9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5"/>
      <c r="T253" s="4"/>
      <c r="U253" s="4"/>
      <c r="V253" s="4"/>
      <c r="W253" s="4"/>
      <c r="X253" s="4"/>
      <c r="Y253" s="4"/>
      <c r="Z253" s="4"/>
      <c r="AA253" s="4"/>
      <c r="AB253" s="4"/>
    </row>
    <row r="254" spans="1:28" ht="18" customHeight="1">
      <c r="A254" s="43"/>
      <c r="B254" s="44"/>
      <c r="C254" s="8"/>
      <c r="D254" s="9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5"/>
      <c r="T254" s="4"/>
      <c r="U254" s="4"/>
      <c r="V254" s="4"/>
      <c r="W254" s="4"/>
      <c r="X254" s="4"/>
      <c r="Y254" s="4"/>
      <c r="Z254" s="4"/>
      <c r="AA254" s="4"/>
      <c r="AB254" s="4"/>
    </row>
    <row r="255" spans="1:28" ht="18" customHeight="1">
      <c r="A255" s="43"/>
      <c r="B255" s="44"/>
      <c r="C255" s="8"/>
      <c r="D255" s="9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5"/>
      <c r="T255" s="4"/>
      <c r="U255" s="4"/>
      <c r="V255" s="4"/>
      <c r="W255" s="4"/>
      <c r="X255" s="4"/>
      <c r="Y255" s="4"/>
      <c r="Z255" s="4"/>
      <c r="AA255" s="4"/>
      <c r="AB255" s="4"/>
    </row>
    <row r="256" spans="1:28" ht="18" customHeight="1">
      <c r="A256" s="43"/>
      <c r="B256" s="44"/>
      <c r="C256" s="8"/>
      <c r="D256" s="9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5"/>
      <c r="T256" s="4"/>
      <c r="U256" s="4"/>
      <c r="V256" s="4"/>
      <c r="W256" s="4"/>
      <c r="X256" s="4"/>
      <c r="Y256" s="4"/>
      <c r="Z256" s="4"/>
      <c r="AA256" s="4"/>
      <c r="AB256" s="4"/>
    </row>
    <row r="257" spans="1:28" ht="18" customHeight="1">
      <c r="A257" s="43"/>
      <c r="B257" s="44"/>
      <c r="C257" s="8"/>
      <c r="D257" s="9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5"/>
      <c r="T257" s="4"/>
      <c r="U257" s="4"/>
      <c r="V257" s="4"/>
      <c r="W257" s="4"/>
      <c r="X257" s="4"/>
      <c r="Y257" s="4"/>
      <c r="Z257" s="4"/>
      <c r="AA257" s="4"/>
      <c r="AB257" s="4"/>
    </row>
    <row r="258" spans="1:28" ht="18" customHeight="1">
      <c r="A258" s="43"/>
      <c r="B258" s="44"/>
      <c r="C258" s="8"/>
      <c r="D258" s="9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5"/>
      <c r="T258" s="4"/>
      <c r="U258" s="4"/>
      <c r="V258" s="4"/>
      <c r="W258" s="4"/>
      <c r="X258" s="4"/>
      <c r="Y258" s="4"/>
      <c r="Z258" s="4"/>
      <c r="AA258" s="4"/>
      <c r="AB258" s="4"/>
    </row>
    <row r="259" spans="1:28" ht="18" customHeight="1">
      <c r="A259" s="43"/>
      <c r="B259" s="44"/>
      <c r="C259" s="8"/>
      <c r="D259" s="9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5"/>
      <c r="T259" s="4"/>
      <c r="U259" s="4"/>
      <c r="V259" s="4"/>
      <c r="W259" s="4"/>
      <c r="X259" s="4"/>
      <c r="Y259" s="4"/>
      <c r="Z259" s="4"/>
      <c r="AA259" s="4"/>
      <c r="AB259" s="4"/>
    </row>
    <row r="260" spans="1:28" ht="18" customHeight="1">
      <c r="A260" s="43"/>
      <c r="B260" s="44"/>
      <c r="C260" s="8"/>
      <c r="D260" s="9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5"/>
      <c r="T260" s="4"/>
      <c r="U260" s="4"/>
      <c r="V260" s="4"/>
      <c r="W260" s="4"/>
      <c r="X260" s="4"/>
      <c r="Y260" s="4"/>
      <c r="Z260" s="4"/>
      <c r="AA260" s="4"/>
      <c r="AB260" s="4"/>
    </row>
    <row r="261" spans="1:28" ht="18" customHeight="1">
      <c r="A261" s="43"/>
      <c r="B261" s="44"/>
      <c r="C261" s="8"/>
      <c r="D261" s="9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5"/>
      <c r="T261" s="4"/>
      <c r="U261" s="4"/>
      <c r="V261" s="4"/>
      <c r="W261" s="4"/>
      <c r="X261" s="4"/>
      <c r="Y261" s="4"/>
      <c r="Z261" s="4"/>
      <c r="AA261" s="4"/>
      <c r="AB261" s="4"/>
    </row>
    <row r="262" spans="1:28" ht="18" customHeight="1">
      <c r="A262" s="43"/>
      <c r="B262" s="44"/>
      <c r="C262" s="8"/>
      <c r="D262" s="9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5"/>
      <c r="T262" s="4"/>
      <c r="U262" s="4"/>
      <c r="V262" s="4"/>
      <c r="W262" s="4"/>
      <c r="X262" s="4"/>
      <c r="Y262" s="4"/>
      <c r="Z262" s="4"/>
      <c r="AA262" s="4"/>
      <c r="AB262" s="4"/>
    </row>
    <row r="263" spans="1:28" ht="18" customHeight="1">
      <c r="A263" s="43"/>
      <c r="B263" s="44"/>
      <c r="C263" s="8"/>
      <c r="D263" s="9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5"/>
      <c r="T263" s="4"/>
      <c r="U263" s="4"/>
      <c r="V263" s="4"/>
      <c r="W263" s="4"/>
      <c r="X263" s="4"/>
      <c r="Y263" s="4"/>
      <c r="Z263" s="4"/>
      <c r="AA263" s="4"/>
      <c r="AB263" s="4"/>
    </row>
    <row r="264" spans="1:28" ht="18" customHeight="1">
      <c r="A264" s="43"/>
      <c r="B264" s="44"/>
      <c r="C264" s="8"/>
      <c r="D264" s="9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5"/>
      <c r="T264" s="4"/>
      <c r="U264" s="4"/>
      <c r="V264" s="4"/>
      <c r="W264" s="4"/>
      <c r="X264" s="4"/>
      <c r="Y264" s="4"/>
      <c r="Z264" s="4"/>
      <c r="AA264" s="4"/>
      <c r="AB264" s="4"/>
    </row>
    <row r="265" spans="1:28" ht="18" customHeight="1">
      <c r="A265" s="43"/>
      <c r="B265" s="44"/>
      <c r="C265" s="8"/>
      <c r="D265" s="9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5"/>
      <c r="T265" s="4"/>
      <c r="U265" s="4"/>
      <c r="V265" s="4"/>
      <c r="W265" s="4"/>
      <c r="X265" s="4"/>
      <c r="Y265" s="4"/>
      <c r="Z265" s="4"/>
      <c r="AA265" s="4"/>
      <c r="AB265" s="4"/>
    </row>
    <row r="266" spans="1:28" ht="18" customHeight="1">
      <c r="A266" s="43"/>
      <c r="B266" s="44"/>
      <c r="C266" s="8"/>
      <c r="D266" s="9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5"/>
      <c r="T266" s="4"/>
      <c r="U266" s="4"/>
      <c r="V266" s="4"/>
      <c r="W266" s="4"/>
      <c r="X266" s="4"/>
      <c r="Y266" s="4"/>
      <c r="Z266" s="4"/>
      <c r="AA266" s="4"/>
      <c r="AB266" s="4"/>
    </row>
    <row r="267" spans="1:28" ht="18" customHeight="1">
      <c r="A267" s="43"/>
      <c r="B267" s="44"/>
      <c r="C267" s="8"/>
      <c r="D267" s="9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5"/>
      <c r="T267" s="4"/>
      <c r="U267" s="4"/>
      <c r="V267" s="4"/>
      <c r="W267" s="4"/>
      <c r="X267" s="4"/>
      <c r="Y267" s="4"/>
      <c r="Z267" s="4"/>
      <c r="AA267" s="4"/>
      <c r="AB267" s="4"/>
    </row>
    <row r="268" spans="1:28" ht="18" customHeight="1">
      <c r="A268" s="43"/>
      <c r="B268" s="44"/>
      <c r="C268" s="8"/>
      <c r="D268" s="9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5"/>
      <c r="T268" s="4"/>
      <c r="U268" s="4"/>
      <c r="V268" s="4"/>
      <c r="W268" s="4"/>
      <c r="X268" s="4"/>
      <c r="Y268" s="4"/>
      <c r="Z268" s="4"/>
      <c r="AA268" s="4"/>
      <c r="AB268" s="4"/>
    </row>
    <row r="269" spans="1:28" ht="18" customHeight="1">
      <c r="A269" s="43"/>
      <c r="B269" s="44"/>
      <c r="C269" s="8"/>
      <c r="D269" s="9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5"/>
      <c r="T269" s="4"/>
      <c r="U269" s="4"/>
      <c r="V269" s="4"/>
      <c r="W269" s="4"/>
      <c r="X269" s="4"/>
      <c r="Y269" s="4"/>
      <c r="Z269" s="4"/>
      <c r="AA269" s="4"/>
      <c r="AB269" s="4"/>
    </row>
    <row r="270" spans="1:28" ht="18" customHeight="1">
      <c r="A270" s="43"/>
      <c r="B270" s="44"/>
      <c r="C270" s="8"/>
      <c r="D270" s="9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5"/>
      <c r="T270" s="4"/>
      <c r="U270" s="4"/>
      <c r="V270" s="4"/>
      <c r="W270" s="4"/>
      <c r="X270" s="4"/>
      <c r="Y270" s="4"/>
      <c r="Z270" s="4"/>
      <c r="AA270" s="4"/>
      <c r="AB270" s="4"/>
    </row>
    <row r="271" spans="1:28" ht="18" customHeight="1">
      <c r="A271" s="43"/>
      <c r="B271" s="44"/>
      <c r="C271" s="8"/>
      <c r="D271" s="9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5"/>
      <c r="T271" s="4"/>
      <c r="U271" s="4"/>
      <c r="V271" s="4"/>
      <c r="W271" s="4"/>
      <c r="X271" s="4"/>
      <c r="Y271" s="4"/>
      <c r="Z271" s="4"/>
      <c r="AA271" s="4"/>
      <c r="AB271" s="4"/>
    </row>
    <row r="272" spans="1:28" ht="18" customHeight="1">
      <c r="A272" s="43"/>
      <c r="B272" s="44"/>
      <c r="C272" s="8"/>
      <c r="D272" s="9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5"/>
      <c r="T272" s="4"/>
      <c r="U272" s="4"/>
      <c r="V272" s="4"/>
      <c r="W272" s="4"/>
      <c r="X272" s="4"/>
      <c r="Y272" s="4"/>
      <c r="Z272" s="4"/>
      <c r="AA272" s="4"/>
      <c r="AB272" s="4"/>
    </row>
    <row r="273" spans="1:28" ht="18" customHeight="1">
      <c r="A273" s="43"/>
      <c r="B273" s="44"/>
      <c r="C273" s="8"/>
      <c r="D273" s="9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5"/>
      <c r="T273" s="4"/>
      <c r="U273" s="4"/>
      <c r="V273" s="4"/>
      <c r="W273" s="4"/>
      <c r="X273" s="4"/>
      <c r="Y273" s="4"/>
      <c r="Z273" s="4"/>
      <c r="AA273" s="4"/>
      <c r="AB273" s="4"/>
    </row>
    <row r="274" spans="1:28" ht="18" customHeight="1">
      <c r="A274" s="43"/>
      <c r="B274" s="44"/>
      <c r="C274" s="8"/>
      <c r="D274" s="9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5"/>
      <c r="T274" s="4"/>
      <c r="U274" s="4"/>
      <c r="V274" s="4"/>
      <c r="W274" s="4"/>
      <c r="X274" s="4"/>
      <c r="Y274" s="4"/>
      <c r="Z274" s="4"/>
      <c r="AA274" s="4"/>
      <c r="AB274" s="4"/>
    </row>
    <row r="275" spans="1:28" ht="18" customHeight="1">
      <c r="A275" s="43"/>
      <c r="B275" s="44"/>
      <c r="C275" s="8"/>
      <c r="D275" s="9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5"/>
      <c r="T275" s="4"/>
      <c r="U275" s="4"/>
      <c r="V275" s="4"/>
      <c r="W275" s="4"/>
      <c r="X275" s="4"/>
      <c r="Y275" s="4"/>
      <c r="Z275" s="4"/>
      <c r="AA275" s="4"/>
      <c r="AB275" s="4"/>
    </row>
    <row r="276" spans="1:28" ht="18" customHeight="1">
      <c r="A276" s="43"/>
      <c r="B276" s="44"/>
      <c r="C276" s="8"/>
      <c r="D276" s="9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5"/>
      <c r="T276" s="4"/>
      <c r="U276" s="4"/>
      <c r="V276" s="4"/>
      <c r="W276" s="4"/>
      <c r="X276" s="4"/>
      <c r="Y276" s="4"/>
      <c r="Z276" s="4"/>
      <c r="AA276" s="4"/>
      <c r="AB276" s="4"/>
    </row>
    <row r="277" spans="1:28" ht="18" customHeight="1">
      <c r="A277" s="43"/>
      <c r="B277" s="44"/>
      <c r="C277" s="8"/>
      <c r="D277" s="9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5"/>
      <c r="T277" s="4"/>
      <c r="U277" s="4"/>
      <c r="V277" s="4"/>
      <c r="W277" s="4"/>
      <c r="X277" s="4"/>
      <c r="Y277" s="4"/>
      <c r="Z277" s="4"/>
      <c r="AA277" s="4"/>
      <c r="AB277" s="4"/>
    </row>
    <row r="278" spans="1:28" ht="18" customHeight="1">
      <c r="A278" s="43"/>
      <c r="B278" s="44"/>
      <c r="C278" s="8"/>
      <c r="D278" s="9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5"/>
      <c r="T278" s="4"/>
      <c r="U278" s="4"/>
      <c r="V278" s="4"/>
      <c r="W278" s="4"/>
      <c r="X278" s="4"/>
      <c r="Y278" s="4"/>
      <c r="Z278" s="4"/>
      <c r="AA278" s="4"/>
      <c r="AB278" s="4"/>
    </row>
    <row r="279" spans="1:28" ht="18" customHeight="1">
      <c r="A279" s="43"/>
      <c r="B279" s="44"/>
      <c r="C279" s="8"/>
      <c r="D279" s="9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5"/>
      <c r="T279" s="4"/>
      <c r="U279" s="4"/>
      <c r="V279" s="4"/>
      <c r="W279" s="4"/>
      <c r="X279" s="4"/>
      <c r="Y279" s="4"/>
      <c r="Z279" s="4"/>
      <c r="AA279" s="4"/>
      <c r="AB279" s="4"/>
    </row>
    <row r="280" spans="1:28" ht="18" customHeight="1">
      <c r="A280" s="43"/>
      <c r="B280" s="44"/>
      <c r="C280" s="8"/>
      <c r="D280" s="9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5"/>
      <c r="T280" s="4"/>
      <c r="U280" s="4"/>
      <c r="V280" s="4"/>
      <c r="W280" s="4"/>
      <c r="X280" s="4"/>
      <c r="Y280" s="4"/>
      <c r="Z280" s="4"/>
      <c r="AA280" s="4"/>
      <c r="AB280" s="4"/>
    </row>
    <row r="281" spans="1:28" ht="18" customHeight="1">
      <c r="A281" s="43"/>
      <c r="B281" s="44"/>
      <c r="C281" s="8"/>
      <c r="D281" s="9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5"/>
      <c r="T281" s="4"/>
      <c r="U281" s="4"/>
      <c r="V281" s="4"/>
      <c r="W281" s="4"/>
      <c r="X281" s="4"/>
      <c r="Y281" s="4"/>
      <c r="Z281" s="4"/>
      <c r="AA281" s="4"/>
      <c r="AB281" s="4"/>
    </row>
    <row r="282" spans="1:28" ht="18" customHeight="1">
      <c r="A282" s="43"/>
      <c r="B282" s="44"/>
      <c r="C282" s="8"/>
      <c r="D282" s="9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5"/>
      <c r="T282" s="4"/>
      <c r="U282" s="4"/>
      <c r="V282" s="4"/>
      <c r="W282" s="4"/>
      <c r="X282" s="4"/>
      <c r="Y282" s="4"/>
      <c r="Z282" s="4"/>
      <c r="AA282" s="4"/>
      <c r="AB282" s="4"/>
    </row>
    <row r="283" spans="1:28" ht="18" customHeight="1">
      <c r="A283" s="43"/>
      <c r="B283" s="44"/>
      <c r="C283" s="8"/>
      <c r="D283" s="9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5"/>
      <c r="T283" s="4"/>
      <c r="U283" s="4"/>
      <c r="V283" s="4"/>
      <c r="W283" s="4"/>
      <c r="X283" s="4"/>
      <c r="Y283" s="4"/>
      <c r="Z283" s="4"/>
      <c r="AA283" s="4"/>
      <c r="AB283" s="4"/>
    </row>
    <row r="284" spans="1:28" ht="18" customHeight="1">
      <c r="A284" s="43"/>
      <c r="B284" s="44"/>
      <c r="C284" s="8"/>
      <c r="D284" s="9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5"/>
      <c r="T284" s="4"/>
      <c r="U284" s="4"/>
      <c r="V284" s="4"/>
      <c r="W284" s="4"/>
      <c r="X284" s="4"/>
      <c r="Y284" s="4"/>
      <c r="Z284" s="4"/>
      <c r="AA284" s="4"/>
      <c r="AB284" s="4"/>
    </row>
    <row r="285" spans="1:28" ht="18" customHeight="1">
      <c r="A285" s="43"/>
      <c r="B285" s="44"/>
      <c r="C285" s="8"/>
      <c r="D285" s="9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5"/>
      <c r="T285" s="4"/>
      <c r="U285" s="4"/>
      <c r="V285" s="4"/>
      <c r="W285" s="4"/>
      <c r="X285" s="4"/>
      <c r="Y285" s="4"/>
      <c r="Z285" s="4"/>
      <c r="AA285" s="4"/>
      <c r="AB285" s="4"/>
    </row>
    <row r="286" spans="1:28" ht="18" customHeight="1">
      <c r="A286" s="43"/>
      <c r="B286" s="44"/>
      <c r="C286" s="8"/>
      <c r="D286" s="9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5"/>
      <c r="T286" s="4"/>
      <c r="U286" s="4"/>
      <c r="V286" s="4"/>
      <c r="W286" s="4"/>
      <c r="X286" s="4"/>
      <c r="Y286" s="4"/>
      <c r="Z286" s="4"/>
      <c r="AA286" s="4"/>
      <c r="AB286" s="4"/>
    </row>
    <row r="287" spans="1:28" ht="18" customHeight="1">
      <c r="A287" s="43"/>
      <c r="B287" s="44"/>
      <c r="C287" s="8"/>
      <c r="D287" s="9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5"/>
      <c r="T287" s="4"/>
      <c r="U287" s="4"/>
      <c r="V287" s="4"/>
      <c r="W287" s="4"/>
      <c r="X287" s="4"/>
      <c r="Y287" s="4"/>
      <c r="Z287" s="4"/>
      <c r="AA287" s="4"/>
      <c r="AB287" s="4"/>
    </row>
    <row r="288" spans="1:28" ht="18" customHeight="1">
      <c r="A288" s="43"/>
      <c r="B288" s="44"/>
      <c r="C288" s="8"/>
      <c r="D288" s="9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5"/>
      <c r="T288" s="4"/>
      <c r="U288" s="4"/>
      <c r="V288" s="4"/>
      <c r="W288" s="4"/>
      <c r="X288" s="4"/>
      <c r="Y288" s="4"/>
      <c r="Z288" s="4"/>
      <c r="AA288" s="4"/>
      <c r="AB288" s="4"/>
    </row>
    <row r="289" spans="1:28" ht="18" customHeight="1">
      <c r="A289" s="43"/>
      <c r="B289" s="44"/>
      <c r="C289" s="8"/>
      <c r="D289" s="9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5"/>
      <c r="T289" s="4"/>
      <c r="U289" s="4"/>
      <c r="V289" s="4"/>
      <c r="W289" s="4"/>
      <c r="X289" s="4"/>
      <c r="Y289" s="4"/>
      <c r="Z289" s="4"/>
      <c r="AA289" s="4"/>
      <c r="AB289" s="4"/>
    </row>
    <row r="290" spans="1:28" ht="18" customHeight="1">
      <c r="A290" s="43"/>
      <c r="B290" s="44"/>
      <c r="C290" s="8"/>
      <c r="D290" s="9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5"/>
      <c r="T290" s="4"/>
      <c r="U290" s="4"/>
      <c r="V290" s="4"/>
      <c r="W290" s="4"/>
      <c r="X290" s="4"/>
      <c r="Y290" s="4"/>
      <c r="Z290" s="4"/>
      <c r="AA290" s="4"/>
      <c r="AB290" s="4"/>
    </row>
    <row r="291" spans="1:28" ht="18" customHeight="1">
      <c r="A291" s="43"/>
      <c r="B291" s="44"/>
      <c r="C291" s="8"/>
      <c r="D291" s="9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5"/>
      <c r="T291" s="4"/>
      <c r="U291" s="4"/>
      <c r="V291" s="4"/>
      <c r="W291" s="4"/>
      <c r="X291" s="4"/>
      <c r="Y291" s="4"/>
      <c r="Z291" s="4"/>
      <c r="AA291" s="4"/>
      <c r="AB291" s="4"/>
    </row>
    <row r="292" spans="1:28" ht="18" customHeight="1">
      <c r="A292" s="43"/>
      <c r="B292" s="44"/>
      <c r="C292" s="8"/>
      <c r="D292" s="9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5"/>
      <c r="T292" s="4"/>
      <c r="U292" s="4"/>
      <c r="V292" s="4"/>
      <c r="W292" s="4"/>
      <c r="X292" s="4"/>
      <c r="Y292" s="4"/>
      <c r="Z292" s="4"/>
      <c r="AA292" s="4"/>
      <c r="AB292" s="4"/>
    </row>
    <row r="293" spans="1:28" ht="18" customHeight="1">
      <c r="A293" s="43"/>
      <c r="B293" s="44"/>
      <c r="C293" s="8"/>
      <c r="D293" s="9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5"/>
      <c r="T293" s="4"/>
      <c r="U293" s="4"/>
      <c r="V293" s="4"/>
      <c r="W293" s="4"/>
      <c r="X293" s="4"/>
      <c r="Y293" s="4"/>
      <c r="Z293" s="4"/>
      <c r="AA293" s="4"/>
      <c r="AB293" s="4"/>
    </row>
    <row r="294" spans="1:28" ht="18" customHeight="1">
      <c r="A294" s="43"/>
      <c r="B294" s="44"/>
      <c r="C294" s="8"/>
      <c r="D294" s="9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5"/>
      <c r="T294" s="4"/>
      <c r="U294" s="4"/>
      <c r="V294" s="4"/>
      <c r="W294" s="4"/>
      <c r="X294" s="4"/>
      <c r="Y294" s="4"/>
      <c r="Z294" s="4"/>
      <c r="AA294" s="4"/>
      <c r="AB294" s="4"/>
    </row>
    <row r="295" spans="1:28" ht="18" customHeight="1">
      <c r="A295" s="43"/>
      <c r="B295" s="44"/>
      <c r="C295" s="8"/>
      <c r="D295" s="9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5"/>
      <c r="T295" s="4"/>
      <c r="U295" s="4"/>
      <c r="V295" s="4"/>
      <c r="W295" s="4"/>
      <c r="X295" s="4"/>
      <c r="Y295" s="4"/>
      <c r="Z295" s="4"/>
      <c r="AA295" s="4"/>
      <c r="AB295" s="4"/>
    </row>
    <row r="296" spans="1:28" ht="18" customHeight="1">
      <c r="A296" s="43"/>
      <c r="B296" s="44"/>
      <c r="C296" s="8"/>
      <c r="D296" s="9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5"/>
      <c r="T296" s="4"/>
      <c r="U296" s="4"/>
      <c r="V296" s="4"/>
      <c r="W296" s="4"/>
      <c r="X296" s="4"/>
      <c r="Y296" s="4"/>
      <c r="Z296" s="4"/>
      <c r="AA296" s="4"/>
      <c r="AB296" s="4"/>
    </row>
    <row r="297" spans="1:28" ht="18" customHeight="1">
      <c r="A297" s="43"/>
      <c r="B297" s="44"/>
      <c r="C297" s="8"/>
      <c r="D297" s="9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5"/>
      <c r="T297" s="4"/>
      <c r="U297" s="4"/>
      <c r="V297" s="4"/>
      <c r="W297" s="4"/>
      <c r="X297" s="4"/>
      <c r="Y297" s="4"/>
      <c r="Z297" s="4"/>
      <c r="AA297" s="4"/>
      <c r="AB297" s="4"/>
    </row>
    <row r="298" spans="1:28" ht="18" customHeight="1">
      <c r="A298" s="43"/>
      <c r="B298" s="44"/>
      <c r="C298" s="8"/>
      <c r="D298" s="9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5"/>
      <c r="T298" s="4"/>
      <c r="U298" s="4"/>
      <c r="V298" s="4"/>
      <c r="W298" s="4"/>
      <c r="X298" s="4"/>
      <c r="Y298" s="4"/>
      <c r="Z298" s="4"/>
      <c r="AA298" s="4"/>
      <c r="AB298" s="4"/>
    </row>
    <row r="299" spans="1:28" ht="18" customHeight="1">
      <c r="A299" s="43"/>
      <c r="B299" s="44"/>
      <c r="C299" s="8"/>
      <c r="D299" s="9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5"/>
      <c r="T299" s="4"/>
      <c r="U299" s="4"/>
      <c r="V299" s="4"/>
      <c r="W299" s="4"/>
      <c r="X299" s="4"/>
      <c r="Y299" s="4"/>
      <c r="Z299" s="4"/>
      <c r="AA299" s="4"/>
      <c r="AB299" s="4"/>
    </row>
    <row r="300" spans="1:28" ht="18" customHeight="1">
      <c r="A300" s="43"/>
      <c r="B300" s="44"/>
      <c r="C300" s="8"/>
      <c r="D300" s="9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5"/>
      <c r="T300" s="4"/>
      <c r="U300" s="4"/>
      <c r="V300" s="4"/>
      <c r="W300" s="4"/>
      <c r="X300" s="4"/>
      <c r="Y300" s="4"/>
      <c r="Z300" s="4"/>
      <c r="AA300" s="4"/>
      <c r="AB300" s="4"/>
    </row>
    <row r="301" spans="1:28" ht="18" customHeight="1">
      <c r="A301" s="43"/>
      <c r="B301" s="44"/>
      <c r="C301" s="8"/>
      <c r="D301" s="9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5"/>
      <c r="T301" s="4"/>
      <c r="U301" s="4"/>
      <c r="V301" s="4"/>
      <c r="W301" s="4"/>
      <c r="X301" s="4"/>
      <c r="Y301" s="4"/>
      <c r="Z301" s="4"/>
      <c r="AA301" s="4"/>
      <c r="AB301" s="4"/>
    </row>
    <row r="302" spans="1:28" ht="18" customHeight="1">
      <c r="A302" s="43"/>
      <c r="B302" s="44"/>
      <c r="C302" s="8"/>
      <c r="D302" s="9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5"/>
      <c r="T302" s="4"/>
      <c r="U302" s="4"/>
      <c r="V302" s="4"/>
      <c r="W302" s="4"/>
      <c r="X302" s="4"/>
      <c r="Y302" s="4"/>
      <c r="Z302" s="4"/>
      <c r="AA302" s="4"/>
      <c r="AB302" s="4"/>
    </row>
    <row r="303" spans="1:28" ht="18" customHeight="1">
      <c r="A303" s="43"/>
      <c r="B303" s="44"/>
      <c r="C303" s="8"/>
      <c r="D303" s="9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5"/>
      <c r="T303" s="4"/>
      <c r="U303" s="4"/>
      <c r="V303" s="4"/>
      <c r="W303" s="4"/>
      <c r="X303" s="4"/>
      <c r="Y303" s="4"/>
      <c r="Z303" s="4"/>
      <c r="AA303" s="4"/>
      <c r="AB303" s="4"/>
    </row>
    <row r="304" spans="1:28" ht="18" customHeight="1">
      <c r="A304" s="43"/>
      <c r="B304" s="44"/>
      <c r="C304" s="8"/>
      <c r="D304" s="9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5"/>
      <c r="T304" s="4"/>
      <c r="U304" s="4"/>
      <c r="V304" s="4"/>
      <c r="W304" s="4"/>
      <c r="X304" s="4"/>
      <c r="Y304" s="4"/>
      <c r="Z304" s="4"/>
      <c r="AA304" s="4"/>
      <c r="AB304" s="4"/>
    </row>
    <row r="305" spans="1:28" ht="18" customHeight="1">
      <c r="A305" s="43"/>
      <c r="B305" s="44"/>
      <c r="C305" s="8"/>
      <c r="D305" s="9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5"/>
      <c r="T305" s="4"/>
      <c r="U305" s="4"/>
      <c r="V305" s="4"/>
      <c r="W305" s="4"/>
      <c r="X305" s="4"/>
      <c r="Y305" s="4"/>
      <c r="Z305" s="4"/>
      <c r="AA305" s="4"/>
      <c r="AB305" s="4"/>
    </row>
    <row r="306" spans="1:28" ht="18" customHeight="1">
      <c r="A306" s="43"/>
      <c r="B306" s="44"/>
      <c r="C306" s="8"/>
      <c r="D306" s="9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5"/>
      <c r="T306" s="4"/>
      <c r="U306" s="4"/>
      <c r="V306" s="4"/>
      <c r="W306" s="4"/>
      <c r="X306" s="4"/>
      <c r="Y306" s="4"/>
      <c r="Z306" s="4"/>
      <c r="AA306" s="4"/>
      <c r="AB306" s="4"/>
    </row>
    <row r="307" spans="1:28" ht="18" customHeight="1">
      <c r="A307" s="43"/>
      <c r="B307" s="44"/>
      <c r="C307" s="8"/>
      <c r="D307" s="9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5"/>
      <c r="T307" s="4"/>
      <c r="U307" s="4"/>
      <c r="V307" s="4"/>
      <c r="W307" s="4"/>
      <c r="X307" s="4"/>
      <c r="Y307" s="4"/>
      <c r="Z307" s="4"/>
      <c r="AA307" s="4"/>
      <c r="AB307" s="4"/>
    </row>
    <row r="308" spans="1:28" ht="18" customHeight="1">
      <c r="A308" s="43"/>
      <c r="B308" s="44"/>
      <c r="C308" s="8"/>
      <c r="D308" s="9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5"/>
      <c r="T308" s="4"/>
      <c r="U308" s="4"/>
      <c r="V308" s="4"/>
      <c r="W308" s="4"/>
      <c r="X308" s="4"/>
      <c r="Y308" s="4"/>
      <c r="Z308" s="4"/>
      <c r="AA308" s="4"/>
      <c r="AB308" s="4"/>
    </row>
    <row r="309" spans="1:28" ht="18" customHeight="1">
      <c r="A309" s="43"/>
      <c r="B309" s="44"/>
      <c r="C309" s="8"/>
      <c r="D309" s="9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5"/>
      <c r="T309" s="4"/>
      <c r="U309" s="4"/>
      <c r="V309" s="4"/>
      <c r="W309" s="4"/>
      <c r="X309" s="4"/>
      <c r="Y309" s="4"/>
      <c r="Z309" s="4"/>
      <c r="AA309" s="4"/>
      <c r="AB309" s="4"/>
    </row>
    <row r="310" spans="1:28" ht="18" customHeight="1">
      <c r="A310" s="43"/>
      <c r="B310" s="44"/>
      <c r="C310" s="8"/>
      <c r="D310" s="9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5"/>
      <c r="T310" s="4"/>
      <c r="U310" s="4"/>
      <c r="V310" s="4"/>
      <c r="W310" s="4"/>
      <c r="X310" s="4"/>
      <c r="Y310" s="4"/>
      <c r="Z310" s="4"/>
      <c r="AA310" s="4"/>
      <c r="AB310" s="4"/>
    </row>
    <row r="311" spans="1:28" ht="18" customHeight="1">
      <c r="A311" s="43"/>
      <c r="B311" s="44"/>
      <c r="C311" s="8"/>
      <c r="D311" s="9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5"/>
      <c r="T311" s="4"/>
      <c r="U311" s="4"/>
      <c r="V311" s="4"/>
      <c r="W311" s="4"/>
      <c r="X311" s="4"/>
      <c r="Y311" s="4"/>
      <c r="Z311" s="4"/>
      <c r="AA311" s="4"/>
      <c r="AB311" s="4"/>
    </row>
    <row r="312" spans="1:28" ht="18" customHeight="1">
      <c r="A312" s="43"/>
      <c r="B312" s="44"/>
      <c r="C312" s="8"/>
      <c r="D312" s="9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5"/>
      <c r="T312" s="4"/>
      <c r="U312" s="4"/>
      <c r="V312" s="4"/>
      <c r="W312" s="4"/>
      <c r="X312" s="4"/>
      <c r="Y312" s="4"/>
      <c r="Z312" s="4"/>
      <c r="AA312" s="4"/>
      <c r="AB312" s="4"/>
    </row>
    <row r="313" spans="1:28" ht="18" customHeight="1">
      <c r="A313" s="43"/>
      <c r="B313" s="44"/>
      <c r="C313" s="8"/>
      <c r="D313" s="9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5"/>
      <c r="T313" s="4"/>
      <c r="U313" s="4"/>
      <c r="V313" s="4"/>
      <c r="W313" s="4"/>
      <c r="X313" s="4"/>
      <c r="Y313" s="4"/>
      <c r="Z313" s="4"/>
      <c r="AA313" s="4"/>
      <c r="AB313" s="4"/>
    </row>
    <row r="314" spans="1:28" ht="18" customHeight="1">
      <c r="A314" s="43"/>
      <c r="B314" s="44"/>
      <c r="C314" s="8"/>
      <c r="D314" s="9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5"/>
      <c r="T314" s="4"/>
      <c r="U314" s="4"/>
      <c r="V314" s="4"/>
      <c r="W314" s="4"/>
      <c r="X314" s="4"/>
      <c r="Y314" s="4"/>
      <c r="Z314" s="4"/>
      <c r="AA314" s="4"/>
      <c r="AB314" s="4"/>
    </row>
    <row r="315" spans="1:28" ht="18" customHeight="1">
      <c r="A315" s="43"/>
      <c r="B315" s="44"/>
      <c r="C315" s="8"/>
      <c r="D315" s="9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5"/>
      <c r="T315" s="4"/>
      <c r="U315" s="4"/>
      <c r="V315" s="4"/>
      <c r="W315" s="4"/>
      <c r="X315" s="4"/>
      <c r="Y315" s="4"/>
      <c r="Z315" s="4"/>
      <c r="AA315" s="4"/>
      <c r="AB315" s="4"/>
    </row>
    <row r="316" spans="1:28" ht="18" customHeight="1">
      <c r="A316" s="43"/>
      <c r="B316" s="44"/>
      <c r="C316" s="8"/>
      <c r="D316" s="9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5"/>
      <c r="T316" s="4"/>
      <c r="U316" s="4"/>
      <c r="V316" s="4"/>
      <c r="W316" s="4"/>
      <c r="X316" s="4"/>
      <c r="Y316" s="4"/>
      <c r="Z316" s="4"/>
      <c r="AA316" s="4"/>
      <c r="AB316" s="4"/>
    </row>
    <row r="317" spans="1:28" ht="18" customHeight="1">
      <c r="A317" s="43"/>
      <c r="B317" s="44"/>
      <c r="C317" s="8"/>
      <c r="D317" s="9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5"/>
      <c r="T317" s="4"/>
      <c r="U317" s="4"/>
      <c r="V317" s="4"/>
      <c r="W317" s="4"/>
      <c r="X317" s="4"/>
      <c r="Y317" s="4"/>
      <c r="Z317" s="4"/>
      <c r="AA317" s="4"/>
      <c r="AB317" s="4"/>
    </row>
    <row r="318" spans="1:28" ht="18" customHeight="1">
      <c r="A318" s="43"/>
      <c r="B318" s="44"/>
      <c r="C318" s="8"/>
      <c r="D318" s="9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5"/>
      <c r="T318" s="4"/>
      <c r="U318" s="4"/>
      <c r="V318" s="4"/>
      <c r="W318" s="4"/>
      <c r="X318" s="4"/>
      <c r="Y318" s="4"/>
      <c r="Z318" s="4"/>
      <c r="AA318" s="4"/>
      <c r="AB318" s="4"/>
    </row>
    <row r="319" spans="1:28" ht="18" customHeight="1">
      <c r="A319" s="43"/>
      <c r="B319" s="44"/>
      <c r="C319" s="8"/>
      <c r="D319" s="9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5"/>
      <c r="T319" s="4"/>
      <c r="U319" s="4"/>
      <c r="V319" s="4"/>
      <c r="W319" s="4"/>
      <c r="X319" s="4"/>
      <c r="Y319" s="4"/>
      <c r="Z319" s="4"/>
      <c r="AA319" s="4"/>
      <c r="AB319" s="4"/>
    </row>
    <row r="320" spans="1:28" ht="18" customHeight="1">
      <c r="A320" s="43"/>
      <c r="B320" s="44"/>
      <c r="C320" s="8"/>
      <c r="D320" s="9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5"/>
      <c r="T320" s="4"/>
      <c r="U320" s="4"/>
      <c r="V320" s="4"/>
      <c r="W320" s="4"/>
      <c r="X320" s="4"/>
      <c r="Y320" s="4"/>
      <c r="Z320" s="4"/>
      <c r="AA320" s="4"/>
      <c r="AB320" s="4"/>
    </row>
    <row r="321" spans="1:28" ht="18" customHeight="1">
      <c r="A321" s="43"/>
      <c r="B321" s="44"/>
      <c r="C321" s="8"/>
      <c r="D321" s="9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5"/>
      <c r="T321" s="4"/>
      <c r="U321" s="4"/>
      <c r="V321" s="4"/>
      <c r="W321" s="4"/>
      <c r="X321" s="4"/>
      <c r="Y321" s="4"/>
      <c r="Z321" s="4"/>
      <c r="AA321" s="4"/>
      <c r="AB321" s="4"/>
    </row>
    <row r="322" spans="1:28" ht="18" customHeight="1">
      <c r="A322" s="43"/>
      <c r="B322" s="44"/>
      <c r="C322" s="8"/>
      <c r="D322" s="9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5"/>
      <c r="T322" s="4"/>
      <c r="U322" s="4"/>
      <c r="V322" s="4"/>
      <c r="W322" s="4"/>
      <c r="X322" s="4"/>
      <c r="Y322" s="4"/>
      <c r="Z322" s="4"/>
      <c r="AA322" s="4"/>
      <c r="AB322" s="4"/>
    </row>
    <row r="323" spans="1:28" ht="18" customHeight="1">
      <c r="A323" s="43"/>
      <c r="B323" s="44"/>
      <c r="C323" s="8"/>
      <c r="D323" s="9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5"/>
      <c r="T323" s="4"/>
      <c r="U323" s="4"/>
      <c r="V323" s="4"/>
      <c r="W323" s="4"/>
      <c r="X323" s="4"/>
      <c r="Y323" s="4"/>
      <c r="Z323" s="4"/>
      <c r="AA323" s="4"/>
      <c r="AB323" s="4"/>
    </row>
    <row r="324" spans="1:28" ht="18" customHeight="1">
      <c r="A324" s="43"/>
      <c r="B324" s="44"/>
      <c r="C324" s="8"/>
      <c r="D324" s="9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5"/>
      <c r="T324" s="4"/>
      <c r="U324" s="4"/>
      <c r="V324" s="4"/>
      <c r="W324" s="4"/>
      <c r="X324" s="4"/>
      <c r="Y324" s="4"/>
      <c r="Z324" s="4"/>
      <c r="AA324" s="4"/>
      <c r="AB324" s="4"/>
    </row>
    <row r="325" spans="1:28" ht="18" customHeight="1">
      <c r="A325" s="43"/>
      <c r="B325" s="44"/>
      <c r="C325" s="8"/>
      <c r="D325" s="9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5"/>
      <c r="T325" s="4"/>
      <c r="U325" s="4"/>
      <c r="V325" s="4"/>
      <c r="W325" s="4"/>
      <c r="X325" s="4"/>
      <c r="Y325" s="4"/>
      <c r="Z325" s="4"/>
      <c r="AA325" s="4"/>
      <c r="AB325" s="4"/>
    </row>
    <row r="326" spans="1:28" ht="18" customHeight="1">
      <c r="A326" s="43"/>
      <c r="B326" s="44"/>
      <c r="C326" s="8"/>
      <c r="D326" s="9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5"/>
      <c r="T326" s="4"/>
      <c r="U326" s="4"/>
      <c r="V326" s="4"/>
      <c r="W326" s="4"/>
      <c r="X326" s="4"/>
      <c r="Y326" s="4"/>
      <c r="Z326" s="4"/>
      <c r="AA326" s="4"/>
      <c r="AB326" s="4"/>
    </row>
    <row r="327" spans="1:28" ht="18" customHeight="1">
      <c r="A327" s="43"/>
      <c r="B327" s="44"/>
      <c r="C327" s="8"/>
      <c r="D327" s="9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5"/>
      <c r="T327" s="4"/>
      <c r="U327" s="4"/>
      <c r="V327" s="4"/>
      <c r="W327" s="4"/>
      <c r="X327" s="4"/>
      <c r="Y327" s="4"/>
      <c r="Z327" s="4"/>
      <c r="AA327" s="4"/>
      <c r="AB327" s="4"/>
    </row>
    <row r="328" spans="1:28" ht="18" customHeight="1">
      <c r="A328" s="43"/>
      <c r="B328" s="44"/>
      <c r="C328" s="8"/>
      <c r="D328" s="9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5"/>
      <c r="T328" s="4"/>
      <c r="U328" s="4"/>
      <c r="V328" s="4"/>
      <c r="W328" s="4"/>
      <c r="X328" s="4"/>
      <c r="Y328" s="4"/>
      <c r="Z328" s="4"/>
      <c r="AA328" s="4"/>
      <c r="AB328" s="4"/>
    </row>
    <row r="329" spans="1:28" ht="18" customHeight="1">
      <c r="A329" s="43"/>
      <c r="B329" s="44"/>
      <c r="C329" s="8"/>
      <c r="D329" s="9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5"/>
      <c r="T329" s="4"/>
      <c r="U329" s="4"/>
      <c r="V329" s="4"/>
      <c r="W329" s="4"/>
      <c r="X329" s="4"/>
      <c r="Y329" s="4"/>
      <c r="Z329" s="4"/>
      <c r="AA329" s="4"/>
      <c r="AB329" s="4"/>
    </row>
    <row r="330" spans="1:28" ht="18" customHeight="1">
      <c r="A330" s="43"/>
      <c r="B330" s="44"/>
      <c r="C330" s="8"/>
      <c r="D330" s="9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5"/>
      <c r="T330" s="4"/>
      <c r="U330" s="4"/>
      <c r="V330" s="4"/>
      <c r="W330" s="4"/>
      <c r="X330" s="4"/>
      <c r="Y330" s="4"/>
      <c r="Z330" s="4"/>
      <c r="AA330" s="4"/>
      <c r="AB330" s="4"/>
    </row>
    <row r="331" spans="1:28" ht="18" customHeight="1">
      <c r="A331" s="43"/>
      <c r="B331" s="44"/>
      <c r="C331" s="8"/>
      <c r="D331" s="9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5"/>
      <c r="T331" s="4"/>
      <c r="U331" s="4"/>
      <c r="V331" s="4"/>
      <c r="W331" s="4"/>
      <c r="X331" s="4"/>
      <c r="Y331" s="4"/>
      <c r="Z331" s="4"/>
      <c r="AA331" s="4"/>
      <c r="AB331" s="4"/>
    </row>
    <row r="332" spans="1:28" ht="18" customHeight="1">
      <c r="A332" s="43"/>
      <c r="B332" s="44"/>
      <c r="C332" s="8"/>
      <c r="D332" s="9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5"/>
      <c r="T332" s="4"/>
      <c r="U332" s="4"/>
      <c r="V332" s="4"/>
      <c r="W332" s="4"/>
      <c r="X332" s="4"/>
      <c r="Y332" s="4"/>
      <c r="Z332" s="4"/>
      <c r="AA332" s="4"/>
      <c r="AB332" s="4"/>
    </row>
    <row r="333" spans="1:28" ht="18" customHeight="1">
      <c r="A333" s="43"/>
      <c r="B333" s="44"/>
      <c r="C333" s="8"/>
      <c r="D333" s="9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5"/>
      <c r="T333" s="4"/>
      <c r="U333" s="4"/>
      <c r="V333" s="4"/>
      <c r="W333" s="4"/>
      <c r="X333" s="4"/>
      <c r="Y333" s="4"/>
      <c r="Z333" s="4"/>
      <c r="AA333" s="4"/>
      <c r="AB333" s="4"/>
    </row>
    <row r="334" spans="1:28" ht="18" customHeight="1">
      <c r="A334" s="43"/>
      <c r="B334" s="44"/>
      <c r="C334" s="8"/>
      <c r="D334" s="9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5"/>
      <c r="T334" s="4"/>
      <c r="U334" s="4"/>
      <c r="V334" s="4"/>
      <c r="W334" s="4"/>
      <c r="X334" s="4"/>
      <c r="Y334" s="4"/>
      <c r="Z334" s="4"/>
      <c r="AA334" s="4"/>
      <c r="AB334" s="4"/>
    </row>
    <row r="335" spans="1:28" ht="18" customHeight="1">
      <c r="A335" s="43"/>
      <c r="B335" s="44"/>
      <c r="C335" s="8"/>
      <c r="D335" s="9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5"/>
      <c r="T335" s="4"/>
      <c r="U335" s="4"/>
      <c r="V335" s="4"/>
      <c r="W335" s="4"/>
      <c r="X335" s="4"/>
      <c r="Y335" s="4"/>
      <c r="Z335" s="4"/>
      <c r="AA335" s="4"/>
      <c r="AB335" s="4"/>
    </row>
    <row r="336" spans="1:28" ht="18" customHeight="1">
      <c r="A336" s="43"/>
      <c r="B336" s="44"/>
      <c r="C336" s="8"/>
      <c r="D336" s="9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5"/>
      <c r="T336" s="4"/>
      <c r="U336" s="4"/>
      <c r="V336" s="4"/>
      <c r="W336" s="4"/>
      <c r="X336" s="4"/>
      <c r="Y336" s="4"/>
      <c r="Z336" s="4"/>
      <c r="AA336" s="4"/>
      <c r="AB336" s="4"/>
    </row>
    <row r="337" spans="1:28" ht="18" customHeight="1">
      <c r="A337" s="43"/>
      <c r="B337" s="44"/>
      <c r="C337" s="8"/>
      <c r="D337" s="9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5"/>
      <c r="T337" s="4"/>
      <c r="U337" s="4"/>
      <c r="V337" s="4"/>
      <c r="W337" s="4"/>
      <c r="X337" s="4"/>
      <c r="Y337" s="4"/>
      <c r="Z337" s="4"/>
      <c r="AA337" s="4"/>
      <c r="AB337" s="4"/>
    </row>
    <row r="338" spans="1:28" ht="18" customHeight="1">
      <c r="A338" s="43"/>
      <c r="B338" s="44"/>
      <c r="C338" s="8"/>
      <c r="D338" s="9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5"/>
      <c r="T338" s="4"/>
      <c r="U338" s="4"/>
      <c r="V338" s="4"/>
      <c r="W338" s="4"/>
      <c r="X338" s="4"/>
      <c r="Y338" s="4"/>
      <c r="Z338" s="4"/>
      <c r="AA338" s="4"/>
      <c r="AB338" s="4"/>
    </row>
    <row r="339" spans="1:28" ht="18" customHeight="1">
      <c r="A339" s="43"/>
      <c r="B339" s="44"/>
      <c r="C339" s="8"/>
      <c r="D339" s="9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5"/>
      <c r="T339" s="4"/>
      <c r="U339" s="4"/>
      <c r="V339" s="4"/>
      <c r="W339" s="4"/>
      <c r="X339" s="4"/>
      <c r="Y339" s="4"/>
      <c r="Z339" s="4"/>
      <c r="AA339" s="4"/>
      <c r="AB339" s="4"/>
    </row>
    <row r="340" spans="1:28" ht="18" customHeight="1">
      <c r="A340" s="43"/>
      <c r="B340" s="44"/>
      <c r="C340" s="8"/>
      <c r="D340" s="9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5"/>
      <c r="T340" s="4"/>
      <c r="U340" s="4"/>
      <c r="V340" s="4"/>
      <c r="W340" s="4"/>
      <c r="X340" s="4"/>
      <c r="Y340" s="4"/>
      <c r="Z340" s="4"/>
      <c r="AA340" s="4"/>
      <c r="AB340" s="4"/>
    </row>
    <row r="341" spans="1:28" ht="18" customHeight="1">
      <c r="A341" s="43"/>
      <c r="B341" s="44"/>
      <c r="C341" s="8"/>
      <c r="D341" s="9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5"/>
      <c r="T341" s="4"/>
      <c r="U341" s="4"/>
      <c r="V341" s="4"/>
      <c r="W341" s="4"/>
      <c r="X341" s="4"/>
      <c r="Y341" s="4"/>
      <c r="Z341" s="4"/>
      <c r="AA341" s="4"/>
      <c r="AB341" s="4"/>
    </row>
    <row r="342" spans="1:28" ht="18" customHeight="1">
      <c r="A342" s="43"/>
      <c r="B342" s="44"/>
      <c r="C342" s="8"/>
      <c r="D342" s="9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5"/>
      <c r="T342" s="4"/>
      <c r="U342" s="4"/>
      <c r="V342" s="4"/>
      <c r="W342" s="4"/>
      <c r="X342" s="4"/>
      <c r="Y342" s="4"/>
      <c r="Z342" s="4"/>
      <c r="AA342" s="4"/>
      <c r="AB342" s="4"/>
    </row>
    <row r="343" spans="1:28" ht="18" customHeight="1">
      <c r="A343" s="43"/>
      <c r="B343" s="44"/>
      <c r="C343" s="8"/>
      <c r="D343" s="9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5"/>
      <c r="T343" s="4"/>
      <c r="U343" s="4"/>
      <c r="V343" s="4"/>
      <c r="W343" s="4"/>
      <c r="X343" s="4"/>
      <c r="Y343" s="4"/>
      <c r="Z343" s="4"/>
      <c r="AA343" s="4"/>
      <c r="AB343" s="4"/>
    </row>
    <row r="344" spans="1:28" ht="18" customHeight="1">
      <c r="A344" s="43"/>
      <c r="B344" s="44"/>
      <c r="C344" s="8"/>
      <c r="D344" s="9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5"/>
      <c r="T344" s="4"/>
      <c r="U344" s="4"/>
      <c r="V344" s="4"/>
      <c r="W344" s="4"/>
      <c r="X344" s="4"/>
      <c r="Y344" s="4"/>
      <c r="Z344" s="4"/>
      <c r="AA344" s="4"/>
      <c r="AB344" s="4"/>
    </row>
    <row r="345" spans="1:28" ht="18" customHeight="1">
      <c r="A345" s="43"/>
      <c r="B345" s="44"/>
      <c r="C345" s="8"/>
      <c r="D345" s="9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5"/>
      <c r="T345" s="4"/>
      <c r="U345" s="4"/>
      <c r="V345" s="4"/>
      <c r="W345" s="4"/>
      <c r="X345" s="4"/>
      <c r="Y345" s="4"/>
      <c r="Z345" s="4"/>
      <c r="AA345" s="4"/>
      <c r="AB345" s="4"/>
    </row>
    <row r="346" spans="1:28" ht="18" customHeight="1">
      <c r="A346" s="43"/>
      <c r="B346" s="44"/>
      <c r="C346" s="8"/>
      <c r="D346" s="9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5"/>
      <c r="T346" s="4"/>
      <c r="U346" s="4"/>
      <c r="V346" s="4"/>
      <c r="W346" s="4"/>
      <c r="X346" s="4"/>
      <c r="Y346" s="4"/>
      <c r="Z346" s="4"/>
      <c r="AA346" s="4"/>
      <c r="AB346" s="4"/>
    </row>
    <row r="347" spans="1:28" ht="18" customHeight="1">
      <c r="A347" s="43"/>
      <c r="B347" s="44"/>
      <c r="C347" s="8"/>
      <c r="D347" s="9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5"/>
      <c r="T347" s="4"/>
      <c r="U347" s="4"/>
      <c r="V347" s="4"/>
      <c r="W347" s="4"/>
      <c r="X347" s="4"/>
      <c r="Y347" s="4"/>
      <c r="Z347" s="4"/>
      <c r="AA347" s="4"/>
      <c r="AB347" s="4"/>
    </row>
    <row r="348" spans="1:28" ht="18" customHeight="1">
      <c r="A348" s="43"/>
      <c r="B348" s="44"/>
      <c r="C348" s="8"/>
      <c r="D348" s="9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5"/>
      <c r="T348" s="4"/>
      <c r="U348" s="4"/>
      <c r="V348" s="4"/>
      <c r="W348" s="4"/>
      <c r="X348" s="4"/>
      <c r="Y348" s="4"/>
      <c r="Z348" s="4"/>
      <c r="AA348" s="4"/>
      <c r="AB348" s="4"/>
    </row>
    <row r="349" spans="1:28" ht="18" customHeight="1">
      <c r="A349" s="43"/>
      <c r="B349" s="44"/>
      <c r="C349" s="8"/>
      <c r="D349" s="9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5"/>
      <c r="T349" s="4"/>
      <c r="U349" s="4"/>
      <c r="V349" s="4"/>
      <c r="W349" s="4"/>
      <c r="X349" s="4"/>
      <c r="Y349" s="4"/>
      <c r="Z349" s="4"/>
      <c r="AA349" s="4"/>
      <c r="AB349" s="4"/>
    </row>
    <row r="350" spans="1:28" ht="18" customHeight="1">
      <c r="A350" s="43"/>
      <c r="B350" s="44"/>
      <c r="C350" s="8"/>
      <c r="D350" s="9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5"/>
      <c r="T350" s="4"/>
      <c r="U350" s="4"/>
      <c r="V350" s="4"/>
      <c r="W350" s="4"/>
      <c r="X350" s="4"/>
      <c r="Y350" s="4"/>
      <c r="Z350" s="4"/>
      <c r="AA350" s="4"/>
      <c r="AB350" s="4"/>
    </row>
    <row r="351" spans="1:28" ht="18" customHeight="1">
      <c r="A351" s="43"/>
      <c r="B351" s="44"/>
      <c r="C351" s="8"/>
      <c r="D351" s="9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5"/>
      <c r="T351" s="4"/>
      <c r="U351" s="4"/>
      <c r="V351" s="4"/>
      <c r="W351" s="4"/>
      <c r="X351" s="4"/>
      <c r="Y351" s="4"/>
      <c r="Z351" s="4"/>
      <c r="AA351" s="4"/>
      <c r="AB351" s="4"/>
    </row>
    <row r="352" spans="1:28" ht="18" customHeight="1">
      <c r="A352" s="43"/>
      <c r="B352" s="44"/>
      <c r="C352" s="8"/>
      <c r="D352" s="9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5"/>
      <c r="T352" s="4"/>
      <c r="U352" s="4"/>
      <c r="V352" s="4"/>
      <c r="W352" s="4"/>
      <c r="X352" s="4"/>
      <c r="Y352" s="4"/>
      <c r="Z352" s="4"/>
      <c r="AA352" s="4"/>
      <c r="AB352" s="4"/>
    </row>
    <row r="353" spans="1:28" ht="18" customHeight="1">
      <c r="A353" s="43"/>
      <c r="B353" s="44"/>
      <c r="C353" s="8"/>
      <c r="D353" s="9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5"/>
      <c r="T353" s="4"/>
      <c r="U353" s="4"/>
      <c r="V353" s="4"/>
      <c r="W353" s="4"/>
      <c r="X353" s="4"/>
      <c r="Y353" s="4"/>
      <c r="Z353" s="4"/>
      <c r="AA353" s="4"/>
      <c r="AB353" s="4"/>
    </row>
    <row r="354" spans="1:28" ht="18" customHeight="1">
      <c r="A354" s="43"/>
      <c r="B354" s="44"/>
      <c r="C354" s="8"/>
      <c r="D354" s="9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5"/>
      <c r="T354" s="4"/>
      <c r="U354" s="4"/>
      <c r="V354" s="4"/>
      <c r="W354" s="4"/>
      <c r="X354" s="4"/>
      <c r="Y354" s="4"/>
      <c r="Z354" s="4"/>
      <c r="AA354" s="4"/>
      <c r="AB354" s="4"/>
    </row>
    <row r="355" spans="1:28" ht="18" customHeight="1">
      <c r="A355" s="43"/>
      <c r="B355" s="44"/>
      <c r="C355" s="8"/>
      <c r="D355" s="9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5"/>
      <c r="T355" s="4"/>
      <c r="U355" s="4"/>
      <c r="V355" s="4"/>
      <c r="W355" s="4"/>
      <c r="X355" s="4"/>
      <c r="Y355" s="4"/>
      <c r="Z355" s="4"/>
      <c r="AA355" s="4"/>
      <c r="AB355" s="4"/>
    </row>
    <row r="356" spans="1:28" ht="18" customHeight="1">
      <c r="A356" s="43"/>
      <c r="B356" s="44"/>
      <c r="C356" s="8"/>
      <c r="D356" s="9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5"/>
      <c r="T356" s="4"/>
      <c r="U356" s="4"/>
      <c r="V356" s="4"/>
      <c r="W356" s="4"/>
      <c r="X356" s="4"/>
      <c r="Y356" s="4"/>
      <c r="Z356" s="4"/>
      <c r="AA356" s="4"/>
      <c r="AB356" s="4"/>
    </row>
    <row r="357" spans="1:28" ht="18" customHeight="1">
      <c r="A357" s="43"/>
      <c r="B357" s="44"/>
      <c r="C357" s="8"/>
      <c r="D357" s="9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5"/>
      <c r="T357" s="4"/>
      <c r="U357" s="4"/>
      <c r="V357" s="4"/>
      <c r="W357" s="4"/>
      <c r="X357" s="4"/>
      <c r="Y357" s="4"/>
      <c r="Z357" s="4"/>
      <c r="AA357" s="4"/>
      <c r="AB357" s="4"/>
    </row>
    <row r="358" spans="1:28" ht="18" customHeight="1">
      <c r="A358" s="43"/>
      <c r="B358" s="44"/>
      <c r="C358" s="8"/>
      <c r="D358" s="9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5"/>
      <c r="T358" s="4"/>
      <c r="U358" s="4"/>
      <c r="V358" s="4"/>
      <c r="W358" s="4"/>
      <c r="X358" s="4"/>
      <c r="Y358" s="4"/>
      <c r="Z358" s="4"/>
      <c r="AA358" s="4"/>
      <c r="AB358" s="4"/>
    </row>
    <row r="359" spans="1:28" ht="18" customHeight="1">
      <c r="A359" s="43"/>
      <c r="B359" s="44"/>
      <c r="C359" s="8"/>
      <c r="D359" s="9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5"/>
      <c r="T359" s="4"/>
      <c r="U359" s="4"/>
      <c r="V359" s="4"/>
      <c r="W359" s="4"/>
      <c r="X359" s="4"/>
      <c r="Y359" s="4"/>
      <c r="Z359" s="4"/>
      <c r="AA359" s="4"/>
      <c r="AB359" s="4"/>
    </row>
    <row r="360" spans="1:28" ht="18" customHeight="1">
      <c r="A360" s="43"/>
      <c r="B360" s="44"/>
      <c r="C360" s="8"/>
      <c r="D360" s="9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5"/>
      <c r="T360" s="4"/>
      <c r="U360" s="4"/>
      <c r="V360" s="4"/>
      <c r="W360" s="4"/>
      <c r="X360" s="4"/>
      <c r="Y360" s="4"/>
      <c r="Z360" s="4"/>
      <c r="AA360" s="4"/>
      <c r="AB360" s="4"/>
    </row>
    <row r="361" spans="1:28" ht="18" customHeight="1">
      <c r="A361" s="43"/>
      <c r="B361" s="44"/>
      <c r="C361" s="8"/>
      <c r="D361" s="9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5"/>
      <c r="T361" s="4"/>
      <c r="U361" s="4"/>
      <c r="V361" s="4"/>
      <c r="W361" s="4"/>
      <c r="X361" s="4"/>
      <c r="Y361" s="4"/>
      <c r="Z361" s="4"/>
      <c r="AA361" s="4"/>
      <c r="AB361" s="4"/>
    </row>
    <row r="362" spans="1:28" ht="18" customHeight="1">
      <c r="A362" s="43"/>
      <c r="B362" s="44"/>
      <c r="C362" s="8"/>
      <c r="D362" s="9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5"/>
      <c r="T362" s="4"/>
      <c r="U362" s="4"/>
      <c r="V362" s="4"/>
      <c r="W362" s="4"/>
      <c r="X362" s="4"/>
      <c r="Y362" s="4"/>
      <c r="Z362" s="4"/>
      <c r="AA362" s="4"/>
      <c r="AB362" s="4"/>
    </row>
    <row r="363" spans="1:28" ht="18" customHeight="1">
      <c r="A363" s="43"/>
      <c r="B363" s="44"/>
      <c r="C363" s="8"/>
      <c r="D363" s="9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5"/>
      <c r="T363" s="4"/>
      <c r="U363" s="4"/>
      <c r="V363" s="4"/>
      <c r="W363" s="4"/>
      <c r="X363" s="4"/>
      <c r="Y363" s="4"/>
      <c r="Z363" s="4"/>
      <c r="AA363" s="4"/>
      <c r="AB363" s="4"/>
    </row>
    <row r="364" spans="1:28" ht="18" customHeight="1">
      <c r="A364" s="43"/>
      <c r="B364" s="44"/>
      <c r="C364" s="8"/>
      <c r="D364" s="9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5"/>
      <c r="T364" s="4"/>
      <c r="U364" s="4"/>
      <c r="V364" s="4"/>
      <c r="W364" s="4"/>
      <c r="X364" s="4"/>
      <c r="Y364" s="4"/>
      <c r="Z364" s="4"/>
      <c r="AA364" s="4"/>
      <c r="AB364" s="4"/>
    </row>
    <row r="365" spans="1:28" ht="18" customHeight="1">
      <c r="A365" s="43"/>
      <c r="B365" s="44"/>
      <c r="C365" s="8"/>
      <c r="D365" s="9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5"/>
      <c r="T365" s="4"/>
      <c r="U365" s="4"/>
      <c r="V365" s="4"/>
      <c r="W365" s="4"/>
      <c r="X365" s="4"/>
      <c r="Y365" s="4"/>
      <c r="Z365" s="4"/>
      <c r="AA365" s="4"/>
      <c r="AB365" s="4"/>
    </row>
    <row r="366" spans="1:28" ht="18" customHeight="1">
      <c r="A366" s="43"/>
      <c r="B366" s="44"/>
      <c r="C366" s="8"/>
      <c r="D366" s="9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5"/>
      <c r="T366" s="4"/>
      <c r="U366" s="4"/>
      <c r="V366" s="4"/>
      <c r="W366" s="4"/>
      <c r="X366" s="4"/>
      <c r="Y366" s="4"/>
      <c r="Z366" s="4"/>
      <c r="AA366" s="4"/>
      <c r="AB366" s="4"/>
    </row>
    <row r="367" spans="1:28" ht="18" customHeight="1">
      <c r="A367" s="43"/>
      <c r="B367" s="44"/>
      <c r="C367" s="8"/>
      <c r="D367" s="9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5"/>
      <c r="T367" s="4"/>
      <c r="U367" s="4"/>
      <c r="V367" s="4"/>
      <c r="W367" s="4"/>
      <c r="X367" s="4"/>
      <c r="Y367" s="4"/>
      <c r="Z367" s="4"/>
      <c r="AA367" s="4"/>
      <c r="AB367" s="4"/>
    </row>
    <row r="368" spans="1:28" ht="18" customHeight="1">
      <c r="A368" s="43"/>
      <c r="B368" s="44"/>
      <c r="C368" s="8"/>
      <c r="D368" s="9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5"/>
      <c r="T368" s="4"/>
      <c r="U368" s="4"/>
      <c r="V368" s="4"/>
      <c r="W368" s="4"/>
      <c r="X368" s="4"/>
      <c r="Y368" s="4"/>
      <c r="Z368" s="4"/>
      <c r="AA368" s="4"/>
      <c r="AB368" s="4"/>
    </row>
    <row r="369" spans="1:28" ht="18" customHeight="1">
      <c r="A369" s="43"/>
      <c r="B369" s="44"/>
      <c r="C369" s="8"/>
      <c r="D369" s="9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5"/>
      <c r="T369" s="4"/>
      <c r="U369" s="4"/>
      <c r="V369" s="4"/>
      <c r="W369" s="4"/>
      <c r="X369" s="4"/>
      <c r="Y369" s="4"/>
      <c r="Z369" s="4"/>
      <c r="AA369" s="4"/>
      <c r="AB369" s="4"/>
    </row>
    <row r="370" spans="1:28" ht="18" customHeight="1">
      <c r="A370" s="43"/>
      <c r="B370" s="44"/>
      <c r="C370" s="8"/>
      <c r="D370" s="9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5"/>
      <c r="T370" s="4"/>
      <c r="U370" s="4"/>
      <c r="V370" s="4"/>
      <c r="W370" s="4"/>
      <c r="X370" s="4"/>
      <c r="Y370" s="4"/>
      <c r="Z370" s="4"/>
      <c r="AA370" s="4"/>
      <c r="AB370" s="4"/>
    </row>
    <row r="371" spans="1:28" ht="18" customHeight="1">
      <c r="A371" s="43"/>
      <c r="B371" s="44"/>
      <c r="C371" s="8"/>
      <c r="D371" s="9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5"/>
      <c r="T371" s="4"/>
      <c r="U371" s="4"/>
      <c r="V371" s="4"/>
      <c r="W371" s="4"/>
      <c r="X371" s="4"/>
      <c r="Y371" s="4"/>
      <c r="Z371" s="4"/>
      <c r="AA371" s="4"/>
      <c r="AB371" s="4"/>
    </row>
    <row r="372" spans="1:28" ht="18" customHeight="1">
      <c r="A372" s="43"/>
      <c r="B372" s="44"/>
      <c r="C372" s="8"/>
      <c r="D372" s="9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5"/>
      <c r="T372" s="4"/>
      <c r="U372" s="4"/>
      <c r="V372" s="4"/>
      <c r="W372" s="4"/>
      <c r="X372" s="4"/>
      <c r="Y372" s="4"/>
      <c r="Z372" s="4"/>
      <c r="AA372" s="4"/>
      <c r="AB372" s="4"/>
    </row>
    <row r="373" spans="1:28" ht="18" customHeight="1">
      <c r="A373" s="43"/>
      <c r="B373" s="44"/>
      <c r="C373" s="8"/>
      <c r="D373" s="9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5"/>
      <c r="T373" s="4"/>
      <c r="U373" s="4"/>
      <c r="V373" s="4"/>
      <c r="W373" s="4"/>
      <c r="X373" s="4"/>
      <c r="Y373" s="4"/>
      <c r="Z373" s="4"/>
      <c r="AA373" s="4"/>
      <c r="AB373" s="4"/>
    </row>
    <row r="374" spans="1:28" ht="18" customHeight="1">
      <c r="A374" s="43"/>
      <c r="B374" s="44"/>
      <c r="C374" s="8"/>
      <c r="D374" s="9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5"/>
      <c r="T374" s="4"/>
      <c r="U374" s="4"/>
      <c r="V374" s="4"/>
      <c r="W374" s="4"/>
      <c r="X374" s="4"/>
      <c r="Y374" s="4"/>
      <c r="Z374" s="4"/>
      <c r="AA374" s="4"/>
      <c r="AB374" s="4"/>
    </row>
    <row r="375" spans="1:28" ht="18" customHeight="1">
      <c r="A375" s="43"/>
      <c r="B375" s="44"/>
      <c r="C375" s="8"/>
      <c r="D375" s="9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5"/>
      <c r="T375" s="4"/>
      <c r="U375" s="4"/>
      <c r="V375" s="4"/>
      <c r="W375" s="4"/>
      <c r="X375" s="4"/>
      <c r="Y375" s="4"/>
      <c r="Z375" s="4"/>
      <c r="AA375" s="4"/>
      <c r="AB375" s="4"/>
    </row>
    <row r="376" spans="1:28" ht="18" customHeight="1">
      <c r="A376" s="43"/>
      <c r="B376" s="44"/>
      <c r="C376" s="8"/>
      <c r="D376" s="9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5"/>
      <c r="T376" s="4"/>
      <c r="U376" s="4"/>
      <c r="V376" s="4"/>
      <c r="W376" s="4"/>
      <c r="X376" s="4"/>
      <c r="Y376" s="4"/>
      <c r="Z376" s="4"/>
      <c r="AA376" s="4"/>
      <c r="AB376" s="4"/>
    </row>
    <row r="377" spans="1:28" ht="18" customHeight="1">
      <c r="A377" s="43"/>
      <c r="B377" s="44"/>
      <c r="C377" s="8"/>
      <c r="D377" s="9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5"/>
      <c r="T377" s="4"/>
      <c r="U377" s="4"/>
      <c r="V377" s="4"/>
      <c r="W377" s="4"/>
      <c r="X377" s="4"/>
      <c r="Y377" s="4"/>
      <c r="Z377" s="4"/>
      <c r="AA377" s="4"/>
      <c r="AB377" s="4"/>
    </row>
    <row r="378" spans="1:28" ht="18" customHeight="1">
      <c r="A378" s="43"/>
      <c r="B378" s="44"/>
      <c r="C378" s="8"/>
      <c r="D378" s="9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5"/>
      <c r="T378" s="4"/>
      <c r="U378" s="4"/>
      <c r="V378" s="4"/>
      <c r="W378" s="4"/>
      <c r="X378" s="4"/>
      <c r="Y378" s="4"/>
      <c r="Z378" s="4"/>
      <c r="AA378" s="4"/>
      <c r="AB378" s="4"/>
    </row>
    <row r="379" spans="1:28" ht="18" customHeight="1">
      <c r="A379" s="43"/>
      <c r="B379" s="44"/>
      <c r="C379" s="8"/>
      <c r="D379" s="9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5"/>
      <c r="T379" s="4"/>
      <c r="U379" s="4"/>
      <c r="V379" s="4"/>
      <c r="W379" s="4"/>
      <c r="X379" s="4"/>
      <c r="Y379" s="4"/>
      <c r="Z379" s="4"/>
      <c r="AA379" s="4"/>
      <c r="AB379" s="4"/>
    </row>
    <row r="380" spans="1:28" ht="18" customHeight="1">
      <c r="A380" s="43"/>
      <c r="B380" s="44"/>
      <c r="C380" s="8"/>
      <c r="D380" s="9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5"/>
      <c r="T380" s="4"/>
      <c r="U380" s="4"/>
      <c r="V380" s="4"/>
      <c r="W380" s="4"/>
      <c r="X380" s="4"/>
      <c r="Y380" s="4"/>
      <c r="Z380" s="4"/>
      <c r="AA380" s="4"/>
      <c r="AB380" s="4"/>
    </row>
    <row r="381" spans="1:28" ht="18" customHeight="1">
      <c r="A381" s="43"/>
      <c r="B381" s="44"/>
      <c r="C381" s="8"/>
      <c r="D381" s="9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5"/>
      <c r="T381" s="4"/>
      <c r="U381" s="4"/>
      <c r="V381" s="4"/>
      <c r="W381" s="4"/>
      <c r="X381" s="4"/>
      <c r="Y381" s="4"/>
      <c r="Z381" s="4"/>
      <c r="AA381" s="4"/>
      <c r="AB381" s="4"/>
    </row>
    <row r="382" spans="1:28" ht="18" customHeight="1">
      <c r="A382" s="43"/>
      <c r="B382" s="44"/>
      <c r="C382" s="8"/>
      <c r="D382" s="9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5"/>
      <c r="T382" s="4"/>
      <c r="U382" s="4"/>
      <c r="V382" s="4"/>
      <c r="W382" s="4"/>
      <c r="X382" s="4"/>
      <c r="Y382" s="4"/>
      <c r="Z382" s="4"/>
      <c r="AA382" s="4"/>
      <c r="AB382" s="4"/>
    </row>
    <row r="383" spans="1:28" ht="18" customHeight="1">
      <c r="A383" s="43"/>
      <c r="B383" s="44"/>
      <c r="C383" s="8"/>
      <c r="D383" s="9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5"/>
      <c r="T383" s="4"/>
      <c r="U383" s="4"/>
      <c r="V383" s="4"/>
      <c r="W383" s="4"/>
      <c r="X383" s="4"/>
      <c r="Y383" s="4"/>
      <c r="Z383" s="4"/>
      <c r="AA383" s="4"/>
      <c r="AB383" s="4"/>
    </row>
    <row r="384" spans="1:28" ht="18" customHeight="1">
      <c r="A384" s="43"/>
      <c r="B384" s="44"/>
      <c r="C384" s="8"/>
      <c r="D384" s="9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5"/>
      <c r="T384" s="4"/>
      <c r="U384" s="4"/>
      <c r="V384" s="4"/>
      <c r="W384" s="4"/>
      <c r="X384" s="4"/>
      <c r="Y384" s="4"/>
      <c r="Z384" s="4"/>
      <c r="AA384" s="4"/>
      <c r="AB384" s="4"/>
    </row>
    <row r="385" spans="1:28" ht="18" customHeight="1">
      <c r="A385" s="43"/>
      <c r="B385" s="44"/>
      <c r="C385" s="8"/>
      <c r="D385" s="9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5"/>
      <c r="T385" s="4"/>
      <c r="U385" s="4"/>
      <c r="V385" s="4"/>
      <c r="W385" s="4"/>
      <c r="X385" s="4"/>
      <c r="Y385" s="4"/>
      <c r="Z385" s="4"/>
      <c r="AA385" s="4"/>
      <c r="AB385" s="4"/>
    </row>
    <row r="386" spans="1:28" ht="18" customHeight="1">
      <c r="A386" s="43"/>
      <c r="B386" s="44"/>
      <c r="C386" s="8"/>
      <c r="D386" s="9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5"/>
      <c r="T386" s="4"/>
      <c r="U386" s="4"/>
      <c r="V386" s="4"/>
      <c r="W386" s="4"/>
      <c r="X386" s="4"/>
      <c r="Y386" s="4"/>
      <c r="Z386" s="4"/>
      <c r="AA386" s="4"/>
      <c r="AB386" s="4"/>
    </row>
    <row r="387" spans="1:28" ht="18" customHeight="1">
      <c r="A387" s="43"/>
      <c r="B387" s="44"/>
      <c r="C387" s="8"/>
      <c r="D387" s="9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5"/>
      <c r="T387" s="4"/>
      <c r="U387" s="4"/>
      <c r="V387" s="4"/>
      <c r="W387" s="4"/>
      <c r="X387" s="4"/>
      <c r="Y387" s="4"/>
      <c r="Z387" s="4"/>
      <c r="AA387" s="4"/>
      <c r="AB387" s="4"/>
    </row>
    <row r="388" spans="1:28" ht="18" customHeight="1">
      <c r="A388" s="43"/>
      <c r="B388" s="44"/>
      <c r="C388" s="8"/>
      <c r="D388" s="9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5"/>
      <c r="T388" s="4"/>
      <c r="U388" s="4"/>
      <c r="V388" s="4"/>
      <c r="W388" s="4"/>
      <c r="X388" s="4"/>
      <c r="Y388" s="4"/>
      <c r="Z388" s="4"/>
      <c r="AA388" s="4"/>
      <c r="AB388" s="4"/>
    </row>
    <row r="389" spans="1:28" ht="18" customHeight="1">
      <c r="A389" s="43"/>
      <c r="B389" s="44"/>
      <c r="C389" s="8"/>
      <c r="D389" s="9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5"/>
      <c r="T389" s="4"/>
      <c r="U389" s="4"/>
      <c r="V389" s="4"/>
      <c r="W389" s="4"/>
      <c r="X389" s="4"/>
      <c r="Y389" s="4"/>
      <c r="Z389" s="4"/>
      <c r="AA389" s="4"/>
      <c r="AB389" s="4"/>
    </row>
    <row r="390" spans="1:28" ht="18" customHeight="1">
      <c r="A390" s="43"/>
      <c r="B390" s="44"/>
      <c r="C390" s="8"/>
      <c r="D390" s="9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5"/>
      <c r="T390" s="4"/>
      <c r="U390" s="4"/>
      <c r="V390" s="4"/>
      <c r="W390" s="4"/>
      <c r="X390" s="4"/>
      <c r="Y390" s="4"/>
      <c r="Z390" s="4"/>
      <c r="AA390" s="4"/>
      <c r="AB390" s="4"/>
    </row>
    <row r="391" spans="1:28" ht="18" customHeight="1">
      <c r="A391" s="43"/>
      <c r="B391" s="44"/>
      <c r="C391" s="8"/>
      <c r="D391" s="9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5"/>
      <c r="T391" s="4"/>
      <c r="U391" s="4"/>
      <c r="V391" s="4"/>
      <c r="W391" s="4"/>
      <c r="X391" s="4"/>
      <c r="Y391" s="4"/>
      <c r="Z391" s="4"/>
      <c r="AA391" s="4"/>
      <c r="AB391" s="4"/>
    </row>
    <row r="392" spans="1:28" ht="18" customHeight="1">
      <c r="A392" s="43"/>
      <c r="B392" s="44"/>
      <c r="C392" s="8"/>
      <c r="D392" s="9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5"/>
      <c r="T392" s="4"/>
      <c r="U392" s="4"/>
      <c r="V392" s="4"/>
      <c r="W392" s="4"/>
      <c r="X392" s="4"/>
      <c r="Y392" s="4"/>
      <c r="Z392" s="4"/>
      <c r="AA392" s="4"/>
      <c r="AB392" s="4"/>
    </row>
    <row r="393" spans="1:28" ht="18" customHeight="1">
      <c r="A393" s="43"/>
      <c r="B393" s="44"/>
      <c r="C393" s="8"/>
      <c r="D393" s="9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5"/>
      <c r="T393" s="4"/>
      <c r="U393" s="4"/>
      <c r="V393" s="4"/>
      <c r="W393" s="4"/>
      <c r="X393" s="4"/>
      <c r="Y393" s="4"/>
      <c r="Z393" s="4"/>
      <c r="AA393" s="4"/>
      <c r="AB393" s="4"/>
    </row>
    <row r="394" spans="1:28" ht="18" customHeight="1">
      <c r="A394" s="43"/>
      <c r="B394" s="44"/>
      <c r="C394" s="8"/>
      <c r="D394" s="9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5"/>
      <c r="T394" s="4"/>
      <c r="U394" s="4"/>
      <c r="V394" s="4"/>
      <c r="W394" s="4"/>
      <c r="X394" s="4"/>
      <c r="Y394" s="4"/>
      <c r="Z394" s="4"/>
      <c r="AA394" s="4"/>
      <c r="AB394" s="4"/>
    </row>
    <row r="395" spans="1:28" ht="18" customHeight="1">
      <c r="A395" s="43"/>
      <c r="B395" s="44"/>
      <c r="C395" s="8"/>
      <c r="D395" s="9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5"/>
      <c r="T395" s="4"/>
      <c r="U395" s="4"/>
      <c r="V395" s="4"/>
      <c r="W395" s="4"/>
      <c r="X395" s="4"/>
      <c r="Y395" s="4"/>
      <c r="Z395" s="4"/>
      <c r="AA395" s="4"/>
      <c r="AB395" s="4"/>
    </row>
    <row r="396" spans="1:28" ht="18" customHeight="1">
      <c r="A396" s="43"/>
      <c r="B396" s="44"/>
      <c r="C396" s="8"/>
      <c r="D396" s="9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5"/>
      <c r="T396" s="4"/>
      <c r="U396" s="4"/>
      <c r="V396" s="4"/>
      <c r="W396" s="4"/>
      <c r="X396" s="4"/>
      <c r="Y396" s="4"/>
      <c r="Z396" s="4"/>
      <c r="AA396" s="4"/>
      <c r="AB396" s="4"/>
    </row>
    <row r="397" spans="1:28" ht="18" customHeight="1">
      <c r="A397" s="43"/>
      <c r="B397" s="44"/>
      <c r="C397" s="8"/>
      <c r="D397" s="9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5"/>
      <c r="T397" s="4"/>
      <c r="U397" s="4"/>
      <c r="V397" s="4"/>
      <c r="W397" s="4"/>
      <c r="X397" s="4"/>
      <c r="Y397" s="4"/>
      <c r="Z397" s="4"/>
      <c r="AA397" s="4"/>
      <c r="AB397" s="4"/>
    </row>
    <row r="398" spans="1:28" ht="18" customHeight="1">
      <c r="A398" s="43"/>
      <c r="B398" s="44"/>
      <c r="C398" s="8"/>
      <c r="D398" s="9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5"/>
      <c r="T398" s="4"/>
      <c r="U398" s="4"/>
      <c r="V398" s="4"/>
      <c r="W398" s="4"/>
      <c r="X398" s="4"/>
      <c r="Y398" s="4"/>
      <c r="Z398" s="4"/>
      <c r="AA398" s="4"/>
      <c r="AB398" s="4"/>
    </row>
    <row r="399" spans="1:28" ht="18" customHeight="1">
      <c r="A399" s="43"/>
      <c r="B399" s="44"/>
      <c r="C399" s="8"/>
      <c r="D399" s="9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5"/>
      <c r="T399" s="4"/>
      <c r="U399" s="4"/>
      <c r="V399" s="4"/>
      <c r="W399" s="4"/>
      <c r="X399" s="4"/>
      <c r="Y399" s="4"/>
      <c r="Z399" s="4"/>
      <c r="AA399" s="4"/>
      <c r="AB399" s="4"/>
    </row>
    <row r="400" spans="1:28" ht="18" customHeight="1">
      <c r="A400" s="43"/>
      <c r="B400" s="44"/>
      <c r="C400" s="8"/>
      <c r="D400" s="9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5"/>
      <c r="T400" s="4"/>
      <c r="U400" s="4"/>
      <c r="V400" s="4"/>
      <c r="W400" s="4"/>
      <c r="X400" s="4"/>
      <c r="Y400" s="4"/>
      <c r="Z400" s="4"/>
      <c r="AA400" s="4"/>
      <c r="AB400" s="4"/>
    </row>
    <row r="401" spans="1:28" ht="18" customHeight="1">
      <c r="A401" s="43"/>
      <c r="B401" s="44"/>
      <c r="C401" s="8"/>
      <c r="D401" s="9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5"/>
      <c r="T401" s="4"/>
      <c r="U401" s="4"/>
      <c r="V401" s="4"/>
      <c r="W401" s="4"/>
      <c r="X401" s="4"/>
      <c r="Y401" s="4"/>
      <c r="Z401" s="4"/>
      <c r="AA401" s="4"/>
      <c r="AB401" s="4"/>
    </row>
    <row r="402" spans="1:28" ht="18" customHeight="1">
      <c r="A402" s="43"/>
      <c r="B402" s="44"/>
      <c r="C402" s="8"/>
      <c r="D402" s="9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5"/>
      <c r="T402" s="4"/>
      <c r="U402" s="4"/>
      <c r="V402" s="4"/>
      <c r="W402" s="4"/>
      <c r="X402" s="4"/>
      <c r="Y402" s="4"/>
      <c r="Z402" s="4"/>
      <c r="AA402" s="4"/>
      <c r="AB402" s="4"/>
    </row>
    <row r="403" spans="1:28" ht="18" customHeight="1">
      <c r="A403" s="43"/>
      <c r="B403" s="44"/>
      <c r="C403" s="8"/>
      <c r="D403" s="9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5"/>
      <c r="T403" s="4"/>
      <c r="U403" s="4"/>
      <c r="V403" s="4"/>
      <c r="W403" s="4"/>
      <c r="X403" s="4"/>
      <c r="Y403" s="4"/>
      <c r="Z403" s="4"/>
      <c r="AA403" s="4"/>
      <c r="AB403" s="4"/>
    </row>
    <row r="404" spans="1:28" ht="18" customHeight="1">
      <c r="A404" s="43"/>
      <c r="B404" s="44"/>
      <c r="C404" s="8"/>
      <c r="D404" s="9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5"/>
      <c r="T404" s="4"/>
      <c r="U404" s="4"/>
      <c r="V404" s="4"/>
      <c r="W404" s="4"/>
      <c r="X404" s="4"/>
      <c r="Y404" s="4"/>
      <c r="Z404" s="4"/>
      <c r="AA404" s="4"/>
      <c r="AB404" s="4"/>
    </row>
    <row r="405" spans="1:28" ht="18" customHeight="1">
      <c r="A405" s="43"/>
      <c r="B405" s="44"/>
      <c r="C405" s="8"/>
      <c r="D405" s="9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5"/>
      <c r="T405" s="4"/>
      <c r="U405" s="4"/>
      <c r="V405" s="4"/>
      <c r="W405" s="4"/>
      <c r="X405" s="4"/>
      <c r="Y405" s="4"/>
      <c r="Z405" s="4"/>
      <c r="AA405" s="4"/>
      <c r="AB405" s="4"/>
    </row>
    <row r="406" spans="1:28" ht="18" customHeight="1">
      <c r="A406" s="43"/>
      <c r="B406" s="44"/>
      <c r="C406" s="8"/>
      <c r="D406" s="9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5"/>
      <c r="T406" s="4"/>
      <c r="U406" s="4"/>
      <c r="V406" s="4"/>
      <c r="W406" s="4"/>
      <c r="X406" s="4"/>
      <c r="Y406" s="4"/>
      <c r="Z406" s="4"/>
      <c r="AA406" s="4"/>
      <c r="AB406" s="4"/>
    </row>
    <row r="407" spans="1:28" ht="18" customHeight="1">
      <c r="A407" s="43"/>
      <c r="B407" s="44"/>
      <c r="C407" s="8"/>
      <c r="D407" s="9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5"/>
      <c r="T407" s="4"/>
      <c r="U407" s="4"/>
      <c r="V407" s="4"/>
      <c r="W407" s="4"/>
      <c r="X407" s="4"/>
      <c r="Y407" s="4"/>
      <c r="Z407" s="4"/>
      <c r="AA407" s="4"/>
      <c r="AB407" s="4"/>
    </row>
    <row r="408" spans="1:28" ht="18" customHeight="1">
      <c r="A408" s="43"/>
      <c r="B408" s="44"/>
      <c r="C408" s="8"/>
      <c r="D408" s="9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5"/>
      <c r="T408" s="4"/>
      <c r="U408" s="4"/>
      <c r="V408" s="4"/>
      <c r="W408" s="4"/>
      <c r="X408" s="4"/>
      <c r="Y408" s="4"/>
      <c r="Z408" s="4"/>
      <c r="AA408" s="4"/>
      <c r="AB408" s="4"/>
    </row>
    <row r="409" spans="1:28" ht="18" customHeight="1">
      <c r="A409" s="43"/>
      <c r="B409" s="44"/>
      <c r="C409" s="8"/>
      <c r="D409" s="9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5"/>
      <c r="T409" s="4"/>
      <c r="U409" s="4"/>
      <c r="V409" s="4"/>
      <c r="W409" s="4"/>
      <c r="X409" s="4"/>
      <c r="Y409" s="4"/>
      <c r="Z409" s="4"/>
      <c r="AA409" s="4"/>
      <c r="AB409" s="4"/>
    </row>
    <row r="410" spans="1:28" ht="18" customHeight="1">
      <c r="A410" s="43"/>
      <c r="B410" s="44"/>
      <c r="C410" s="8"/>
      <c r="D410" s="9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5"/>
      <c r="T410" s="4"/>
      <c r="U410" s="4"/>
      <c r="V410" s="4"/>
      <c r="W410" s="4"/>
      <c r="X410" s="4"/>
      <c r="Y410" s="4"/>
      <c r="Z410" s="4"/>
      <c r="AA410" s="4"/>
      <c r="AB410" s="4"/>
    </row>
    <row r="411" spans="1:28" ht="18" customHeight="1">
      <c r="A411" s="43"/>
      <c r="B411" s="44"/>
      <c r="C411" s="8"/>
      <c r="D411" s="9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5"/>
      <c r="T411" s="4"/>
      <c r="U411" s="4"/>
      <c r="V411" s="4"/>
      <c r="W411" s="4"/>
      <c r="X411" s="4"/>
      <c r="Y411" s="4"/>
      <c r="Z411" s="4"/>
      <c r="AA411" s="4"/>
      <c r="AB411" s="4"/>
    </row>
    <row r="412" spans="1:28" ht="18" customHeight="1">
      <c r="A412" s="43"/>
      <c r="B412" s="44"/>
      <c r="C412" s="8"/>
      <c r="D412" s="9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5"/>
      <c r="T412" s="4"/>
      <c r="U412" s="4"/>
      <c r="V412" s="4"/>
      <c r="W412" s="4"/>
      <c r="X412" s="4"/>
      <c r="Y412" s="4"/>
      <c r="Z412" s="4"/>
      <c r="AA412" s="4"/>
      <c r="AB412" s="4"/>
    </row>
    <row r="413" spans="1:28" ht="18" customHeight="1">
      <c r="A413" s="43"/>
      <c r="B413" s="44"/>
      <c r="C413" s="8"/>
      <c r="D413" s="9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5"/>
      <c r="T413" s="4"/>
      <c r="U413" s="4"/>
      <c r="V413" s="4"/>
      <c r="W413" s="4"/>
      <c r="X413" s="4"/>
      <c r="Y413" s="4"/>
      <c r="Z413" s="4"/>
      <c r="AA413" s="4"/>
      <c r="AB413" s="4"/>
    </row>
    <row r="414" spans="1:28" ht="18" customHeight="1">
      <c r="A414" s="43"/>
      <c r="B414" s="44"/>
      <c r="C414" s="8"/>
      <c r="D414" s="9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5"/>
      <c r="T414" s="4"/>
      <c r="U414" s="4"/>
      <c r="V414" s="4"/>
      <c r="W414" s="4"/>
      <c r="X414" s="4"/>
      <c r="Y414" s="4"/>
      <c r="Z414" s="4"/>
      <c r="AA414" s="4"/>
      <c r="AB414" s="4"/>
    </row>
    <row r="415" spans="1:28" ht="18" customHeight="1">
      <c r="A415" s="43"/>
      <c r="B415" s="44"/>
      <c r="C415" s="8"/>
      <c r="D415" s="9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5"/>
      <c r="T415" s="4"/>
      <c r="U415" s="4"/>
      <c r="V415" s="4"/>
      <c r="W415" s="4"/>
      <c r="X415" s="4"/>
      <c r="Y415" s="4"/>
      <c r="Z415" s="4"/>
      <c r="AA415" s="4"/>
      <c r="AB415" s="4"/>
    </row>
    <row r="416" spans="1:28" ht="18" customHeight="1">
      <c r="A416" s="43"/>
      <c r="B416" s="44"/>
      <c r="C416" s="8"/>
      <c r="D416" s="9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5"/>
      <c r="T416" s="4"/>
      <c r="U416" s="4"/>
      <c r="V416" s="4"/>
      <c r="W416" s="4"/>
      <c r="X416" s="4"/>
      <c r="Y416" s="4"/>
      <c r="Z416" s="4"/>
      <c r="AA416" s="4"/>
      <c r="AB416" s="4"/>
    </row>
    <row r="417" spans="1:28" ht="18" customHeight="1">
      <c r="A417" s="43"/>
      <c r="B417" s="44"/>
      <c r="C417" s="8"/>
      <c r="D417" s="9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5"/>
      <c r="T417" s="4"/>
      <c r="U417" s="4"/>
      <c r="V417" s="4"/>
      <c r="W417" s="4"/>
      <c r="X417" s="4"/>
      <c r="Y417" s="4"/>
      <c r="Z417" s="4"/>
      <c r="AA417" s="4"/>
      <c r="AB417" s="4"/>
    </row>
    <row r="418" spans="1:28" ht="18" customHeight="1">
      <c r="A418" s="43"/>
      <c r="B418" s="44"/>
      <c r="C418" s="8"/>
      <c r="D418" s="9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5"/>
      <c r="T418" s="4"/>
      <c r="U418" s="4"/>
      <c r="V418" s="4"/>
      <c r="W418" s="4"/>
      <c r="X418" s="4"/>
      <c r="Y418" s="4"/>
      <c r="Z418" s="4"/>
      <c r="AA418" s="4"/>
      <c r="AB418" s="4"/>
    </row>
    <row r="419" spans="1:28" ht="18" customHeight="1">
      <c r="A419" s="43"/>
      <c r="B419" s="44"/>
      <c r="C419" s="8"/>
      <c r="D419" s="9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5"/>
      <c r="T419" s="4"/>
      <c r="U419" s="4"/>
      <c r="V419" s="4"/>
      <c r="W419" s="4"/>
      <c r="X419" s="4"/>
      <c r="Y419" s="4"/>
      <c r="Z419" s="4"/>
      <c r="AA419" s="4"/>
      <c r="AB419" s="4"/>
    </row>
    <row r="420" spans="1:28" ht="18" customHeight="1">
      <c r="A420" s="43"/>
      <c r="B420" s="44"/>
      <c r="C420" s="8"/>
      <c r="D420" s="9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5"/>
      <c r="T420" s="4"/>
      <c r="U420" s="4"/>
      <c r="V420" s="4"/>
      <c r="W420" s="4"/>
      <c r="X420" s="4"/>
      <c r="Y420" s="4"/>
      <c r="Z420" s="4"/>
      <c r="AA420" s="4"/>
      <c r="AB420" s="4"/>
    </row>
    <row r="421" spans="1:28" ht="18" customHeight="1">
      <c r="A421" s="43"/>
      <c r="B421" s="44"/>
      <c r="C421" s="8"/>
      <c r="D421" s="9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5"/>
      <c r="T421" s="4"/>
      <c r="U421" s="4"/>
      <c r="V421" s="4"/>
      <c r="W421" s="4"/>
      <c r="X421" s="4"/>
      <c r="Y421" s="4"/>
      <c r="Z421" s="4"/>
      <c r="AA421" s="4"/>
      <c r="AB421" s="4"/>
    </row>
    <row r="422" spans="1:28" ht="18" customHeight="1">
      <c r="A422" s="43"/>
      <c r="B422" s="44"/>
      <c r="C422" s="8"/>
      <c r="D422" s="9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5"/>
      <c r="T422" s="4"/>
      <c r="U422" s="4"/>
      <c r="V422" s="4"/>
      <c r="W422" s="4"/>
      <c r="X422" s="4"/>
      <c r="Y422" s="4"/>
      <c r="Z422" s="4"/>
      <c r="AA422" s="4"/>
      <c r="AB422" s="4"/>
    </row>
    <row r="423" spans="1:28" ht="18" customHeight="1">
      <c r="A423" s="43"/>
      <c r="B423" s="44"/>
      <c r="C423" s="8"/>
      <c r="D423" s="9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5"/>
      <c r="T423" s="4"/>
      <c r="U423" s="4"/>
      <c r="V423" s="4"/>
      <c r="W423" s="4"/>
      <c r="X423" s="4"/>
      <c r="Y423" s="4"/>
      <c r="Z423" s="4"/>
      <c r="AA423" s="4"/>
      <c r="AB423" s="4"/>
    </row>
    <row r="424" spans="1:28" ht="18" customHeight="1">
      <c r="A424" s="43"/>
      <c r="B424" s="44"/>
      <c r="C424" s="8"/>
      <c r="D424" s="9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5"/>
      <c r="T424" s="4"/>
      <c r="U424" s="4"/>
      <c r="V424" s="4"/>
      <c r="W424" s="4"/>
      <c r="X424" s="4"/>
      <c r="Y424" s="4"/>
      <c r="Z424" s="4"/>
      <c r="AA424" s="4"/>
      <c r="AB424" s="4"/>
    </row>
    <row r="425" spans="1:28" ht="18" customHeight="1">
      <c r="A425" s="43"/>
      <c r="B425" s="44"/>
      <c r="C425" s="8"/>
      <c r="D425" s="9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5"/>
      <c r="T425" s="4"/>
      <c r="U425" s="4"/>
      <c r="V425" s="4"/>
      <c r="W425" s="4"/>
      <c r="X425" s="4"/>
      <c r="Y425" s="4"/>
      <c r="Z425" s="4"/>
      <c r="AA425" s="4"/>
      <c r="AB425" s="4"/>
    </row>
    <row r="426" spans="1:28" ht="18" customHeight="1">
      <c r="A426" s="43"/>
      <c r="B426" s="44"/>
      <c r="C426" s="8"/>
      <c r="D426" s="9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5"/>
      <c r="T426" s="4"/>
      <c r="U426" s="4"/>
      <c r="V426" s="4"/>
      <c r="W426" s="4"/>
      <c r="X426" s="4"/>
      <c r="Y426" s="4"/>
      <c r="Z426" s="4"/>
      <c r="AA426" s="4"/>
      <c r="AB426" s="4"/>
    </row>
    <row r="427" spans="1:28" ht="18" customHeight="1">
      <c r="A427" s="43"/>
      <c r="B427" s="44"/>
      <c r="C427" s="8"/>
      <c r="D427" s="9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5"/>
      <c r="T427" s="4"/>
      <c r="U427" s="4"/>
      <c r="V427" s="4"/>
      <c r="W427" s="4"/>
      <c r="X427" s="4"/>
      <c r="Y427" s="4"/>
      <c r="Z427" s="4"/>
      <c r="AA427" s="4"/>
      <c r="AB427" s="4"/>
    </row>
    <row r="428" spans="1:28" ht="18" customHeight="1">
      <c r="A428" s="43"/>
      <c r="B428" s="44"/>
      <c r="C428" s="8"/>
      <c r="D428" s="9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5"/>
      <c r="T428" s="4"/>
      <c r="U428" s="4"/>
      <c r="V428" s="4"/>
      <c r="W428" s="4"/>
      <c r="X428" s="4"/>
      <c r="Y428" s="4"/>
      <c r="Z428" s="4"/>
      <c r="AA428" s="4"/>
      <c r="AB428" s="4"/>
    </row>
    <row r="429" spans="1:28" ht="18" customHeight="1">
      <c r="A429" s="43"/>
      <c r="B429" s="44"/>
      <c r="C429" s="8"/>
      <c r="D429" s="9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5"/>
      <c r="T429" s="4"/>
      <c r="U429" s="4"/>
      <c r="V429" s="4"/>
      <c r="W429" s="4"/>
      <c r="X429" s="4"/>
      <c r="Y429" s="4"/>
      <c r="Z429" s="4"/>
      <c r="AA429" s="4"/>
      <c r="AB429" s="4"/>
    </row>
    <row r="430" spans="1:28" ht="18" customHeight="1">
      <c r="A430" s="43"/>
      <c r="B430" s="44"/>
      <c r="C430" s="8"/>
      <c r="D430" s="9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5"/>
      <c r="T430" s="4"/>
      <c r="U430" s="4"/>
      <c r="V430" s="4"/>
      <c r="W430" s="4"/>
      <c r="X430" s="4"/>
      <c r="Y430" s="4"/>
      <c r="Z430" s="4"/>
      <c r="AA430" s="4"/>
      <c r="AB430" s="4"/>
    </row>
    <row r="431" spans="1:28" ht="18" customHeight="1">
      <c r="A431" s="43"/>
      <c r="B431" s="44"/>
      <c r="C431" s="8"/>
      <c r="D431" s="9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5"/>
      <c r="T431" s="4"/>
      <c r="U431" s="4"/>
      <c r="V431" s="4"/>
      <c r="W431" s="4"/>
      <c r="X431" s="4"/>
      <c r="Y431" s="4"/>
      <c r="Z431" s="4"/>
      <c r="AA431" s="4"/>
      <c r="AB431" s="4"/>
    </row>
    <row r="432" spans="1:28" ht="18" customHeight="1">
      <c r="A432" s="43"/>
      <c r="B432" s="44"/>
      <c r="C432" s="8"/>
      <c r="D432" s="9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5"/>
      <c r="T432" s="4"/>
      <c r="U432" s="4"/>
      <c r="V432" s="4"/>
      <c r="W432" s="4"/>
      <c r="X432" s="4"/>
      <c r="Y432" s="4"/>
      <c r="Z432" s="4"/>
      <c r="AA432" s="4"/>
      <c r="AB432" s="4"/>
    </row>
    <row r="433" spans="1:28" ht="18" customHeight="1">
      <c r="A433" s="43"/>
      <c r="B433" s="44"/>
      <c r="C433" s="8"/>
      <c r="D433" s="9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5"/>
      <c r="T433" s="4"/>
      <c r="U433" s="4"/>
      <c r="V433" s="4"/>
      <c r="W433" s="4"/>
      <c r="X433" s="4"/>
      <c r="Y433" s="4"/>
      <c r="Z433" s="4"/>
      <c r="AA433" s="4"/>
      <c r="AB433" s="4"/>
    </row>
    <row r="434" spans="1:28" ht="18" customHeight="1">
      <c r="A434" s="43"/>
      <c r="B434" s="44"/>
      <c r="C434" s="8"/>
      <c r="D434" s="9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5"/>
      <c r="T434" s="4"/>
      <c r="U434" s="4"/>
      <c r="V434" s="4"/>
      <c r="W434" s="4"/>
      <c r="X434" s="4"/>
      <c r="Y434" s="4"/>
      <c r="Z434" s="4"/>
      <c r="AA434" s="4"/>
      <c r="AB434" s="4"/>
    </row>
    <row r="435" spans="1:28" ht="18" customHeight="1">
      <c r="A435" s="43"/>
      <c r="B435" s="44"/>
      <c r="C435" s="8"/>
      <c r="D435" s="9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5"/>
      <c r="T435" s="4"/>
      <c r="U435" s="4"/>
      <c r="V435" s="4"/>
      <c r="W435" s="4"/>
      <c r="X435" s="4"/>
      <c r="Y435" s="4"/>
      <c r="Z435" s="4"/>
      <c r="AA435" s="4"/>
      <c r="AB435" s="4"/>
    </row>
    <row r="436" spans="1:28" ht="18" customHeight="1">
      <c r="A436" s="43"/>
      <c r="B436" s="44"/>
      <c r="C436" s="8"/>
      <c r="D436" s="9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5"/>
      <c r="T436" s="4"/>
      <c r="U436" s="4"/>
      <c r="V436" s="4"/>
      <c r="W436" s="4"/>
      <c r="X436" s="4"/>
      <c r="Y436" s="4"/>
      <c r="Z436" s="4"/>
      <c r="AA436" s="4"/>
      <c r="AB436" s="4"/>
    </row>
    <row r="437" spans="1:28" ht="18" customHeight="1">
      <c r="A437" s="43"/>
      <c r="B437" s="44"/>
      <c r="C437" s="8"/>
      <c r="D437" s="9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5"/>
      <c r="T437" s="4"/>
      <c r="U437" s="4"/>
      <c r="V437" s="4"/>
      <c r="W437" s="4"/>
      <c r="X437" s="4"/>
      <c r="Y437" s="4"/>
      <c r="Z437" s="4"/>
      <c r="AA437" s="4"/>
      <c r="AB437" s="4"/>
    </row>
    <row r="438" spans="1:28" ht="18" customHeight="1">
      <c r="A438" s="43"/>
      <c r="B438" s="44"/>
      <c r="C438" s="8"/>
      <c r="D438" s="9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5"/>
      <c r="T438" s="4"/>
      <c r="U438" s="4"/>
      <c r="V438" s="4"/>
      <c r="W438" s="4"/>
      <c r="X438" s="4"/>
      <c r="Y438" s="4"/>
      <c r="Z438" s="4"/>
      <c r="AA438" s="4"/>
      <c r="AB438" s="4"/>
    </row>
    <row r="439" spans="1:28" ht="18" customHeight="1">
      <c r="A439" s="43"/>
      <c r="B439" s="44"/>
      <c r="C439" s="8"/>
      <c r="D439" s="9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5"/>
      <c r="T439" s="4"/>
      <c r="U439" s="4"/>
      <c r="V439" s="4"/>
      <c r="W439" s="4"/>
      <c r="X439" s="4"/>
      <c r="Y439" s="4"/>
      <c r="Z439" s="4"/>
      <c r="AA439" s="4"/>
      <c r="AB439" s="4"/>
    </row>
    <row r="440" spans="1:28" ht="18" customHeight="1">
      <c r="A440" s="43"/>
      <c r="B440" s="44"/>
      <c r="C440" s="8"/>
      <c r="D440" s="9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5"/>
      <c r="T440" s="4"/>
      <c r="U440" s="4"/>
      <c r="V440" s="4"/>
      <c r="W440" s="4"/>
      <c r="X440" s="4"/>
      <c r="Y440" s="4"/>
      <c r="Z440" s="4"/>
      <c r="AA440" s="4"/>
      <c r="AB440" s="4"/>
    </row>
    <row r="441" spans="1:28" ht="18" customHeight="1">
      <c r="A441" s="43"/>
      <c r="B441" s="44"/>
      <c r="C441" s="8"/>
      <c r="D441" s="9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5"/>
      <c r="T441" s="4"/>
      <c r="U441" s="4"/>
      <c r="V441" s="4"/>
      <c r="W441" s="4"/>
      <c r="X441" s="4"/>
      <c r="Y441" s="4"/>
      <c r="Z441" s="4"/>
      <c r="AA441" s="4"/>
      <c r="AB441" s="4"/>
    </row>
    <row r="442" spans="1:28" ht="18" customHeight="1">
      <c r="A442" s="43"/>
      <c r="B442" s="44"/>
      <c r="C442" s="8"/>
      <c r="D442" s="9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5"/>
      <c r="T442" s="4"/>
      <c r="U442" s="4"/>
      <c r="V442" s="4"/>
      <c r="W442" s="4"/>
      <c r="X442" s="4"/>
      <c r="Y442" s="4"/>
      <c r="Z442" s="4"/>
      <c r="AA442" s="4"/>
      <c r="AB442" s="4"/>
    </row>
    <row r="443" spans="1:28" ht="18" customHeight="1">
      <c r="A443" s="43"/>
      <c r="B443" s="44"/>
      <c r="C443" s="8"/>
      <c r="D443" s="9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5"/>
      <c r="T443" s="4"/>
      <c r="U443" s="4"/>
      <c r="V443" s="4"/>
      <c r="W443" s="4"/>
      <c r="X443" s="4"/>
      <c r="Y443" s="4"/>
      <c r="Z443" s="4"/>
      <c r="AA443" s="4"/>
      <c r="AB443" s="4"/>
    </row>
    <row r="444" spans="1:28" ht="18" customHeight="1">
      <c r="A444" s="43"/>
      <c r="B444" s="44"/>
      <c r="C444" s="8"/>
      <c r="D444" s="9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5"/>
      <c r="T444" s="4"/>
      <c r="U444" s="4"/>
      <c r="V444" s="4"/>
      <c r="W444" s="4"/>
      <c r="X444" s="4"/>
      <c r="Y444" s="4"/>
      <c r="Z444" s="4"/>
      <c r="AA444" s="4"/>
      <c r="AB444" s="4"/>
    </row>
    <row r="445" spans="1:28" ht="18" customHeight="1">
      <c r="A445" s="43"/>
      <c r="B445" s="44"/>
      <c r="C445" s="8"/>
      <c r="D445" s="9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5"/>
      <c r="T445" s="4"/>
      <c r="U445" s="4"/>
      <c r="V445" s="4"/>
      <c r="W445" s="4"/>
      <c r="X445" s="4"/>
      <c r="Y445" s="4"/>
      <c r="Z445" s="4"/>
      <c r="AA445" s="4"/>
      <c r="AB445" s="4"/>
    </row>
    <row r="446" spans="1:28" ht="18" customHeight="1">
      <c r="A446" s="43"/>
      <c r="B446" s="44"/>
      <c r="C446" s="8"/>
      <c r="D446" s="9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5"/>
      <c r="T446" s="4"/>
      <c r="U446" s="4"/>
      <c r="V446" s="4"/>
      <c r="W446" s="4"/>
      <c r="X446" s="4"/>
      <c r="Y446" s="4"/>
      <c r="Z446" s="4"/>
      <c r="AA446" s="4"/>
      <c r="AB446" s="4"/>
    </row>
    <row r="447" spans="1:28" ht="18" customHeight="1">
      <c r="A447" s="43"/>
      <c r="B447" s="44"/>
      <c r="C447" s="8"/>
      <c r="D447" s="9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5"/>
      <c r="T447" s="4"/>
      <c r="U447" s="4"/>
      <c r="V447" s="4"/>
      <c r="W447" s="4"/>
      <c r="X447" s="4"/>
      <c r="Y447" s="4"/>
      <c r="Z447" s="4"/>
      <c r="AA447" s="4"/>
      <c r="AB447" s="4"/>
    </row>
    <row r="448" spans="1:28" ht="18" customHeight="1">
      <c r="A448" s="43"/>
      <c r="B448" s="44"/>
      <c r="C448" s="8"/>
      <c r="D448" s="9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5"/>
      <c r="T448" s="4"/>
      <c r="U448" s="4"/>
      <c r="V448" s="4"/>
      <c r="W448" s="4"/>
      <c r="X448" s="4"/>
      <c r="Y448" s="4"/>
      <c r="Z448" s="4"/>
      <c r="AA448" s="4"/>
      <c r="AB448" s="4"/>
    </row>
    <row r="449" spans="1:28" ht="18" customHeight="1">
      <c r="A449" s="43"/>
      <c r="B449" s="44"/>
      <c r="C449" s="8"/>
      <c r="D449" s="9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5"/>
      <c r="T449" s="4"/>
      <c r="U449" s="4"/>
      <c r="V449" s="4"/>
      <c r="W449" s="4"/>
      <c r="X449" s="4"/>
      <c r="Y449" s="4"/>
      <c r="Z449" s="4"/>
      <c r="AA449" s="4"/>
      <c r="AB449" s="4"/>
    </row>
    <row r="450" spans="1:28" ht="18" customHeight="1">
      <c r="A450" s="43"/>
      <c r="B450" s="44"/>
      <c r="C450" s="8"/>
      <c r="D450" s="9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5"/>
      <c r="T450" s="4"/>
      <c r="U450" s="4"/>
      <c r="V450" s="4"/>
      <c r="W450" s="4"/>
      <c r="X450" s="4"/>
      <c r="Y450" s="4"/>
      <c r="Z450" s="4"/>
      <c r="AA450" s="4"/>
      <c r="AB450" s="4"/>
    </row>
    <row r="451" spans="1:28" ht="18" customHeight="1">
      <c r="A451" s="43"/>
      <c r="B451" s="44"/>
      <c r="C451" s="8"/>
      <c r="D451" s="9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5"/>
      <c r="T451" s="4"/>
      <c r="U451" s="4"/>
      <c r="V451" s="4"/>
      <c r="W451" s="4"/>
      <c r="X451" s="4"/>
      <c r="Y451" s="4"/>
      <c r="Z451" s="4"/>
      <c r="AA451" s="4"/>
      <c r="AB451" s="4"/>
    </row>
    <row r="452" spans="1:28" ht="18" customHeight="1">
      <c r="A452" s="43"/>
      <c r="B452" s="44"/>
      <c r="C452" s="8"/>
      <c r="D452" s="9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5"/>
      <c r="T452" s="4"/>
      <c r="U452" s="4"/>
      <c r="V452" s="4"/>
      <c r="W452" s="4"/>
      <c r="X452" s="4"/>
      <c r="Y452" s="4"/>
      <c r="Z452" s="4"/>
      <c r="AA452" s="4"/>
      <c r="AB452" s="4"/>
    </row>
    <row r="453" spans="1:28" ht="18" customHeight="1">
      <c r="A453" s="43"/>
      <c r="B453" s="44"/>
      <c r="C453" s="8"/>
      <c r="D453" s="9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5"/>
      <c r="T453" s="4"/>
      <c r="U453" s="4"/>
      <c r="V453" s="4"/>
      <c r="W453" s="4"/>
      <c r="X453" s="4"/>
      <c r="Y453" s="4"/>
      <c r="Z453" s="4"/>
      <c r="AA453" s="4"/>
      <c r="AB453" s="4"/>
    </row>
    <row r="454" spans="1:28" ht="18" customHeight="1">
      <c r="A454" s="43"/>
      <c r="B454" s="44"/>
      <c r="C454" s="8"/>
      <c r="D454" s="9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5"/>
      <c r="T454" s="4"/>
      <c r="U454" s="4"/>
      <c r="V454" s="4"/>
      <c r="W454" s="4"/>
      <c r="X454" s="4"/>
      <c r="Y454" s="4"/>
      <c r="Z454" s="4"/>
      <c r="AA454" s="4"/>
      <c r="AB454" s="4"/>
    </row>
    <row r="455" spans="1:28" ht="18" customHeight="1">
      <c r="A455" s="43"/>
      <c r="B455" s="44"/>
      <c r="C455" s="8"/>
      <c r="D455" s="9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5"/>
      <c r="T455" s="4"/>
      <c r="U455" s="4"/>
      <c r="V455" s="4"/>
      <c r="W455" s="4"/>
      <c r="X455" s="4"/>
      <c r="Y455" s="4"/>
      <c r="Z455" s="4"/>
      <c r="AA455" s="4"/>
      <c r="AB455" s="4"/>
    </row>
    <row r="456" spans="1:28" ht="18" customHeight="1">
      <c r="A456" s="43"/>
      <c r="B456" s="44"/>
      <c r="C456" s="8"/>
      <c r="D456" s="9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5"/>
      <c r="T456" s="4"/>
      <c r="U456" s="4"/>
      <c r="V456" s="4"/>
      <c r="W456" s="4"/>
      <c r="X456" s="4"/>
      <c r="Y456" s="4"/>
      <c r="Z456" s="4"/>
      <c r="AA456" s="4"/>
      <c r="AB456" s="4"/>
    </row>
    <row r="457" spans="1:28" ht="18" customHeight="1">
      <c r="A457" s="43"/>
      <c r="B457" s="44"/>
      <c r="C457" s="8"/>
      <c r="D457" s="9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5"/>
      <c r="T457" s="4"/>
      <c r="U457" s="4"/>
      <c r="V457" s="4"/>
      <c r="W457" s="4"/>
      <c r="X457" s="4"/>
      <c r="Y457" s="4"/>
      <c r="Z457" s="4"/>
      <c r="AA457" s="4"/>
      <c r="AB457" s="4"/>
    </row>
    <row r="458" spans="1:28" ht="18" customHeight="1">
      <c r="A458" s="43"/>
      <c r="B458" s="44"/>
      <c r="C458" s="8"/>
      <c r="D458" s="9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5"/>
      <c r="T458" s="4"/>
      <c r="U458" s="4"/>
      <c r="V458" s="4"/>
      <c r="W458" s="4"/>
      <c r="X458" s="4"/>
      <c r="Y458" s="4"/>
      <c r="Z458" s="4"/>
      <c r="AA458" s="4"/>
      <c r="AB458" s="4"/>
    </row>
    <row r="459" spans="1:28" ht="18" customHeight="1">
      <c r="A459" s="43"/>
      <c r="B459" s="44"/>
      <c r="C459" s="8"/>
      <c r="D459" s="9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5"/>
      <c r="T459" s="4"/>
      <c r="U459" s="4"/>
      <c r="V459" s="4"/>
      <c r="W459" s="4"/>
      <c r="X459" s="4"/>
      <c r="Y459" s="4"/>
      <c r="Z459" s="4"/>
      <c r="AA459" s="4"/>
      <c r="AB459" s="4"/>
    </row>
    <row r="460" spans="1:28" ht="18" customHeight="1">
      <c r="A460" s="43"/>
      <c r="B460" s="44"/>
      <c r="C460" s="8"/>
      <c r="D460" s="9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5"/>
      <c r="T460" s="4"/>
      <c r="U460" s="4"/>
      <c r="V460" s="4"/>
      <c r="W460" s="4"/>
      <c r="X460" s="4"/>
      <c r="Y460" s="4"/>
      <c r="Z460" s="4"/>
      <c r="AA460" s="4"/>
      <c r="AB460" s="4"/>
    </row>
    <row r="461" spans="1:28" ht="18" customHeight="1">
      <c r="A461" s="43"/>
      <c r="B461" s="44"/>
      <c r="C461" s="8"/>
      <c r="D461" s="9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5"/>
      <c r="T461" s="4"/>
      <c r="U461" s="4"/>
      <c r="V461" s="4"/>
      <c r="W461" s="4"/>
      <c r="X461" s="4"/>
      <c r="Y461" s="4"/>
      <c r="Z461" s="4"/>
      <c r="AA461" s="4"/>
      <c r="AB461" s="4"/>
    </row>
    <row r="462" spans="1:28" ht="18" customHeight="1">
      <c r="A462" s="43"/>
      <c r="B462" s="44"/>
      <c r="C462" s="8"/>
      <c r="D462" s="9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5"/>
      <c r="T462" s="4"/>
      <c r="U462" s="4"/>
      <c r="V462" s="4"/>
      <c r="W462" s="4"/>
      <c r="X462" s="4"/>
      <c r="Y462" s="4"/>
      <c r="Z462" s="4"/>
      <c r="AA462" s="4"/>
      <c r="AB462" s="4"/>
    </row>
    <row r="463" spans="1:28" ht="18" customHeight="1">
      <c r="A463" s="43"/>
      <c r="B463" s="44"/>
      <c r="C463" s="8"/>
      <c r="D463" s="9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5"/>
      <c r="T463" s="4"/>
      <c r="U463" s="4"/>
      <c r="V463" s="4"/>
      <c r="W463" s="4"/>
      <c r="X463" s="4"/>
      <c r="Y463" s="4"/>
      <c r="Z463" s="4"/>
      <c r="AA463" s="4"/>
      <c r="AB463" s="4"/>
    </row>
    <row r="464" spans="1:28" ht="18" customHeight="1">
      <c r="A464" s="43"/>
      <c r="B464" s="44"/>
      <c r="C464" s="8"/>
      <c r="D464" s="9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5"/>
      <c r="T464" s="4"/>
      <c r="U464" s="4"/>
      <c r="V464" s="4"/>
      <c r="W464" s="4"/>
      <c r="X464" s="4"/>
      <c r="Y464" s="4"/>
      <c r="Z464" s="4"/>
      <c r="AA464" s="4"/>
      <c r="AB464" s="4"/>
    </row>
    <row r="465" spans="1:28" ht="18" customHeight="1">
      <c r="A465" s="43"/>
      <c r="B465" s="44"/>
      <c r="C465" s="8"/>
      <c r="D465" s="9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5"/>
      <c r="T465" s="4"/>
      <c r="U465" s="4"/>
      <c r="V465" s="4"/>
      <c r="W465" s="4"/>
      <c r="X465" s="4"/>
      <c r="Y465" s="4"/>
      <c r="Z465" s="4"/>
      <c r="AA465" s="4"/>
      <c r="AB465" s="4"/>
    </row>
    <row r="466" spans="1:28" ht="18" customHeight="1">
      <c r="A466" s="43"/>
      <c r="B466" s="44"/>
      <c r="C466" s="8"/>
      <c r="D466" s="9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5"/>
      <c r="T466" s="4"/>
      <c r="U466" s="4"/>
      <c r="V466" s="4"/>
      <c r="W466" s="4"/>
      <c r="X466" s="4"/>
      <c r="Y466" s="4"/>
      <c r="Z466" s="4"/>
      <c r="AA466" s="4"/>
      <c r="AB466" s="4"/>
    </row>
    <row r="467" spans="1:28" ht="18" customHeight="1">
      <c r="A467" s="43"/>
      <c r="B467" s="44"/>
      <c r="C467" s="8"/>
      <c r="D467" s="9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5"/>
      <c r="T467" s="4"/>
      <c r="U467" s="4"/>
      <c r="V467" s="4"/>
      <c r="W467" s="4"/>
      <c r="X467" s="4"/>
      <c r="Y467" s="4"/>
      <c r="Z467" s="4"/>
      <c r="AA467" s="4"/>
      <c r="AB467" s="4"/>
    </row>
    <row r="468" spans="1:28" ht="18" customHeight="1">
      <c r="A468" s="43"/>
      <c r="B468" s="44"/>
      <c r="C468" s="8"/>
      <c r="D468" s="9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5"/>
      <c r="T468" s="4"/>
      <c r="U468" s="4"/>
      <c r="V468" s="4"/>
      <c r="W468" s="4"/>
      <c r="X468" s="4"/>
      <c r="Y468" s="4"/>
      <c r="Z468" s="4"/>
      <c r="AA468" s="4"/>
      <c r="AB468" s="4"/>
    </row>
    <row r="469" spans="1:28" ht="18" customHeight="1">
      <c r="A469" s="43"/>
      <c r="B469" s="44"/>
      <c r="C469" s="8"/>
      <c r="D469" s="9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5"/>
      <c r="T469" s="4"/>
      <c r="U469" s="4"/>
      <c r="V469" s="4"/>
      <c r="W469" s="4"/>
      <c r="X469" s="4"/>
      <c r="Y469" s="4"/>
      <c r="Z469" s="4"/>
      <c r="AA469" s="4"/>
      <c r="AB469" s="4"/>
    </row>
    <row r="470" spans="1:28" ht="18" customHeight="1">
      <c r="A470" s="43"/>
      <c r="B470" s="44"/>
      <c r="C470" s="8"/>
      <c r="D470" s="9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5"/>
      <c r="T470" s="4"/>
      <c r="U470" s="4"/>
      <c r="V470" s="4"/>
      <c r="W470" s="4"/>
      <c r="X470" s="4"/>
      <c r="Y470" s="4"/>
      <c r="Z470" s="4"/>
      <c r="AA470" s="4"/>
      <c r="AB470" s="4"/>
    </row>
    <row r="471" spans="1:28" ht="18" customHeight="1">
      <c r="A471" s="43"/>
      <c r="B471" s="44"/>
      <c r="C471" s="8"/>
      <c r="D471" s="9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5"/>
      <c r="T471" s="4"/>
      <c r="U471" s="4"/>
      <c r="V471" s="4"/>
      <c r="W471" s="4"/>
      <c r="X471" s="4"/>
      <c r="Y471" s="4"/>
      <c r="Z471" s="4"/>
      <c r="AA471" s="4"/>
      <c r="AB471" s="4"/>
    </row>
    <row r="472" spans="1:28" ht="18" customHeight="1">
      <c r="A472" s="43"/>
      <c r="B472" s="44"/>
      <c r="C472" s="8"/>
      <c r="D472" s="9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5"/>
      <c r="T472" s="4"/>
      <c r="U472" s="4"/>
      <c r="V472" s="4"/>
      <c r="W472" s="4"/>
      <c r="X472" s="4"/>
      <c r="Y472" s="4"/>
      <c r="Z472" s="4"/>
      <c r="AA472" s="4"/>
      <c r="AB472" s="4"/>
    </row>
    <row r="473" spans="1:28" ht="18" customHeight="1">
      <c r="A473" s="43"/>
      <c r="B473" s="44"/>
      <c r="C473" s="8"/>
      <c r="D473" s="9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5"/>
      <c r="T473" s="4"/>
      <c r="U473" s="4"/>
      <c r="V473" s="4"/>
      <c r="W473" s="4"/>
      <c r="X473" s="4"/>
      <c r="Y473" s="4"/>
      <c r="Z473" s="4"/>
      <c r="AA473" s="4"/>
      <c r="AB473" s="4"/>
    </row>
    <row r="474" spans="1:28" ht="18" customHeight="1">
      <c r="A474" s="43"/>
      <c r="B474" s="44"/>
      <c r="C474" s="8"/>
      <c r="D474" s="9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5"/>
      <c r="T474" s="4"/>
      <c r="U474" s="4"/>
      <c r="V474" s="4"/>
      <c r="W474" s="4"/>
      <c r="X474" s="4"/>
      <c r="Y474" s="4"/>
      <c r="Z474" s="4"/>
      <c r="AA474" s="4"/>
      <c r="AB474" s="4"/>
    </row>
    <row r="475" spans="1:28" ht="18" customHeight="1">
      <c r="A475" s="43"/>
      <c r="B475" s="44"/>
      <c r="C475" s="8"/>
      <c r="D475" s="9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5"/>
      <c r="T475" s="4"/>
      <c r="U475" s="4"/>
      <c r="V475" s="4"/>
      <c r="W475" s="4"/>
      <c r="X475" s="4"/>
      <c r="Y475" s="4"/>
      <c r="Z475" s="4"/>
      <c r="AA475" s="4"/>
      <c r="AB475" s="4"/>
    </row>
    <row r="476" spans="1:28" ht="18" customHeight="1">
      <c r="A476" s="43"/>
      <c r="B476" s="44"/>
      <c r="C476" s="8"/>
      <c r="D476" s="9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5"/>
      <c r="T476" s="4"/>
      <c r="U476" s="4"/>
      <c r="V476" s="4"/>
      <c r="W476" s="4"/>
      <c r="X476" s="4"/>
      <c r="Y476" s="4"/>
      <c r="Z476" s="4"/>
      <c r="AA476" s="4"/>
      <c r="AB476" s="4"/>
    </row>
    <row r="477" spans="1:28" ht="18" customHeight="1">
      <c r="A477" s="43"/>
      <c r="B477" s="44"/>
      <c r="C477" s="8"/>
      <c r="D477" s="9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5"/>
      <c r="T477" s="4"/>
      <c r="U477" s="4"/>
      <c r="V477" s="4"/>
      <c r="W477" s="4"/>
      <c r="X477" s="4"/>
      <c r="Y477" s="4"/>
      <c r="Z477" s="4"/>
      <c r="AA477" s="4"/>
      <c r="AB477" s="4"/>
    </row>
    <row r="478" spans="1:28" ht="18" customHeight="1">
      <c r="A478" s="43"/>
      <c r="B478" s="44"/>
      <c r="C478" s="8"/>
      <c r="D478" s="9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5"/>
      <c r="T478" s="4"/>
      <c r="U478" s="4"/>
      <c r="V478" s="4"/>
      <c r="W478" s="4"/>
      <c r="X478" s="4"/>
      <c r="Y478" s="4"/>
      <c r="Z478" s="4"/>
      <c r="AA478" s="4"/>
      <c r="AB478" s="4"/>
    </row>
    <row r="479" spans="1:28" ht="18" customHeight="1">
      <c r="A479" s="43"/>
      <c r="B479" s="44"/>
      <c r="C479" s="8"/>
      <c r="D479" s="9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5"/>
      <c r="T479" s="4"/>
      <c r="U479" s="4"/>
      <c r="V479" s="4"/>
      <c r="W479" s="4"/>
      <c r="X479" s="4"/>
      <c r="Y479" s="4"/>
      <c r="Z479" s="4"/>
      <c r="AA479" s="4"/>
      <c r="AB479" s="4"/>
    </row>
    <row r="480" spans="1:28" ht="18" customHeight="1">
      <c r="A480" s="43"/>
      <c r="B480" s="44"/>
      <c r="C480" s="8"/>
      <c r="D480" s="9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5"/>
      <c r="T480" s="4"/>
      <c r="U480" s="4"/>
      <c r="V480" s="4"/>
      <c r="W480" s="4"/>
      <c r="X480" s="4"/>
      <c r="Y480" s="4"/>
      <c r="Z480" s="4"/>
      <c r="AA480" s="4"/>
      <c r="AB480" s="4"/>
    </row>
    <row r="481" spans="1:28" ht="18" customHeight="1">
      <c r="A481" s="43"/>
      <c r="B481" s="44"/>
      <c r="C481" s="8"/>
      <c r="D481" s="9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5"/>
      <c r="T481" s="4"/>
      <c r="U481" s="4"/>
      <c r="V481" s="4"/>
      <c r="W481" s="4"/>
      <c r="X481" s="4"/>
      <c r="Y481" s="4"/>
      <c r="Z481" s="4"/>
      <c r="AA481" s="4"/>
      <c r="AB481" s="4"/>
    </row>
    <row r="482" spans="1:28" ht="18" customHeight="1">
      <c r="A482" s="43"/>
      <c r="B482" s="44"/>
      <c r="C482" s="8"/>
      <c r="D482" s="9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5"/>
      <c r="T482" s="4"/>
      <c r="U482" s="4"/>
      <c r="V482" s="4"/>
      <c r="W482" s="4"/>
      <c r="X482" s="4"/>
      <c r="Y482" s="4"/>
      <c r="Z482" s="4"/>
      <c r="AA482" s="4"/>
      <c r="AB482" s="4"/>
    </row>
    <row r="483" spans="1:28" ht="18" customHeight="1">
      <c r="A483" s="43"/>
      <c r="B483" s="44"/>
      <c r="C483" s="8"/>
      <c r="D483" s="9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5"/>
      <c r="T483" s="4"/>
      <c r="U483" s="4"/>
      <c r="V483" s="4"/>
      <c r="W483" s="4"/>
      <c r="X483" s="4"/>
      <c r="Y483" s="4"/>
      <c r="Z483" s="4"/>
      <c r="AA483" s="4"/>
      <c r="AB483" s="4"/>
    </row>
    <row r="484" spans="1:28" ht="18" customHeight="1">
      <c r="A484" s="43"/>
      <c r="B484" s="44"/>
      <c r="C484" s="8"/>
      <c r="D484" s="9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5"/>
      <c r="T484" s="4"/>
      <c r="U484" s="4"/>
      <c r="V484" s="4"/>
      <c r="W484" s="4"/>
      <c r="X484" s="4"/>
      <c r="Y484" s="4"/>
      <c r="Z484" s="4"/>
      <c r="AA484" s="4"/>
      <c r="AB484" s="4"/>
    </row>
    <row r="485" spans="1:28" ht="18" customHeight="1">
      <c r="A485" s="43"/>
      <c r="B485" s="44"/>
      <c r="C485" s="8"/>
      <c r="D485" s="9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5"/>
      <c r="T485" s="4"/>
      <c r="U485" s="4"/>
      <c r="V485" s="4"/>
      <c r="W485" s="4"/>
      <c r="X485" s="4"/>
      <c r="Y485" s="4"/>
      <c r="Z485" s="4"/>
      <c r="AA485" s="4"/>
      <c r="AB485" s="4"/>
    </row>
    <row r="486" spans="1:28" ht="18" customHeight="1">
      <c r="A486" s="43"/>
      <c r="B486" s="44"/>
      <c r="C486" s="8"/>
      <c r="D486" s="9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5"/>
      <c r="T486" s="4"/>
      <c r="U486" s="4"/>
      <c r="V486" s="4"/>
      <c r="W486" s="4"/>
      <c r="X486" s="4"/>
      <c r="Y486" s="4"/>
      <c r="Z486" s="4"/>
      <c r="AA486" s="4"/>
      <c r="AB486" s="4"/>
    </row>
    <row r="487" spans="1:28" ht="18" customHeight="1">
      <c r="A487" s="43"/>
      <c r="B487" s="44"/>
      <c r="C487" s="8"/>
      <c r="D487" s="9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5"/>
      <c r="T487" s="4"/>
      <c r="U487" s="4"/>
      <c r="V487" s="4"/>
      <c r="W487" s="4"/>
      <c r="X487" s="4"/>
      <c r="Y487" s="4"/>
      <c r="Z487" s="4"/>
      <c r="AA487" s="4"/>
      <c r="AB487" s="4"/>
    </row>
    <row r="488" spans="1:28" ht="18" customHeight="1">
      <c r="A488" s="43"/>
      <c r="B488" s="44"/>
      <c r="C488" s="8"/>
      <c r="D488" s="9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5"/>
      <c r="T488" s="4"/>
      <c r="U488" s="4"/>
      <c r="V488" s="4"/>
      <c r="W488" s="4"/>
      <c r="X488" s="4"/>
      <c r="Y488" s="4"/>
      <c r="Z488" s="4"/>
      <c r="AA488" s="4"/>
      <c r="AB488" s="4"/>
    </row>
    <row r="489" spans="1:28" ht="18" customHeight="1">
      <c r="A489" s="43"/>
      <c r="B489" s="44"/>
      <c r="C489" s="8"/>
      <c r="D489" s="9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5"/>
      <c r="T489" s="4"/>
      <c r="U489" s="4"/>
      <c r="V489" s="4"/>
      <c r="W489" s="4"/>
      <c r="X489" s="4"/>
      <c r="Y489" s="4"/>
      <c r="Z489" s="4"/>
      <c r="AA489" s="4"/>
      <c r="AB489" s="4"/>
    </row>
    <row r="490" spans="1:28" ht="18" customHeight="1">
      <c r="A490" s="43"/>
      <c r="B490" s="44"/>
      <c r="C490" s="8"/>
      <c r="D490" s="9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5"/>
      <c r="T490" s="4"/>
      <c r="U490" s="4"/>
      <c r="V490" s="4"/>
      <c r="W490" s="4"/>
      <c r="X490" s="4"/>
      <c r="Y490" s="4"/>
      <c r="Z490" s="4"/>
      <c r="AA490" s="4"/>
      <c r="AB490" s="4"/>
    </row>
    <row r="491" spans="1:28" ht="18" customHeight="1">
      <c r="A491" s="43"/>
      <c r="B491" s="44"/>
      <c r="C491" s="8"/>
      <c r="D491" s="9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5"/>
      <c r="T491" s="4"/>
      <c r="U491" s="4"/>
      <c r="V491" s="4"/>
      <c r="W491" s="4"/>
      <c r="X491" s="4"/>
      <c r="Y491" s="4"/>
      <c r="Z491" s="4"/>
      <c r="AA491" s="4"/>
      <c r="AB491" s="4"/>
    </row>
    <row r="492" spans="1:28" ht="18" customHeight="1">
      <c r="A492" s="43"/>
      <c r="B492" s="44"/>
      <c r="C492" s="8"/>
      <c r="D492" s="9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5"/>
      <c r="T492" s="4"/>
      <c r="U492" s="4"/>
      <c r="V492" s="4"/>
      <c r="W492" s="4"/>
      <c r="X492" s="4"/>
      <c r="Y492" s="4"/>
      <c r="Z492" s="4"/>
      <c r="AA492" s="4"/>
      <c r="AB492" s="4"/>
    </row>
    <row r="493" spans="1:28" ht="18" customHeight="1">
      <c r="A493" s="43"/>
      <c r="B493" s="44"/>
      <c r="C493" s="8"/>
      <c r="D493" s="9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5"/>
      <c r="T493" s="4"/>
      <c r="U493" s="4"/>
      <c r="V493" s="4"/>
      <c r="W493" s="4"/>
      <c r="X493" s="4"/>
      <c r="Y493" s="4"/>
      <c r="Z493" s="4"/>
      <c r="AA493" s="4"/>
      <c r="AB493" s="4"/>
    </row>
    <row r="494" spans="1:28" ht="18" customHeight="1">
      <c r="A494" s="43"/>
      <c r="B494" s="44"/>
      <c r="C494" s="8"/>
      <c r="D494" s="9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5"/>
      <c r="T494" s="4"/>
      <c r="U494" s="4"/>
      <c r="V494" s="4"/>
      <c r="W494" s="4"/>
      <c r="X494" s="4"/>
      <c r="Y494" s="4"/>
      <c r="Z494" s="4"/>
      <c r="AA494" s="4"/>
      <c r="AB494" s="4"/>
    </row>
    <row r="495" spans="1:28" ht="18" customHeight="1">
      <c r="A495" s="43"/>
      <c r="B495" s="44"/>
      <c r="C495" s="8"/>
      <c r="D495" s="9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5"/>
      <c r="T495" s="4"/>
      <c r="U495" s="4"/>
      <c r="V495" s="4"/>
      <c r="W495" s="4"/>
      <c r="X495" s="4"/>
      <c r="Y495" s="4"/>
      <c r="Z495" s="4"/>
      <c r="AA495" s="4"/>
      <c r="AB495" s="4"/>
    </row>
    <row r="496" spans="1:28" ht="18" customHeight="1">
      <c r="A496" s="43"/>
      <c r="B496" s="44"/>
      <c r="C496" s="8"/>
      <c r="D496" s="9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5"/>
      <c r="T496" s="4"/>
      <c r="U496" s="4"/>
      <c r="V496" s="4"/>
      <c r="W496" s="4"/>
      <c r="X496" s="4"/>
      <c r="Y496" s="4"/>
      <c r="Z496" s="4"/>
      <c r="AA496" s="4"/>
      <c r="AB496" s="4"/>
    </row>
    <row r="497" spans="1:28" ht="18" customHeight="1">
      <c r="A497" s="43"/>
      <c r="B497" s="44"/>
      <c r="C497" s="8"/>
      <c r="D497" s="9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5"/>
      <c r="T497" s="4"/>
      <c r="U497" s="4"/>
      <c r="V497" s="4"/>
      <c r="W497" s="4"/>
      <c r="X497" s="4"/>
      <c r="Y497" s="4"/>
      <c r="Z497" s="4"/>
      <c r="AA497" s="4"/>
      <c r="AB497" s="4"/>
    </row>
    <row r="498" spans="1:28" ht="18" customHeight="1">
      <c r="A498" s="43"/>
      <c r="B498" s="44"/>
      <c r="C498" s="8"/>
      <c r="D498" s="9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5"/>
      <c r="T498" s="4"/>
      <c r="U498" s="4"/>
      <c r="V498" s="4"/>
      <c r="W498" s="4"/>
      <c r="X498" s="4"/>
      <c r="Y498" s="4"/>
      <c r="Z498" s="4"/>
      <c r="AA498" s="4"/>
      <c r="AB498" s="4"/>
    </row>
    <row r="499" spans="1:28" ht="18" customHeight="1">
      <c r="A499" s="43"/>
      <c r="B499" s="44"/>
      <c r="C499" s="8"/>
      <c r="D499" s="9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5"/>
      <c r="T499" s="4"/>
      <c r="U499" s="4"/>
      <c r="V499" s="4"/>
      <c r="W499" s="4"/>
      <c r="X499" s="4"/>
      <c r="Y499" s="4"/>
      <c r="Z499" s="4"/>
      <c r="AA499" s="4"/>
      <c r="AB499" s="4"/>
    </row>
    <row r="500" spans="1:28" ht="18" customHeight="1">
      <c r="A500" s="43"/>
      <c r="B500" s="44"/>
      <c r="C500" s="8"/>
      <c r="D500" s="9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5"/>
      <c r="T500" s="4"/>
      <c r="U500" s="4"/>
      <c r="V500" s="4"/>
      <c r="W500" s="4"/>
      <c r="X500" s="4"/>
      <c r="Y500" s="4"/>
      <c r="Z500" s="4"/>
      <c r="AA500" s="4"/>
      <c r="AB500" s="4"/>
    </row>
    <row r="501" spans="1:28" ht="18" customHeight="1">
      <c r="A501" s="43"/>
      <c r="B501" s="44"/>
      <c r="C501" s="8"/>
      <c r="D501" s="9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5"/>
      <c r="T501" s="4"/>
      <c r="U501" s="4"/>
      <c r="V501" s="4"/>
      <c r="W501" s="4"/>
      <c r="X501" s="4"/>
      <c r="Y501" s="4"/>
      <c r="Z501" s="4"/>
      <c r="AA501" s="4"/>
      <c r="AB501" s="4"/>
    </row>
    <row r="502" spans="1:28" ht="18" customHeight="1">
      <c r="A502" s="43"/>
      <c r="B502" s="44"/>
      <c r="C502" s="8"/>
      <c r="D502" s="9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5"/>
      <c r="T502" s="4"/>
      <c r="U502" s="4"/>
      <c r="V502" s="4"/>
      <c r="W502" s="4"/>
      <c r="X502" s="4"/>
      <c r="Y502" s="4"/>
      <c r="Z502" s="4"/>
      <c r="AA502" s="4"/>
      <c r="AB502" s="4"/>
    </row>
    <row r="503" spans="1:28" ht="18" customHeight="1">
      <c r="A503" s="43"/>
      <c r="B503" s="44"/>
      <c r="C503" s="8"/>
      <c r="D503" s="9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5"/>
      <c r="T503" s="4"/>
      <c r="U503" s="4"/>
      <c r="V503" s="4"/>
      <c r="W503" s="4"/>
      <c r="X503" s="4"/>
      <c r="Y503" s="4"/>
      <c r="Z503" s="4"/>
      <c r="AA503" s="4"/>
      <c r="AB503" s="4"/>
    </row>
    <row r="504" spans="1:28" ht="18" customHeight="1">
      <c r="A504" s="43"/>
      <c r="B504" s="44"/>
      <c r="C504" s="8"/>
      <c r="D504" s="9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5"/>
      <c r="T504" s="4"/>
      <c r="U504" s="4"/>
      <c r="V504" s="4"/>
      <c r="W504" s="4"/>
      <c r="X504" s="4"/>
      <c r="Y504" s="4"/>
      <c r="Z504" s="4"/>
      <c r="AA504" s="4"/>
      <c r="AB504" s="4"/>
    </row>
    <row r="505" spans="1:28" ht="18" customHeight="1">
      <c r="A505" s="43"/>
      <c r="B505" s="44"/>
      <c r="C505" s="8"/>
      <c r="D505" s="9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5"/>
      <c r="T505" s="4"/>
      <c r="U505" s="4"/>
      <c r="V505" s="4"/>
      <c r="W505" s="4"/>
      <c r="X505" s="4"/>
      <c r="Y505" s="4"/>
      <c r="Z505" s="4"/>
      <c r="AA505" s="4"/>
      <c r="AB505" s="4"/>
    </row>
    <row r="506" spans="1:28" ht="18" customHeight="1">
      <c r="A506" s="43"/>
      <c r="B506" s="44"/>
      <c r="C506" s="8"/>
      <c r="D506" s="9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5"/>
      <c r="T506" s="4"/>
      <c r="U506" s="4"/>
      <c r="V506" s="4"/>
      <c r="W506" s="4"/>
      <c r="X506" s="4"/>
      <c r="Y506" s="4"/>
      <c r="Z506" s="4"/>
      <c r="AA506" s="4"/>
      <c r="AB506" s="4"/>
    </row>
    <row r="507" spans="1:28" ht="18" customHeight="1">
      <c r="A507" s="43"/>
      <c r="B507" s="44"/>
      <c r="C507" s="8"/>
      <c r="D507" s="9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5"/>
      <c r="T507" s="4"/>
      <c r="U507" s="4"/>
      <c r="V507" s="4"/>
      <c r="W507" s="4"/>
      <c r="X507" s="4"/>
      <c r="Y507" s="4"/>
      <c r="Z507" s="4"/>
      <c r="AA507" s="4"/>
      <c r="AB507" s="4"/>
    </row>
    <row r="508" spans="1:28" ht="18" customHeight="1">
      <c r="A508" s="43"/>
      <c r="B508" s="44"/>
      <c r="C508" s="8"/>
      <c r="D508" s="9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5"/>
      <c r="T508" s="4"/>
      <c r="U508" s="4"/>
      <c r="V508" s="4"/>
      <c r="W508" s="4"/>
      <c r="X508" s="4"/>
      <c r="Y508" s="4"/>
      <c r="Z508" s="4"/>
      <c r="AA508" s="4"/>
      <c r="AB508" s="4"/>
    </row>
    <row r="509" spans="1:28" ht="18" customHeight="1">
      <c r="A509" s="43"/>
      <c r="B509" s="44"/>
      <c r="C509" s="8"/>
      <c r="D509" s="9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5"/>
      <c r="T509" s="4"/>
      <c r="U509" s="4"/>
      <c r="V509" s="4"/>
      <c r="W509" s="4"/>
      <c r="X509" s="4"/>
      <c r="Y509" s="4"/>
      <c r="Z509" s="4"/>
      <c r="AA509" s="4"/>
      <c r="AB509" s="4"/>
    </row>
    <row r="510" spans="1:28" ht="18" customHeight="1">
      <c r="A510" s="43"/>
      <c r="B510" s="44"/>
      <c r="C510" s="8"/>
      <c r="D510" s="9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5"/>
      <c r="T510" s="4"/>
      <c r="U510" s="4"/>
      <c r="V510" s="4"/>
      <c r="W510" s="4"/>
      <c r="X510" s="4"/>
      <c r="Y510" s="4"/>
      <c r="Z510" s="4"/>
      <c r="AA510" s="4"/>
      <c r="AB510" s="4"/>
    </row>
    <row r="511" spans="1:28" ht="18" customHeight="1">
      <c r="A511" s="43"/>
      <c r="B511" s="44"/>
      <c r="C511" s="8"/>
      <c r="D511" s="9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5"/>
      <c r="T511" s="4"/>
      <c r="U511" s="4"/>
      <c r="V511" s="4"/>
      <c r="W511" s="4"/>
      <c r="X511" s="4"/>
      <c r="Y511" s="4"/>
      <c r="Z511" s="4"/>
      <c r="AA511" s="4"/>
      <c r="AB511" s="4"/>
    </row>
    <row r="512" spans="1:28" ht="18" customHeight="1">
      <c r="A512" s="43"/>
      <c r="B512" s="44"/>
      <c r="C512" s="8"/>
      <c r="D512" s="9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5"/>
      <c r="T512" s="4"/>
      <c r="U512" s="4"/>
      <c r="V512" s="4"/>
      <c r="W512" s="4"/>
      <c r="X512" s="4"/>
      <c r="Y512" s="4"/>
      <c r="Z512" s="4"/>
      <c r="AA512" s="4"/>
      <c r="AB512" s="4"/>
    </row>
    <row r="513" spans="1:28" ht="18" customHeight="1">
      <c r="A513" s="43"/>
      <c r="B513" s="44"/>
      <c r="C513" s="8"/>
      <c r="D513" s="9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5"/>
      <c r="T513" s="4"/>
      <c r="U513" s="4"/>
      <c r="V513" s="4"/>
      <c r="W513" s="4"/>
      <c r="X513" s="4"/>
      <c r="Y513" s="4"/>
      <c r="Z513" s="4"/>
      <c r="AA513" s="4"/>
      <c r="AB513" s="4"/>
    </row>
    <row r="514" spans="1:28" ht="18" customHeight="1">
      <c r="A514" s="43"/>
      <c r="B514" s="44"/>
      <c r="C514" s="8"/>
      <c r="D514" s="9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5"/>
      <c r="T514" s="4"/>
      <c r="U514" s="4"/>
      <c r="V514" s="4"/>
      <c r="W514" s="4"/>
      <c r="X514" s="4"/>
      <c r="Y514" s="4"/>
      <c r="Z514" s="4"/>
      <c r="AA514" s="4"/>
      <c r="AB514" s="4"/>
    </row>
    <row r="515" spans="1:28" ht="18" customHeight="1">
      <c r="A515" s="43"/>
      <c r="B515" s="44"/>
      <c r="C515" s="8"/>
      <c r="D515" s="9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5"/>
      <c r="T515" s="4"/>
      <c r="U515" s="4"/>
      <c r="V515" s="4"/>
      <c r="W515" s="4"/>
      <c r="X515" s="4"/>
      <c r="Y515" s="4"/>
      <c r="Z515" s="4"/>
      <c r="AA515" s="4"/>
      <c r="AB515" s="4"/>
    </row>
    <row r="516" spans="1:28" ht="18" customHeight="1">
      <c r="A516" s="43"/>
      <c r="B516" s="44"/>
      <c r="C516" s="8"/>
      <c r="D516" s="9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5"/>
      <c r="T516" s="4"/>
      <c r="U516" s="4"/>
      <c r="V516" s="4"/>
      <c r="W516" s="4"/>
      <c r="X516" s="4"/>
      <c r="Y516" s="4"/>
      <c r="Z516" s="4"/>
      <c r="AA516" s="4"/>
      <c r="AB516" s="4"/>
    </row>
    <row r="517" spans="1:28" ht="18" customHeight="1">
      <c r="A517" s="43"/>
      <c r="B517" s="44"/>
      <c r="C517" s="8"/>
      <c r="D517" s="9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5"/>
      <c r="T517" s="4"/>
      <c r="U517" s="4"/>
      <c r="V517" s="4"/>
      <c r="W517" s="4"/>
      <c r="X517" s="4"/>
      <c r="Y517" s="4"/>
      <c r="Z517" s="4"/>
      <c r="AA517" s="4"/>
      <c r="AB517" s="4"/>
    </row>
    <row r="518" spans="1:28" ht="18" customHeight="1">
      <c r="A518" s="43"/>
      <c r="B518" s="44"/>
      <c r="C518" s="8"/>
      <c r="D518" s="9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5"/>
      <c r="T518" s="4"/>
      <c r="U518" s="4"/>
      <c r="V518" s="4"/>
      <c r="W518" s="4"/>
      <c r="X518" s="4"/>
      <c r="Y518" s="4"/>
      <c r="Z518" s="4"/>
      <c r="AA518" s="4"/>
      <c r="AB518" s="4"/>
    </row>
    <row r="519" spans="1:28" ht="18" customHeight="1">
      <c r="A519" s="43"/>
      <c r="B519" s="44"/>
      <c r="C519" s="8"/>
      <c r="D519" s="9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5"/>
      <c r="T519" s="4"/>
      <c r="U519" s="4"/>
      <c r="V519" s="4"/>
      <c r="W519" s="4"/>
      <c r="X519" s="4"/>
      <c r="Y519" s="4"/>
      <c r="Z519" s="4"/>
      <c r="AA519" s="4"/>
      <c r="AB519" s="4"/>
    </row>
    <row r="520" spans="1:28" ht="18" customHeight="1">
      <c r="A520" s="43"/>
      <c r="B520" s="44"/>
      <c r="C520" s="8"/>
      <c r="D520" s="9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5"/>
      <c r="T520" s="4"/>
      <c r="U520" s="4"/>
      <c r="V520" s="4"/>
      <c r="W520" s="4"/>
      <c r="X520" s="4"/>
      <c r="Y520" s="4"/>
      <c r="Z520" s="4"/>
      <c r="AA520" s="4"/>
      <c r="AB520" s="4"/>
    </row>
    <row r="521" spans="1:28" ht="18" customHeight="1">
      <c r="A521" s="43"/>
      <c r="B521" s="44"/>
      <c r="C521" s="8"/>
      <c r="D521" s="9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5"/>
      <c r="T521" s="4"/>
      <c r="U521" s="4"/>
      <c r="V521" s="4"/>
      <c r="W521" s="4"/>
      <c r="X521" s="4"/>
      <c r="Y521" s="4"/>
      <c r="Z521" s="4"/>
      <c r="AA521" s="4"/>
      <c r="AB521" s="4"/>
    </row>
    <row r="522" spans="1:28" ht="18" customHeight="1">
      <c r="A522" s="43"/>
      <c r="B522" s="44"/>
      <c r="C522" s="8"/>
      <c r="D522" s="9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5"/>
      <c r="T522" s="4"/>
      <c r="U522" s="4"/>
      <c r="V522" s="4"/>
      <c r="W522" s="4"/>
      <c r="X522" s="4"/>
      <c r="Y522" s="4"/>
      <c r="Z522" s="4"/>
      <c r="AA522" s="4"/>
      <c r="AB522" s="4"/>
    </row>
    <row r="523" spans="1:28" ht="18" customHeight="1">
      <c r="A523" s="43"/>
      <c r="B523" s="44"/>
      <c r="C523" s="8"/>
      <c r="D523" s="9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5"/>
      <c r="T523" s="4"/>
      <c r="U523" s="4"/>
      <c r="V523" s="4"/>
      <c r="W523" s="4"/>
      <c r="X523" s="4"/>
      <c r="Y523" s="4"/>
      <c r="Z523" s="4"/>
      <c r="AA523" s="4"/>
      <c r="AB523" s="4"/>
    </row>
    <row r="524" spans="1:28" ht="18" customHeight="1">
      <c r="A524" s="43"/>
      <c r="B524" s="44"/>
      <c r="C524" s="8"/>
      <c r="D524" s="9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5"/>
      <c r="T524" s="4"/>
      <c r="U524" s="4"/>
      <c r="V524" s="4"/>
      <c r="W524" s="4"/>
      <c r="X524" s="4"/>
      <c r="Y524" s="4"/>
      <c r="Z524" s="4"/>
      <c r="AA524" s="4"/>
      <c r="AB524" s="4"/>
    </row>
    <row r="525" spans="1:28" ht="18" customHeight="1">
      <c r="A525" s="43"/>
      <c r="B525" s="44"/>
      <c r="C525" s="8"/>
      <c r="D525" s="9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5"/>
      <c r="T525" s="4"/>
      <c r="U525" s="4"/>
      <c r="V525" s="4"/>
      <c r="W525" s="4"/>
      <c r="X525" s="4"/>
      <c r="Y525" s="4"/>
      <c r="Z525" s="4"/>
      <c r="AA525" s="4"/>
      <c r="AB525" s="4"/>
    </row>
    <row r="526" spans="1:28" ht="18" customHeight="1">
      <c r="A526" s="43"/>
      <c r="B526" s="44"/>
      <c r="C526" s="8"/>
      <c r="D526" s="9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5"/>
      <c r="T526" s="4"/>
      <c r="U526" s="4"/>
      <c r="V526" s="4"/>
      <c r="W526" s="4"/>
      <c r="X526" s="4"/>
      <c r="Y526" s="4"/>
      <c r="Z526" s="4"/>
      <c r="AA526" s="4"/>
      <c r="AB526" s="4"/>
    </row>
    <row r="527" spans="1:28" ht="18" customHeight="1">
      <c r="A527" s="43"/>
      <c r="B527" s="44"/>
      <c r="C527" s="8"/>
      <c r="D527" s="9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5"/>
      <c r="T527" s="4"/>
      <c r="U527" s="4"/>
      <c r="V527" s="4"/>
      <c r="W527" s="4"/>
      <c r="X527" s="4"/>
      <c r="Y527" s="4"/>
      <c r="Z527" s="4"/>
      <c r="AA527" s="4"/>
      <c r="AB527" s="4"/>
    </row>
    <row r="528" spans="1:28" ht="18" customHeight="1">
      <c r="A528" s="43"/>
      <c r="B528" s="44"/>
      <c r="C528" s="8"/>
      <c r="D528" s="9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5"/>
      <c r="T528" s="4"/>
      <c r="U528" s="4"/>
      <c r="V528" s="4"/>
      <c r="W528" s="4"/>
      <c r="X528" s="4"/>
      <c r="Y528" s="4"/>
      <c r="Z528" s="4"/>
      <c r="AA528" s="4"/>
      <c r="AB528" s="4"/>
    </row>
    <row r="529" spans="1:28" ht="18" customHeight="1">
      <c r="A529" s="43"/>
      <c r="B529" s="44"/>
      <c r="C529" s="8"/>
      <c r="D529" s="9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5"/>
      <c r="T529" s="4"/>
      <c r="U529" s="4"/>
      <c r="V529" s="4"/>
      <c r="W529" s="4"/>
      <c r="X529" s="4"/>
      <c r="Y529" s="4"/>
      <c r="Z529" s="4"/>
      <c r="AA529" s="4"/>
      <c r="AB529" s="4"/>
    </row>
    <row r="530" spans="1:28" ht="18" customHeight="1">
      <c r="A530" s="43"/>
      <c r="B530" s="44"/>
      <c r="C530" s="8"/>
      <c r="D530" s="9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5"/>
      <c r="T530" s="4"/>
      <c r="U530" s="4"/>
      <c r="V530" s="4"/>
      <c r="W530" s="4"/>
      <c r="X530" s="4"/>
      <c r="Y530" s="4"/>
      <c r="Z530" s="4"/>
      <c r="AA530" s="4"/>
      <c r="AB530" s="4"/>
    </row>
    <row r="531" spans="1:28" ht="18" customHeight="1">
      <c r="A531" s="43"/>
      <c r="B531" s="44"/>
      <c r="C531" s="8"/>
      <c r="D531" s="9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5"/>
      <c r="T531" s="4"/>
      <c r="U531" s="4"/>
      <c r="V531" s="4"/>
      <c r="W531" s="4"/>
      <c r="X531" s="4"/>
      <c r="Y531" s="4"/>
      <c r="Z531" s="4"/>
      <c r="AA531" s="4"/>
      <c r="AB531" s="4"/>
    </row>
    <row r="532" spans="1:28" ht="18" customHeight="1">
      <c r="A532" s="43"/>
      <c r="B532" s="44"/>
      <c r="C532" s="8"/>
      <c r="D532" s="9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5"/>
      <c r="T532" s="4"/>
      <c r="U532" s="4"/>
      <c r="V532" s="4"/>
      <c r="W532" s="4"/>
      <c r="X532" s="4"/>
      <c r="Y532" s="4"/>
      <c r="Z532" s="4"/>
      <c r="AA532" s="4"/>
      <c r="AB532" s="4"/>
    </row>
    <row r="533" spans="1:28" ht="18" customHeight="1">
      <c r="A533" s="43"/>
      <c r="B533" s="44"/>
      <c r="C533" s="8"/>
      <c r="D533" s="9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5"/>
      <c r="T533" s="4"/>
      <c r="U533" s="4"/>
      <c r="V533" s="4"/>
      <c r="W533" s="4"/>
      <c r="X533" s="4"/>
      <c r="Y533" s="4"/>
      <c r="Z533" s="4"/>
      <c r="AA533" s="4"/>
      <c r="AB533" s="4"/>
    </row>
    <row r="534" spans="1:28" ht="18" customHeight="1">
      <c r="A534" s="43"/>
      <c r="B534" s="44"/>
      <c r="C534" s="8"/>
      <c r="D534" s="9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5"/>
      <c r="T534" s="4"/>
      <c r="U534" s="4"/>
      <c r="V534" s="4"/>
      <c r="W534" s="4"/>
      <c r="X534" s="4"/>
      <c r="Y534" s="4"/>
      <c r="Z534" s="4"/>
      <c r="AA534" s="4"/>
      <c r="AB534" s="4"/>
    </row>
    <row r="535" spans="1:28" ht="18" customHeight="1">
      <c r="A535" s="43"/>
      <c r="B535" s="44"/>
      <c r="C535" s="8"/>
      <c r="D535" s="9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5"/>
      <c r="T535" s="4"/>
      <c r="U535" s="4"/>
      <c r="V535" s="4"/>
      <c r="W535" s="4"/>
      <c r="X535" s="4"/>
      <c r="Y535" s="4"/>
      <c r="Z535" s="4"/>
      <c r="AA535" s="4"/>
      <c r="AB535" s="4"/>
    </row>
    <row r="536" spans="1:28" ht="18" customHeight="1">
      <c r="A536" s="43"/>
      <c r="B536" s="44"/>
      <c r="C536" s="8"/>
      <c r="D536" s="9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5"/>
      <c r="T536" s="4"/>
      <c r="U536" s="4"/>
      <c r="V536" s="4"/>
      <c r="W536" s="4"/>
      <c r="X536" s="4"/>
      <c r="Y536" s="4"/>
      <c r="Z536" s="4"/>
      <c r="AA536" s="4"/>
      <c r="AB536" s="4"/>
    </row>
    <row r="537" spans="1:28" ht="18" customHeight="1">
      <c r="A537" s="43"/>
      <c r="B537" s="44"/>
      <c r="C537" s="8"/>
      <c r="D537" s="9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5"/>
      <c r="T537" s="4"/>
      <c r="U537" s="4"/>
      <c r="V537" s="4"/>
      <c r="W537" s="4"/>
      <c r="X537" s="4"/>
      <c r="Y537" s="4"/>
      <c r="Z537" s="4"/>
      <c r="AA537" s="4"/>
      <c r="AB537" s="4"/>
    </row>
    <row r="538" spans="1:28" ht="18" customHeight="1">
      <c r="A538" s="43"/>
      <c r="B538" s="44"/>
      <c r="C538" s="8"/>
      <c r="D538" s="9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5"/>
      <c r="T538" s="4"/>
      <c r="U538" s="4"/>
      <c r="V538" s="4"/>
      <c r="W538" s="4"/>
      <c r="X538" s="4"/>
      <c r="Y538" s="4"/>
      <c r="Z538" s="4"/>
      <c r="AA538" s="4"/>
      <c r="AB538" s="4"/>
    </row>
    <row r="539" spans="1:28" ht="18" customHeight="1">
      <c r="A539" s="43"/>
      <c r="B539" s="44"/>
      <c r="C539" s="8"/>
      <c r="D539" s="9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5"/>
      <c r="T539" s="4"/>
      <c r="U539" s="4"/>
      <c r="V539" s="4"/>
      <c r="W539" s="4"/>
      <c r="X539" s="4"/>
      <c r="Y539" s="4"/>
      <c r="Z539" s="4"/>
      <c r="AA539" s="4"/>
      <c r="AB539" s="4"/>
    </row>
    <row r="540" spans="1:28" ht="18" customHeight="1">
      <c r="A540" s="43"/>
      <c r="B540" s="44"/>
      <c r="C540" s="8"/>
      <c r="D540" s="9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5"/>
      <c r="T540" s="4"/>
      <c r="U540" s="4"/>
      <c r="V540" s="4"/>
      <c r="W540" s="4"/>
      <c r="X540" s="4"/>
      <c r="Y540" s="4"/>
      <c r="Z540" s="4"/>
      <c r="AA540" s="4"/>
      <c r="AB540" s="4"/>
    </row>
    <row r="541" spans="1:28" ht="18" customHeight="1">
      <c r="A541" s="43"/>
      <c r="B541" s="44"/>
      <c r="C541" s="8"/>
      <c r="D541" s="9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5"/>
      <c r="T541" s="4"/>
      <c r="U541" s="4"/>
      <c r="V541" s="4"/>
      <c r="W541" s="4"/>
      <c r="X541" s="4"/>
      <c r="Y541" s="4"/>
      <c r="Z541" s="4"/>
      <c r="AA541" s="4"/>
      <c r="AB541" s="4"/>
    </row>
    <row r="542" spans="1:28" ht="18" customHeight="1">
      <c r="A542" s="43"/>
      <c r="B542" s="44"/>
      <c r="C542" s="8"/>
      <c r="D542" s="9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5"/>
      <c r="T542" s="4"/>
      <c r="U542" s="4"/>
      <c r="V542" s="4"/>
      <c r="W542" s="4"/>
      <c r="X542" s="4"/>
      <c r="Y542" s="4"/>
      <c r="Z542" s="4"/>
      <c r="AA542" s="4"/>
      <c r="AB542" s="4"/>
    </row>
    <row r="543" spans="1:28" ht="18" customHeight="1">
      <c r="A543" s="43"/>
      <c r="B543" s="44"/>
      <c r="C543" s="8"/>
      <c r="D543" s="9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5"/>
      <c r="T543" s="4"/>
      <c r="U543" s="4"/>
      <c r="V543" s="4"/>
      <c r="W543" s="4"/>
      <c r="X543" s="4"/>
      <c r="Y543" s="4"/>
      <c r="Z543" s="4"/>
      <c r="AA543" s="4"/>
      <c r="AB543" s="4"/>
    </row>
    <row r="544" spans="1:28" ht="18" customHeight="1">
      <c r="A544" s="43"/>
      <c r="B544" s="44"/>
      <c r="C544" s="8"/>
      <c r="D544" s="9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5"/>
      <c r="T544" s="4"/>
      <c r="U544" s="4"/>
      <c r="V544" s="4"/>
      <c r="W544" s="4"/>
      <c r="X544" s="4"/>
      <c r="Y544" s="4"/>
      <c r="Z544" s="4"/>
      <c r="AA544" s="4"/>
      <c r="AB544" s="4"/>
    </row>
    <row r="545" spans="1:28" ht="18" customHeight="1">
      <c r="A545" s="43"/>
      <c r="B545" s="44"/>
      <c r="C545" s="8"/>
      <c r="D545" s="9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5"/>
      <c r="T545" s="4"/>
      <c r="U545" s="4"/>
      <c r="V545" s="4"/>
      <c r="W545" s="4"/>
      <c r="X545" s="4"/>
      <c r="Y545" s="4"/>
      <c r="Z545" s="4"/>
      <c r="AA545" s="4"/>
      <c r="AB545" s="4"/>
    </row>
    <row r="546" spans="1:28" ht="18" customHeight="1">
      <c r="A546" s="43"/>
      <c r="B546" s="44"/>
      <c r="C546" s="8"/>
      <c r="D546" s="9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5"/>
      <c r="T546" s="4"/>
      <c r="U546" s="4"/>
      <c r="V546" s="4"/>
      <c r="W546" s="4"/>
      <c r="X546" s="4"/>
      <c r="Y546" s="4"/>
      <c r="Z546" s="4"/>
      <c r="AA546" s="4"/>
      <c r="AB546" s="4"/>
    </row>
    <row r="547" spans="1:28" ht="18" customHeight="1">
      <c r="A547" s="43"/>
      <c r="B547" s="44"/>
      <c r="C547" s="8"/>
      <c r="D547" s="9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5"/>
      <c r="T547" s="4"/>
      <c r="U547" s="4"/>
      <c r="V547" s="4"/>
      <c r="W547" s="4"/>
      <c r="X547" s="4"/>
      <c r="Y547" s="4"/>
      <c r="Z547" s="4"/>
      <c r="AA547" s="4"/>
      <c r="AB547" s="4"/>
    </row>
    <row r="548" spans="1:28" ht="18" customHeight="1">
      <c r="A548" s="43"/>
      <c r="B548" s="44"/>
      <c r="C548" s="8"/>
      <c r="D548" s="9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5"/>
      <c r="T548" s="4"/>
      <c r="U548" s="4"/>
      <c r="V548" s="4"/>
      <c r="W548" s="4"/>
      <c r="X548" s="4"/>
      <c r="Y548" s="4"/>
      <c r="Z548" s="4"/>
      <c r="AA548" s="4"/>
      <c r="AB548" s="4"/>
    </row>
    <row r="549" spans="1:28" ht="18" customHeight="1">
      <c r="A549" s="43"/>
      <c r="B549" s="44"/>
      <c r="C549" s="8"/>
      <c r="D549" s="9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5"/>
      <c r="T549" s="4"/>
      <c r="U549" s="4"/>
      <c r="V549" s="4"/>
      <c r="W549" s="4"/>
      <c r="X549" s="4"/>
      <c r="Y549" s="4"/>
      <c r="Z549" s="4"/>
      <c r="AA549" s="4"/>
      <c r="AB549" s="4"/>
    </row>
    <row r="550" spans="1:28" ht="18" customHeight="1">
      <c r="A550" s="43"/>
      <c r="B550" s="44"/>
      <c r="C550" s="8"/>
      <c r="D550" s="9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5"/>
      <c r="T550" s="4"/>
      <c r="U550" s="4"/>
      <c r="V550" s="4"/>
      <c r="W550" s="4"/>
      <c r="X550" s="4"/>
      <c r="Y550" s="4"/>
      <c r="Z550" s="4"/>
      <c r="AA550" s="4"/>
      <c r="AB550" s="4"/>
    </row>
    <row r="551" spans="1:28" ht="18" customHeight="1">
      <c r="A551" s="43"/>
      <c r="B551" s="44"/>
      <c r="C551" s="8"/>
      <c r="D551" s="9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5"/>
      <c r="T551" s="4"/>
      <c r="U551" s="4"/>
      <c r="V551" s="4"/>
      <c r="W551" s="4"/>
      <c r="X551" s="4"/>
      <c r="Y551" s="4"/>
      <c r="Z551" s="4"/>
      <c r="AA551" s="4"/>
      <c r="AB551" s="4"/>
    </row>
    <row r="552" spans="1:28" ht="18" customHeight="1">
      <c r="A552" s="43"/>
      <c r="B552" s="44"/>
      <c r="C552" s="8"/>
      <c r="D552" s="9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5"/>
      <c r="T552" s="4"/>
      <c r="U552" s="4"/>
      <c r="V552" s="4"/>
      <c r="W552" s="4"/>
      <c r="X552" s="4"/>
      <c r="Y552" s="4"/>
      <c r="Z552" s="4"/>
      <c r="AA552" s="4"/>
      <c r="AB552" s="4"/>
    </row>
    <row r="553" spans="1:28" ht="18" customHeight="1">
      <c r="A553" s="43"/>
      <c r="B553" s="44"/>
      <c r="C553" s="8"/>
      <c r="D553" s="9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5"/>
      <c r="T553" s="4"/>
      <c r="U553" s="4"/>
      <c r="V553" s="4"/>
      <c r="W553" s="4"/>
      <c r="X553" s="4"/>
      <c r="Y553" s="4"/>
      <c r="Z553" s="4"/>
      <c r="AA553" s="4"/>
      <c r="AB553" s="4"/>
    </row>
    <row r="554" spans="1:28" ht="18" customHeight="1">
      <c r="A554" s="43"/>
      <c r="B554" s="44"/>
      <c r="C554" s="8"/>
      <c r="D554" s="9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5"/>
      <c r="T554" s="4"/>
      <c r="U554" s="4"/>
      <c r="V554" s="4"/>
      <c r="W554" s="4"/>
      <c r="X554" s="4"/>
      <c r="Y554" s="4"/>
      <c r="Z554" s="4"/>
      <c r="AA554" s="4"/>
      <c r="AB554" s="4"/>
    </row>
    <row r="555" spans="1:28" ht="18" customHeight="1">
      <c r="A555" s="43"/>
      <c r="B555" s="44"/>
      <c r="C555" s="8"/>
      <c r="D555" s="9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5"/>
      <c r="T555" s="4"/>
      <c r="U555" s="4"/>
      <c r="V555" s="4"/>
      <c r="W555" s="4"/>
      <c r="X555" s="4"/>
      <c r="Y555" s="4"/>
      <c r="Z555" s="4"/>
      <c r="AA555" s="4"/>
      <c r="AB555" s="4"/>
    </row>
    <row r="556" spans="1:28" ht="18" customHeight="1">
      <c r="A556" s="43"/>
      <c r="B556" s="44"/>
      <c r="C556" s="8"/>
      <c r="D556" s="9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5"/>
      <c r="T556" s="4"/>
      <c r="U556" s="4"/>
      <c r="V556" s="4"/>
      <c r="W556" s="4"/>
      <c r="X556" s="4"/>
      <c r="Y556" s="4"/>
      <c r="Z556" s="4"/>
      <c r="AA556" s="4"/>
      <c r="AB556" s="4"/>
    </row>
    <row r="557" spans="1:28" ht="18" customHeight="1">
      <c r="A557" s="43"/>
      <c r="B557" s="44"/>
      <c r="C557" s="8"/>
      <c r="D557" s="9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5"/>
      <c r="T557" s="4"/>
      <c r="U557" s="4"/>
      <c r="V557" s="4"/>
      <c r="W557" s="4"/>
      <c r="X557" s="4"/>
      <c r="Y557" s="4"/>
      <c r="Z557" s="4"/>
      <c r="AA557" s="4"/>
      <c r="AB557" s="4"/>
    </row>
    <row r="558" spans="1:28" ht="18" customHeight="1">
      <c r="A558" s="43"/>
      <c r="B558" s="44"/>
      <c r="C558" s="8"/>
      <c r="D558" s="9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5"/>
      <c r="T558" s="4"/>
      <c r="U558" s="4"/>
      <c r="V558" s="4"/>
      <c r="W558" s="4"/>
      <c r="X558" s="4"/>
      <c r="Y558" s="4"/>
      <c r="Z558" s="4"/>
      <c r="AA558" s="4"/>
      <c r="AB558" s="4"/>
    </row>
    <row r="559" spans="1:28" ht="18" customHeight="1">
      <c r="A559" s="43"/>
      <c r="B559" s="44"/>
      <c r="C559" s="8"/>
      <c r="D559" s="9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5"/>
      <c r="T559" s="4"/>
      <c r="U559" s="4"/>
      <c r="V559" s="4"/>
      <c r="W559" s="4"/>
      <c r="X559" s="4"/>
      <c r="Y559" s="4"/>
      <c r="Z559" s="4"/>
      <c r="AA559" s="4"/>
      <c r="AB559" s="4"/>
    </row>
    <row r="560" spans="1:28" ht="18" customHeight="1">
      <c r="A560" s="43"/>
      <c r="B560" s="44"/>
      <c r="C560" s="8"/>
      <c r="D560" s="9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5"/>
      <c r="T560" s="4"/>
      <c r="U560" s="4"/>
      <c r="V560" s="4"/>
      <c r="W560" s="4"/>
      <c r="X560" s="4"/>
      <c r="Y560" s="4"/>
      <c r="Z560" s="4"/>
      <c r="AA560" s="4"/>
      <c r="AB560" s="4"/>
    </row>
    <row r="561" spans="1:28" ht="18" customHeight="1">
      <c r="A561" s="43"/>
      <c r="B561" s="44"/>
      <c r="C561" s="8"/>
      <c r="D561" s="9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5"/>
      <c r="T561" s="4"/>
      <c r="U561" s="4"/>
      <c r="V561" s="4"/>
      <c r="W561" s="4"/>
      <c r="X561" s="4"/>
      <c r="Y561" s="4"/>
      <c r="Z561" s="4"/>
      <c r="AA561" s="4"/>
      <c r="AB561" s="4"/>
    </row>
    <row r="562" spans="1:28" ht="18" customHeight="1">
      <c r="A562" s="43"/>
      <c r="B562" s="44"/>
      <c r="C562" s="8"/>
      <c r="D562" s="9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5"/>
      <c r="T562" s="4"/>
      <c r="U562" s="4"/>
      <c r="V562" s="4"/>
      <c r="W562" s="4"/>
      <c r="X562" s="4"/>
      <c r="Y562" s="4"/>
      <c r="Z562" s="4"/>
      <c r="AA562" s="4"/>
      <c r="AB562" s="4"/>
    </row>
    <row r="563" spans="1:28" ht="18" customHeight="1">
      <c r="A563" s="43"/>
      <c r="B563" s="44"/>
      <c r="C563" s="8"/>
      <c r="D563" s="9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5"/>
      <c r="T563" s="4"/>
      <c r="U563" s="4"/>
      <c r="V563" s="4"/>
      <c r="W563" s="4"/>
      <c r="X563" s="4"/>
      <c r="Y563" s="4"/>
      <c r="Z563" s="4"/>
      <c r="AA563" s="4"/>
      <c r="AB563" s="4"/>
    </row>
    <row r="564" spans="1:28" ht="18" customHeight="1">
      <c r="A564" s="43"/>
      <c r="B564" s="44"/>
      <c r="C564" s="8"/>
      <c r="D564" s="9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5"/>
      <c r="T564" s="4"/>
      <c r="U564" s="4"/>
      <c r="V564" s="4"/>
      <c r="W564" s="4"/>
      <c r="X564" s="4"/>
      <c r="Y564" s="4"/>
      <c r="Z564" s="4"/>
      <c r="AA564" s="4"/>
      <c r="AB564" s="4"/>
    </row>
    <row r="565" spans="1:28" ht="18" customHeight="1">
      <c r="A565" s="43"/>
      <c r="B565" s="44"/>
      <c r="C565" s="8"/>
      <c r="D565" s="9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5"/>
      <c r="T565" s="4"/>
      <c r="U565" s="4"/>
      <c r="V565" s="4"/>
      <c r="W565" s="4"/>
      <c r="X565" s="4"/>
      <c r="Y565" s="4"/>
      <c r="Z565" s="4"/>
      <c r="AA565" s="4"/>
      <c r="AB565" s="4"/>
    </row>
    <row r="566" spans="1:28" ht="18" customHeight="1">
      <c r="A566" s="43"/>
      <c r="B566" s="44"/>
      <c r="C566" s="8"/>
      <c r="D566" s="9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5"/>
      <c r="T566" s="4"/>
      <c r="U566" s="4"/>
      <c r="V566" s="4"/>
      <c r="W566" s="4"/>
      <c r="X566" s="4"/>
      <c r="Y566" s="4"/>
      <c r="Z566" s="4"/>
      <c r="AA566" s="4"/>
      <c r="AB566" s="4"/>
    </row>
    <row r="567" spans="1:28" ht="18" customHeight="1">
      <c r="A567" s="43"/>
      <c r="B567" s="44"/>
      <c r="C567" s="8"/>
      <c r="D567" s="9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5"/>
      <c r="T567" s="4"/>
      <c r="U567" s="4"/>
      <c r="V567" s="4"/>
      <c r="W567" s="4"/>
      <c r="X567" s="4"/>
      <c r="Y567" s="4"/>
      <c r="Z567" s="4"/>
      <c r="AA567" s="4"/>
      <c r="AB567" s="4"/>
    </row>
    <row r="568" spans="1:28" ht="18" customHeight="1">
      <c r="A568" s="43"/>
      <c r="B568" s="44"/>
      <c r="C568" s="8"/>
      <c r="D568" s="9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5"/>
      <c r="T568" s="4"/>
      <c r="U568" s="4"/>
      <c r="V568" s="4"/>
      <c r="W568" s="4"/>
      <c r="X568" s="4"/>
      <c r="Y568" s="4"/>
      <c r="Z568" s="4"/>
      <c r="AA568" s="4"/>
      <c r="AB568" s="4"/>
    </row>
    <row r="569" spans="1:28" ht="18" customHeight="1">
      <c r="A569" s="43"/>
      <c r="B569" s="44"/>
      <c r="C569" s="8"/>
      <c r="D569" s="9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5"/>
      <c r="T569" s="4"/>
      <c r="U569" s="4"/>
      <c r="V569" s="4"/>
      <c r="W569" s="4"/>
      <c r="X569" s="4"/>
      <c r="Y569" s="4"/>
      <c r="Z569" s="4"/>
      <c r="AA569" s="4"/>
      <c r="AB569" s="4"/>
    </row>
    <row r="570" spans="1:28" ht="18" customHeight="1">
      <c r="A570" s="43"/>
      <c r="B570" s="44"/>
      <c r="C570" s="8"/>
      <c r="D570" s="9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5"/>
      <c r="T570" s="4"/>
      <c r="U570" s="4"/>
      <c r="V570" s="4"/>
      <c r="W570" s="4"/>
      <c r="X570" s="4"/>
      <c r="Y570" s="4"/>
      <c r="Z570" s="4"/>
      <c r="AA570" s="4"/>
      <c r="AB570" s="4"/>
    </row>
    <row r="571" spans="1:28" ht="18" customHeight="1">
      <c r="A571" s="43"/>
      <c r="B571" s="44"/>
      <c r="C571" s="8"/>
      <c r="D571" s="9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5"/>
      <c r="T571" s="4"/>
      <c r="U571" s="4"/>
      <c r="V571" s="4"/>
      <c r="W571" s="4"/>
      <c r="X571" s="4"/>
      <c r="Y571" s="4"/>
      <c r="Z571" s="4"/>
      <c r="AA571" s="4"/>
      <c r="AB571" s="4"/>
    </row>
    <row r="572" spans="1:28" ht="18" customHeight="1">
      <c r="A572" s="43"/>
      <c r="B572" s="44"/>
      <c r="C572" s="8"/>
      <c r="D572" s="9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5"/>
      <c r="T572" s="4"/>
      <c r="U572" s="4"/>
      <c r="V572" s="4"/>
      <c r="W572" s="4"/>
      <c r="X572" s="4"/>
      <c r="Y572" s="4"/>
      <c r="Z572" s="4"/>
      <c r="AA572" s="4"/>
      <c r="AB572" s="4"/>
    </row>
    <row r="573" spans="1:28" ht="18" customHeight="1">
      <c r="A573" s="43"/>
      <c r="B573" s="44"/>
      <c r="C573" s="8"/>
      <c r="D573" s="9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5"/>
      <c r="T573" s="4"/>
      <c r="U573" s="4"/>
      <c r="V573" s="4"/>
      <c r="W573" s="4"/>
      <c r="X573" s="4"/>
      <c r="Y573" s="4"/>
      <c r="Z573" s="4"/>
      <c r="AA573" s="4"/>
      <c r="AB573" s="4"/>
    </row>
    <row r="574" spans="1:28" ht="18" customHeight="1">
      <c r="A574" s="43"/>
      <c r="B574" s="44"/>
      <c r="C574" s="8"/>
      <c r="D574" s="9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5"/>
      <c r="T574" s="4"/>
      <c r="U574" s="4"/>
      <c r="V574" s="4"/>
      <c r="W574" s="4"/>
      <c r="X574" s="4"/>
      <c r="Y574" s="4"/>
      <c r="Z574" s="4"/>
      <c r="AA574" s="4"/>
      <c r="AB574" s="4"/>
    </row>
    <row r="575" spans="1:28" ht="18" customHeight="1">
      <c r="A575" s="43"/>
      <c r="B575" s="44"/>
      <c r="C575" s="8"/>
      <c r="D575" s="9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5"/>
      <c r="T575" s="4"/>
      <c r="U575" s="4"/>
      <c r="V575" s="4"/>
      <c r="W575" s="4"/>
      <c r="X575" s="4"/>
      <c r="Y575" s="4"/>
      <c r="Z575" s="4"/>
      <c r="AA575" s="4"/>
      <c r="AB575" s="4"/>
    </row>
    <row r="576" spans="1:28" ht="18" customHeight="1">
      <c r="A576" s="43"/>
      <c r="B576" s="44"/>
      <c r="C576" s="8"/>
      <c r="D576" s="9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5"/>
      <c r="T576" s="4"/>
      <c r="U576" s="4"/>
      <c r="V576" s="4"/>
      <c r="W576" s="4"/>
      <c r="X576" s="4"/>
      <c r="Y576" s="4"/>
      <c r="Z576" s="4"/>
      <c r="AA576" s="4"/>
      <c r="AB576" s="4"/>
    </row>
    <row r="577" spans="1:28" ht="18" customHeight="1">
      <c r="A577" s="43"/>
      <c r="B577" s="44"/>
      <c r="C577" s="8"/>
      <c r="D577" s="9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5"/>
      <c r="T577" s="4"/>
      <c r="U577" s="4"/>
      <c r="V577" s="4"/>
      <c r="W577" s="4"/>
      <c r="X577" s="4"/>
      <c r="Y577" s="4"/>
      <c r="Z577" s="4"/>
      <c r="AA577" s="4"/>
      <c r="AB577" s="4"/>
    </row>
    <row r="578" spans="1:28" ht="18" customHeight="1">
      <c r="A578" s="43"/>
      <c r="B578" s="44"/>
      <c r="C578" s="8"/>
      <c r="D578" s="9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5"/>
      <c r="T578" s="4"/>
      <c r="U578" s="4"/>
      <c r="V578" s="4"/>
      <c r="W578" s="4"/>
      <c r="X578" s="4"/>
      <c r="Y578" s="4"/>
      <c r="Z578" s="4"/>
      <c r="AA578" s="4"/>
      <c r="AB578" s="4"/>
    </row>
    <row r="579" spans="1:28" ht="18" customHeight="1">
      <c r="A579" s="43"/>
      <c r="B579" s="44"/>
      <c r="C579" s="8"/>
      <c r="D579" s="9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5"/>
      <c r="T579" s="4"/>
      <c r="U579" s="4"/>
      <c r="V579" s="4"/>
      <c r="W579" s="4"/>
      <c r="X579" s="4"/>
      <c r="Y579" s="4"/>
      <c r="Z579" s="4"/>
      <c r="AA579" s="4"/>
      <c r="AB579" s="4"/>
    </row>
    <row r="580" spans="1:28" ht="18" customHeight="1">
      <c r="A580" s="43"/>
      <c r="B580" s="44"/>
      <c r="C580" s="8"/>
      <c r="D580" s="9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5"/>
      <c r="T580" s="4"/>
      <c r="U580" s="4"/>
      <c r="V580" s="4"/>
      <c r="W580" s="4"/>
      <c r="X580" s="4"/>
      <c r="Y580" s="4"/>
      <c r="Z580" s="4"/>
      <c r="AA580" s="4"/>
      <c r="AB580" s="4"/>
    </row>
    <row r="581" spans="1:28" ht="18" customHeight="1">
      <c r="A581" s="43"/>
      <c r="B581" s="44"/>
      <c r="C581" s="8"/>
      <c r="D581" s="9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5"/>
      <c r="T581" s="4"/>
      <c r="U581" s="4"/>
      <c r="V581" s="4"/>
      <c r="W581" s="4"/>
      <c r="X581" s="4"/>
      <c r="Y581" s="4"/>
      <c r="Z581" s="4"/>
      <c r="AA581" s="4"/>
      <c r="AB581" s="4"/>
    </row>
    <row r="582" spans="1:28" ht="18" customHeight="1">
      <c r="A582" s="43"/>
      <c r="B582" s="44"/>
      <c r="C582" s="8"/>
      <c r="D582" s="9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5"/>
      <c r="T582" s="4"/>
      <c r="U582" s="4"/>
      <c r="V582" s="4"/>
      <c r="W582" s="4"/>
      <c r="X582" s="4"/>
      <c r="Y582" s="4"/>
      <c r="Z582" s="4"/>
      <c r="AA582" s="4"/>
      <c r="AB582" s="4"/>
    </row>
    <row r="583" spans="1:28" ht="18" customHeight="1">
      <c r="A583" s="43"/>
      <c r="B583" s="44"/>
      <c r="C583" s="8"/>
      <c r="D583" s="9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5"/>
      <c r="T583" s="4"/>
      <c r="U583" s="4"/>
      <c r="V583" s="4"/>
      <c r="W583" s="4"/>
      <c r="X583" s="4"/>
      <c r="Y583" s="4"/>
      <c r="Z583" s="4"/>
      <c r="AA583" s="4"/>
      <c r="AB583" s="4"/>
    </row>
    <row r="584" spans="1:28" ht="18" customHeight="1">
      <c r="A584" s="43"/>
      <c r="B584" s="44"/>
      <c r="C584" s="8"/>
      <c r="D584" s="9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5"/>
      <c r="T584" s="4"/>
      <c r="U584" s="4"/>
      <c r="V584" s="4"/>
      <c r="W584" s="4"/>
      <c r="X584" s="4"/>
      <c r="Y584" s="4"/>
      <c r="Z584" s="4"/>
      <c r="AA584" s="4"/>
      <c r="AB584" s="4"/>
    </row>
    <row r="585" spans="1:28" ht="18" customHeight="1">
      <c r="A585" s="43"/>
      <c r="B585" s="44"/>
      <c r="C585" s="8"/>
      <c r="D585" s="9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5"/>
      <c r="T585" s="4"/>
      <c r="U585" s="4"/>
      <c r="V585" s="4"/>
      <c r="W585" s="4"/>
      <c r="X585" s="4"/>
      <c r="Y585" s="4"/>
      <c r="Z585" s="4"/>
      <c r="AA585" s="4"/>
      <c r="AB585" s="4"/>
    </row>
    <row r="586" spans="1:28" ht="18" customHeight="1">
      <c r="A586" s="43"/>
      <c r="B586" s="44"/>
      <c r="C586" s="8"/>
      <c r="D586" s="9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5"/>
      <c r="T586" s="4"/>
      <c r="U586" s="4"/>
      <c r="V586" s="4"/>
      <c r="W586" s="4"/>
      <c r="X586" s="4"/>
      <c r="Y586" s="4"/>
      <c r="Z586" s="4"/>
      <c r="AA586" s="4"/>
      <c r="AB586" s="4"/>
    </row>
    <row r="587" spans="1:28" ht="18" customHeight="1">
      <c r="A587" s="43"/>
      <c r="B587" s="44"/>
      <c r="C587" s="8"/>
      <c r="D587" s="9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5"/>
      <c r="T587" s="4"/>
      <c r="U587" s="4"/>
      <c r="V587" s="4"/>
      <c r="W587" s="4"/>
      <c r="X587" s="4"/>
      <c r="Y587" s="4"/>
      <c r="Z587" s="4"/>
      <c r="AA587" s="4"/>
      <c r="AB587" s="4"/>
    </row>
    <row r="588" spans="1:28" ht="18" customHeight="1">
      <c r="A588" s="43"/>
      <c r="B588" s="44"/>
      <c r="C588" s="8"/>
      <c r="D588" s="9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5"/>
      <c r="T588" s="4"/>
      <c r="U588" s="4"/>
      <c r="V588" s="4"/>
      <c r="W588" s="4"/>
      <c r="X588" s="4"/>
      <c r="Y588" s="4"/>
      <c r="Z588" s="4"/>
      <c r="AA588" s="4"/>
      <c r="AB588" s="4"/>
    </row>
    <row r="589" spans="1:28" ht="18" customHeight="1">
      <c r="A589" s="43"/>
      <c r="B589" s="44"/>
      <c r="C589" s="8"/>
      <c r="D589" s="9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5"/>
      <c r="T589" s="4"/>
      <c r="U589" s="4"/>
      <c r="V589" s="4"/>
      <c r="W589" s="4"/>
      <c r="X589" s="4"/>
      <c r="Y589" s="4"/>
      <c r="Z589" s="4"/>
      <c r="AA589" s="4"/>
      <c r="AB589" s="4"/>
    </row>
    <row r="590" spans="1:28" ht="18" customHeight="1">
      <c r="A590" s="43"/>
      <c r="B590" s="44"/>
      <c r="C590" s="8"/>
      <c r="D590" s="9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5"/>
      <c r="T590" s="4"/>
      <c r="U590" s="4"/>
      <c r="V590" s="4"/>
      <c r="W590" s="4"/>
      <c r="X590" s="4"/>
      <c r="Y590" s="4"/>
      <c r="Z590" s="4"/>
      <c r="AA590" s="4"/>
      <c r="AB590" s="4"/>
    </row>
    <row r="591" spans="1:28" ht="18" customHeight="1">
      <c r="A591" s="43"/>
      <c r="B591" s="44"/>
      <c r="C591" s="8"/>
      <c r="D591" s="9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5"/>
      <c r="T591" s="4"/>
      <c r="U591" s="4"/>
      <c r="V591" s="4"/>
      <c r="W591" s="4"/>
      <c r="X591" s="4"/>
      <c r="Y591" s="4"/>
      <c r="Z591" s="4"/>
      <c r="AA591" s="4"/>
      <c r="AB591" s="4"/>
    </row>
    <row r="592" spans="1:28" ht="18" customHeight="1">
      <c r="A592" s="43"/>
      <c r="B592" s="44"/>
      <c r="C592" s="8"/>
      <c r="D592" s="9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5"/>
      <c r="T592" s="4"/>
      <c r="U592" s="4"/>
      <c r="V592" s="4"/>
      <c r="W592" s="4"/>
      <c r="X592" s="4"/>
      <c r="Y592" s="4"/>
      <c r="Z592" s="4"/>
      <c r="AA592" s="4"/>
      <c r="AB592" s="4"/>
    </row>
    <row r="593" spans="1:28" ht="18" customHeight="1">
      <c r="A593" s="43"/>
      <c r="B593" s="44"/>
      <c r="C593" s="8"/>
      <c r="D593" s="9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5"/>
      <c r="T593" s="4"/>
      <c r="U593" s="4"/>
      <c r="V593" s="4"/>
      <c r="W593" s="4"/>
      <c r="X593" s="4"/>
      <c r="Y593" s="4"/>
      <c r="Z593" s="4"/>
      <c r="AA593" s="4"/>
      <c r="AB593" s="4"/>
    </row>
    <row r="594" spans="1:28" ht="18" customHeight="1">
      <c r="A594" s="43"/>
      <c r="B594" s="44"/>
      <c r="C594" s="8"/>
      <c r="D594" s="9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5"/>
      <c r="T594" s="4"/>
      <c r="U594" s="4"/>
      <c r="V594" s="4"/>
      <c r="W594" s="4"/>
      <c r="X594" s="4"/>
      <c r="Y594" s="4"/>
      <c r="Z594" s="4"/>
      <c r="AA594" s="4"/>
      <c r="AB594" s="4"/>
    </row>
    <row r="595" spans="1:28" ht="18" customHeight="1">
      <c r="A595" s="43"/>
      <c r="B595" s="44"/>
      <c r="C595" s="8"/>
      <c r="D595" s="9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5"/>
      <c r="T595" s="4"/>
      <c r="U595" s="4"/>
      <c r="V595" s="4"/>
      <c r="W595" s="4"/>
      <c r="X595" s="4"/>
      <c r="Y595" s="4"/>
      <c r="Z595" s="4"/>
      <c r="AA595" s="4"/>
      <c r="AB595" s="4"/>
    </row>
    <row r="596" spans="1:28" ht="18" customHeight="1">
      <c r="A596" s="43"/>
      <c r="B596" s="44"/>
      <c r="C596" s="8"/>
      <c r="D596" s="9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5"/>
      <c r="T596" s="4"/>
      <c r="U596" s="4"/>
      <c r="V596" s="4"/>
      <c r="W596" s="4"/>
      <c r="X596" s="4"/>
      <c r="Y596" s="4"/>
      <c r="Z596" s="4"/>
      <c r="AA596" s="4"/>
      <c r="AB596" s="4"/>
    </row>
    <row r="597" spans="1:28" ht="18" customHeight="1">
      <c r="A597" s="43"/>
      <c r="B597" s="44"/>
      <c r="C597" s="8"/>
      <c r="D597" s="9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5"/>
      <c r="T597" s="4"/>
      <c r="U597" s="4"/>
      <c r="V597" s="4"/>
      <c r="W597" s="4"/>
      <c r="X597" s="4"/>
      <c r="Y597" s="4"/>
      <c r="Z597" s="4"/>
      <c r="AA597" s="4"/>
      <c r="AB597" s="4"/>
    </row>
    <row r="598" spans="1:28" ht="18" customHeight="1">
      <c r="A598" s="43"/>
      <c r="B598" s="44"/>
      <c r="C598" s="8"/>
      <c r="D598" s="9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5"/>
      <c r="T598" s="4"/>
      <c r="U598" s="4"/>
      <c r="V598" s="4"/>
      <c r="W598" s="4"/>
      <c r="X598" s="4"/>
      <c r="Y598" s="4"/>
      <c r="Z598" s="4"/>
      <c r="AA598" s="4"/>
      <c r="AB598" s="4"/>
    </row>
    <row r="599" spans="1:28" ht="18" customHeight="1">
      <c r="A599" s="43"/>
      <c r="B599" s="44"/>
      <c r="C599" s="8"/>
      <c r="D599" s="9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5"/>
      <c r="T599" s="4"/>
      <c r="U599" s="4"/>
      <c r="V599" s="4"/>
      <c r="W599" s="4"/>
      <c r="X599" s="4"/>
      <c r="Y599" s="4"/>
      <c r="Z599" s="4"/>
      <c r="AA599" s="4"/>
      <c r="AB599" s="4"/>
    </row>
    <row r="600" spans="1:28" ht="18" customHeight="1">
      <c r="A600" s="43"/>
      <c r="B600" s="44"/>
      <c r="C600" s="8"/>
      <c r="D600" s="9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5"/>
      <c r="T600" s="4"/>
      <c r="U600" s="4"/>
      <c r="V600" s="4"/>
      <c r="W600" s="4"/>
      <c r="X600" s="4"/>
      <c r="Y600" s="4"/>
      <c r="Z600" s="4"/>
      <c r="AA600" s="4"/>
      <c r="AB600" s="4"/>
    </row>
    <row r="601" spans="1:28" ht="18" customHeight="1">
      <c r="A601" s="43"/>
      <c r="B601" s="44"/>
      <c r="C601" s="8"/>
      <c r="D601" s="9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5"/>
      <c r="T601" s="4"/>
      <c r="U601" s="4"/>
      <c r="V601" s="4"/>
      <c r="W601" s="4"/>
      <c r="X601" s="4"/>
      <c r="Y601" s="4"/>
      <c r="Z601" s="4"/>
      <c r="AA601" s="4"/>
      <c r="AB601" s="4"/>
    </row>
    <row r="602" spans="1:28" ht="18" customHeight="1">
      <c r="A602" s="43"/>
      <c r="B602" s="44"/>
      <c r="C602" s="8"/>
      <c r="D602" s="9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5"/>
      <c r="T602" s="4"/>
      <c r="U602" s="4"/>
      <c r="V602" s="4"/>
      <c r="W602" s="4"/>
      <c r="X602" s="4"/>
      <c r="Y602" s="4"/>
      <c r="Z602" s="4"/>
      <c r="AA602" s="4"/>
      <c r="AB602" s="4"/>
    </row>
    <row r="603" spans="1:28" ht="18" customHeight="1">
      <c r="A603" s="43"/>
      <c r="B603" s="44"/>
      <c r="C603" s="8"/>
      <c r="D603" s="9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5"/>
      <c r="T603" s="4"/>
      <c r="U603" s="4"/>
      <c r="V603" s="4"/>
      <c r="W603" s="4"/>
      <c r="X603" s="4"/>
      <c r="Y603" s="4"/>
      <c r="Z603" s="4"/>
      <c r="AA603" s="4"/>
      <c r="AB603" s="4"/>
    </row>
    <row r="604" spans="1:28" ht="18" customHeight="1">
      <c r="A604" s="43"/>
      <c r="B604" s="44"/>
      <c r="C604" s="8"/>
      <c r="D604" s="9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5"/>
      <c r="T604" s="4"/>
      <c r="U604" s="4"/>
      <c r="V604" s="4"/>
      <c r="W604" s="4"/>
      <c r="X604" s="4"/>
      <c r="Y604" s="4"/>
      <c r="Z604" s="4"/>
      <c r="AA604" s="4"/>
      <c r="AB604" s="4"/>
    </row>
    <row r="605" spans="1:28" ht="18" customHeight="1">
      <c r="A605" s="43"/>
      <c r="B605" s="44"/>
      <c r="C605" s="8"/>
      <c r="D605" s="9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5"/>
      <c r="T605" s="4"/>
      <c r="U605" s="4"/>
      <c r="V605" s="4"/>
      <c r="W605" s="4"/>
      <c r="X605" s="4"/>
      <c r="Y605" s="4"/>
      <c r="Z605" s="4"/>
      <c r="AA605" s="4"/>
      <c r="AB605" s="4"/>
    </row>
    <row r="606" spans="1:28" ht="18" customHeight="1">
      <c r="A606" s="43"/>
      <c r="B606" s="44"/>
      <c r="C606" s="8"/>
      <c r="D606" s="9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5"/>
      <c r="T606" s="4"/>
      <c r="U606" s="4"/>
      <c r="V606" s="4"/>
      <c r="W606" s="4"/>
      <c r="X606" s="4"/>
      <c r="Y606" s="4"/>
      <c r="Z606" s="4"/>
      <c r="AA606" s="4"/>
      <c r="AB606" s="4"/>
    </row>
    <row r="607" spans="1:28" ht="18" customHeight="1">
      <c r="A607" s="43"/>
      <c r="B607" s="44"/>
      <c r="C607" s="8"/>
      <c r="D607" s="9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5"/>
      <c r="T607" s="4"/>
      <c r="U607" s="4"/>
      <c r="V607" s="4"/>
      <c r="W607" s="4"/>
      <c r="X607" s="4"/>
      <c r="Y607" s="4"/>
      <c r="Z607" s="4"/>
      <c r="AA607" s="4"/>
      <c r="AB607" s="4"/>
    </row>
    <row r="608" spans="1:28" ht="18" customHeight="1">
      <c r="A608" s="43"/>
      <c r="B608" s="44"/>
      <c r="C608" s="8"/>
      <c r="D608" s="9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5"/>
      <c r="T608" s="4"/>
      <c r="U608" s="4"/>
      <c r="V608" s="4"/>
      <c r="W608" s="4"/>
      <c r="X608" s="4"/>
      <c r="Y608" s="4"/>
      <c r="Z608" s="4"/>
      <c r="AA608" s="4"/>
      <c r="AB608" s="4"/>
    </row>
    <row r="609" spans="1:28" ht="18" customHeight="1">
      <c r="A609" s="43"/>
      <c r="B609" s="44"/>
      <c r="C609" s="8"/>
      <c r="D609" s="9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5"/>
      <c r="T609" s="4"/>
      <c r="U609" s="4"/>
      <c r="V609" s="4"/>
      <c r="W609" s="4"/>
      <c r="X609" s="4"/>
      <c r="Y609" s="4"/>
      <c r="Z609" s="4"/>
      <c r="AA609" s="4"/>
      <c r="AB609" s="4"/>
    </row>
    <row r="610" spans="1:28" ht="18" customHeight="1">
      <c r="A610" s="43"/>
      <c r="B610" s="44"/>
      <c r="C610" s="8"/>
      <c r="D610" s="9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5"/>
      <c r="T610" s="4"/>
      <c r="U610" s="4"/>
      <c r="V610" s="4"/>
      <c r="W610" s="4"/>
      <c r="X610" s="4"/>
      <c r="Y610" s="4"/>
      <c r="Z610" s="4"/>
      <c r="AA610" s="4"/>
      <c r="AB610" s="4"/>
    </row>
    <row r="611" spans="1:28" ht="18" customHeight="1">
      <c r="A611" s="43"/>
      <c r="B611" s="44"/>
      <c r="C611" s="8"/>
      <c r="D611" s="9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5"/>
      <c r="T611" s="4"/>
      <c r="U611" s="4"/>
      <c r="V611" s="4"/>
      <c r="W611" s="4"/>
      <c r="X611" s="4"/>
      <c r="Y611" s="4"/>
      <c r="Z611" s="4"/>
      <c r="AA611" s="4"/>
      <c r="AB611" s="4"/>
    </row>
    <row r="612" spans="1:28" ht="18" customHeight="1">
      <c r="A612" s="43"/>
      <c r="B612" s="44"/>
      <c r="C612" s="8"/>
      <c r="D612" s="9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5"/>
      <c r="T612" s="4"/>
      <c r="U612" s="4"/>
      <c r="V612" s="4"/>
      <c r="W612" s="4"/>
      <c r="X612" s="4"/>
      <c r="Y612" s="4"/>
      <c r="Z612" s="4"/>
      <c r="AA612" s="4"/>
      <c r="AB612" s="4"/>
    </row>
    <row r="613" spans="1:28" ht="18" customHeight="1">
      <c r="A613" s="43"/>
      <c r="B613" s="44"/>
      <c r="C613" s="8"/>
      <c r="D613" s="9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5"/>
      <c r="T613" s="4"/>
      <c r="U613" s="4"/>
      <c r="V613" s="4"/>
      <c r="W613" s="4"/>
      <c r="X613" s="4"/>
      <c r="Y613" s="4"/>
      <c r="Z613" s="4"/>
      <c r="AA613" s="4"/>
      <c r="AB613" s="4"/>
    </row>
    <row r="614" spans="1:28" ht="18" customHeight="1">
      <c r="A614" s="43"/>
      <c r="B614" s="44"/>
      <c r="C614" s="8"/>
      <c r="D614" s="9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5"/>
      <c r="T614" s="4"/>
      <c r="U614" s="4"/>
      <c r="V614" s="4"/>
      <c r="W614" s="4"/>
      <c r="X614" s="4"/>
      <c r="Y614" s="4"/>
      <c r="Z614" s="4"/>
      <c r="AA614" s="4"/>
      <c r="AB614" s="4"/>
    </row>
    <row r="615" spans="1:28" ht="18" customHeight="1">
      <c r="A615" s="43"/>
      <c r="B615" s="44"/>
      <c r="C615" s="8"/>
      <c r="D615" s="9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5"/>
      <c r="T615" s="4"/>
      <c r="U615" s="4"/>
      <c r="V615" s="4"/>
      <c r="W615" s="4"/>
      <c r="X615" s="4"/>
      <c r="Y615" s="4"/>
      <c r="Z615" s="4"/>
      <c r="AA615" s="4"/>
      <c r="AB615" s="4"/>
    </row>
    <row r="616" spans="1:28" ht="18" customHeight="1">
      <c r="A616" s="43"/>
      <c r="B616" s="44"/>
      <c r="C616" s="8"/>
      <c r="D616" s="9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5"/>
      <c r="T616" s="4"/>
      <c r="U616" s="4"/>
      <c r="V616" s="4"/>
      <c r="W616" s="4"/>
      <c r="X616" s="4"/>
      <c r="Y616" s="4"/>
      <c r="Z616" s="4"/>
      <c r="AA616" s="4"/>
      <c r="AB616" s="4"/>
    </row>
    <row r="617" spans="1:28" ht="18" customHeight="1">
      <c r="A617" s="43"/>
      <c r="B617" s="44"/>
      <c r="C617" s="8"/>
      <c r="D617" s="9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5"/>
      <c r="T617" s="4"/>
      <c r="U617" s="4"/>
      <c r="V617" s="4"/>
      <c r="W617" s="4"/>
      <c r="X617" s="4"/>
      <c r="Y617" s="4"/>
      <c r="Z617" s="4"/>
      <c r="AA617" s="4"/>
      <c r="AB617" s="4"/>
    </row>
    <row r="618" spans="1:28" ht="18" customHeight="1">
      <c r="A618" s="43"/>
      <c r="B618" s="44"/>
      <c r="C618" s="8"/>
      <c r="D618" s="9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5"/>
      <c r="T618" s="4"/>
      <c r="U618" s="4"/>
      <c r="V618" s="4"/>
      <c r="W618" s="4"/>
      <c r="X618" s="4"/>
      <c r="Y618" s="4"/>
      <c r="Z618" s="4"/>
      <c r="AA618" s="4"/>
      <c r="AB618" s="4"/>
    </row>
    <row r="619" spans="1:28" ht="18" customHeight="1">
      <c r="A619" s="43"/>
      <c r="B619" s="44"/>
      <c r="C619" s="8"/>
      <c r="D619" s="9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5"/>
      <c r="T619" s="4"/>
      <c r="U619" s="4"/>
      <c r="V619" s="4"/>
      <c r="W619" s="4"/>
      <c r="X619" s="4"/>
      <c r="Y619" s="4"/>
      <c r="Z619" s="4"/>
      <c r="AA619" s="4"/>
      <c r="AB619" s="4"/>
    </row>
    <row r="620" spans="1:28" ht="18" customHeight="1">
      <c r="A620" s="43"/>
      <c r="B620" s="44"/>
      <c r="C620" s="8"/>
      <c r="D620" s="9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5"/>
      <c r="T620" s="4"/>
      <c r="U620" s="4"/>
      <c r="V620" s="4"/>
      <c r="W620" s="4"/>
      <c r="X620" s="4"/>
      <c r="Y620" s="4"/>
      <c r="Z620" s="4"/>
      <c r="AA620" s="4"/>
      <c r="AB620" s="4"/>
    </row>
    <row r="621" spans="1:28" ht="18" customHeight="1">
      <c r="A621" s="43"/>
      <c r="B621" s="44"/>
      <c r="C621" s="8"/>
      <c r="D621" s="9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5"/>
      <c r="T621" s="4"/>
      <c r="U621" s="4"/>
      <c r="V621" s="4"/>
      <c r="W621" s="4"/>
      <c r="X621" s="4"/>
      <c r="Y621" s="4"/>
      <c r="Z621" s="4"/>
      <c r="AA621" s="4"/>
      <c r="AB621" s="4"/>
    </row>
    <row r="622" spans="1:28" ht="18" customHeight="1">
      <c r="A622" s="43"/>
      <c r="B622" s="44"/>
      <c r="C622" s="8"/>
      <c r="D622" s="9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5"/>
      <c r="T622" s="4"/>
      <c r="U622" s="4"/>
      <c r="V622" s="4"/>
      <c r="W622" s="4"/>
      <c r="X622" s="4"/>
      <c r="Y622" s="4"/>
      <c r="Z622" s="4"/>
      <c r="AA622" s="4"/>
      <c r="AB622" s="4"/>
    </row>
    <row r="623" spans="1:28" ht="18" customHeight="1">
      <c r="A623" s="43"/>
      <c r="B623" s="44"/>
      <c r="C623" s="8"/>
      <c r="D623" s="9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5"/>
      <c r="T623" s="4"/>
      <c r="U623" s="4"/>
      <c r="V623" s="4"/>
      <c r="W623" s="4"/>
      <c r="X623" s="4"/>
      <c r="Y623" s="4"/>
      <c r="Z623" s="4"/>
      <c r="AA623" s="4"/>
      <c r="AB623" s="4"/>
    </row>
    <row r="624" spans="1:28" ht="18" customHeight="1">
      <c r="A624" s="43"/>
      <c r="B624" s="44"/>
      <c r="C624" s="8"/>
      <c r="D624" s="9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5"/>
      <c r="T624" s="4"/>
      <c r="U624" s="4"/>
      <c r="V624" s="4"/>
      <c r="W624" s="4"/>
      <c r="X624" s="4"/>
      <c r="Y624" s="4"/>
      <c r="Z624" s="4"/>
      <c r="AA624" s="4"/>
      <c r="AB624" s="4"/>
    </row>
    <row r="625" spans="1:28" ht="18" customHeight="1">
      <c r="A625" s="43"/>
      <c r="B625" s="44"/>
      <c r="C625" s="8"/>
      <c r="D625" s="9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5"/>
      <c r="T625" s="4"/>
      <c r="U625" s="4"/>
      <c r="V625" s="4"/>
      <c r="W625" s="4"/>
      <c r="X625" s="4"/>
      <c r="Y625" s="4"/>
      <c r="Z625" s="4"/>
      <c r="AA625" s="4"/>
      <c r="AB625" s="4"/>
    </row>
    <row r="626" spans="1:28" ht="18" customHeight="1">
      <c r="A626" s="43"/>
      <c r="B626" s="44"/>
      <c r="C626" s="8"/>
      <c r="D626" s="9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5"/>
      <c r="T626" s="4"/>
      <c r="U626" s="4"/>
      <c r="V626" s="4"/>
      <c r="W626" s="4"/>
      <c r="X626" s="4"/>
      <c r="Y626" s="4"/>
      <c r="Z626" s="4"/>
      <c r="AA626" s="4"/>
      <c r="AB626" s="4"/>
    </row>
    <row r="627" spans="1:28" ht="18" customHeight="1">
      <c r="A627" s="43"/>
      <c r="B627" s="44"/>
      <c r="C627" s="8"/>
      <c r="D627" s="9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5"/>
      <c r="T627" s="4"/>
      <c r="U627" s="4"/>
      <c r="V627" s="4"/>
      <c r="W627" s="4"/>
      <c r="X627" s="4"/>
      <c r="Y627" s="4"/>
      <c r="Z627" s="4"/>
      <c r="AA627" s="4"/>
      <c r="AB627" s="4"/>
    </row>
    <row r="628" spans="1:28" ht="18" customHeight="1">
      <c r="A628" s="43"/>
      <c r="B628" s="44"/>
      <c r="C628" s="8"/>
      <c r="D628" s="9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5"/>
      <c r="T628" s="4"/>
      <c r="U628" s="4"/>
      <c r="V628" s="4"/>
      <c r="W628" s="4"/>
      <c r="X628" s="4"/>
      <c r="Y628" s="4"/>
      <c r="Z628" s="4"/>
      <c r="AA628" s="4"/>
      <c r="AB628" s="4"/>
    </row>
    <row r="629" spans="1:28" ht="18" customHeight="1">
      <c r="A629" s="43"/>
      <c r="B629" s="44"/>
      <c r="C629" s="8"/>
      <c r="D629" s="9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5"/>
      <c r="T629" s="4"/>
      <c r="U629" s="4"/>
      <c r="V629" s="4"/>
      <c r="W629" s="4"/>
      <c r="X629" s="4"/>
      <c r="Y629" s="4"/>
      <c r="Z629" s="4"/>
      <c r="AA629" s="4"/>
      <c r="AB629" s="4"/>
    </row>
    <row r="630" spans="1:28" ht="18" customHeight="1">
      <c r="A630" s="43"/>
      <c r="B630" s="44"/>
      <c r="C630" s="8"/>
      <c r="D630" s="9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5"/>
      <c r="T630" s="4"/>
      <c r="U630" s="4"/>
      <c r="V630" s="4"/>
      <c r="W630" s="4"/>
      <c r="X630" s="4"/>
      <c r="Y630" s="4"/>
      <c r="Z630" s="4"/>
      <c r="AA630" s="4"/>
      <c r="AB630" s="4"/>
    </row>
    <row r="631" spans="1:28" ht="18" customHeight="1">
      <c r="A631" s="43"/>
      <c r="B631" s="44"/>
      <c r="C631" s="8"/>
      <c r="D631" s="9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5"/>
      <c r="T631" s="4"/>
      <c r="U631" s="4"/>
      <c r="V631" s="4"/>
      <c r="W631" s="4"/>
      <c r="X631" s="4"/>
      <c r="Y631" s="4"/>
      <c r="Z631" s="4"/>
      <c r="AA631" s="4"/>
      <c r="AB631" s="4"/>
    </row>
    <row r="632" spans="1:28" ht="18" customHeight="1">
      <c r="A632" s="43"/>
      <c r="B632" s="44"/>
      <c r="C632" s="8"/>
      <c r="D632" s="9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5"/>
      <c r="T632" s="4"/>
      <c r="U632" s="4"/>
      <c r="V632" s="4"/>
      <c r="W632" s="4"/>
      <c r="X632" s="4"/>
      <c r="Y632" s="4"/>
      <c r="Z632" s="4"/>
      <c r="AA632" s="4"/>
      <c r="AB632" s="4"/>
    </row>
    <row r="633" spans="1:28" ht="18" customHeight="1">
      <c r="A633" s="43"/>
      <c r="B633" s="44"/>
      <c r="C633" s="8"/>
      <c r="D633" s="9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5"/>
      <c r="T633" s="4"/>
      <c r="U633" s="4"/>
      <c r="V633" s="4"/>
      <c r="W633" s="4"/>
      <c r="X633" s="4"/>
      <c r="Y633" s="4"/>
      <c r="Z633" s="4"/>
      <c r="AA633" s="4"/>
      <c r="AB633" s="4"/>
    </row>
    <row r="634" spans="1:28" ht="18" customHeight="1">
      <c r="A634" s="43"/>
      <c r="B634" s="44"/>
      <c r="C634" s="8"/>
      <c r="D634" s="9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5"/>
      <c r="T634" s="4"/>
      <c r="U634" s="4"/>
      <c r="V634" s="4"/>
      <c r="W634" s="4"/>
      <c r="X634" s="4"/>
      <c r="Y634" s="4"/>
      <c r="Z634" s="4"/>
      <c r="AA634" s="4"/>
      <c r="AB634" s="4"/>
    </row>
    <row r="635" spans="1:28" ht="18" customHeight="1">
      <c r="A635" s="43"/>
      <c r="B635" s="44"/>
      <c r="C635" s="8"/>
      <c r="D635" s="9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5"/>
      <c r="T635" s="4"/>
      <c r="U635" s="4"/>
      <c r="V635" s="4"/>
      <c r="W635" s="4"/>
      <c r="X635" s="4"/>
      <c r="Y635" s="4"/>
      <c r="Z635" s="4"/>
      <c r="AA635" s="4"/>
      <c r="AB635" s="4"/>
    </row>
    <row r="636" spans="1:28" ht="18" customHeight="1">
      <c r="A636" s="43"/>
      <c r="B636" s="44"/>
      <c r="C636" s="8"/>
      <c r="D636" s="9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5"/>
      <c r="T636" s="4"/>
      <c r="U636" s="4"/>
      <c r="V636" s="4"/>
      <c r="W636" s="4"/>
      <c r="X636" s="4"/>
      <c r="Y636" s="4"/>
      <c r="Z636" s="4"/>
      <c r="AA636" s="4"/>
      <c r="AB636" s="4"/>
    </row>
    <row r="637" spans="1:28" ht="18" customHeight="1">
      <c r="A637" s="43"/>
      <c r="B637" s="44"/>
      <c r="C637" s="8"/>
      <c r="D637" s="9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5"/>
      <c r="T637" s="4"/>
      <c r="U637" s="4"/>
      <c r="V637" s="4"/>
      <c r="W637" s="4"/>
      <c r="X637" s="4"/>
      <c r="Y637" s="4"/>
      <c r="Z637" s="4"/>
      <c r="AA637" s="4"/>
      <c r="AB637" s="4"/>
    </row>
    <row r="638" spans="1:28" ht="18" customHeight="1">
      <c r="A638" s="43"/>
      <c r="B638" s="44"/>
      <c r="C638" s="8"/>
      <c r="D638" s="9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5"/>
      <c r="T638" s="4"/>
      <c r="U638" s="4"/>
      <c r="V638" s="4"/>
      <c r="W638" s="4"/>
      <c r="X638" s="4"/>
      <c r="Y638" s="4"/>
      <c r="Z638" s="4"/>
      <c r="AA638" s="4"/>
      <c r="AB638" s="4"/>
    </row>
    <row r="639" spans="1:28" ht="18" customHeight="1">
      <c r="A639" s="43"/>
      <c r="B639" s="44"/>
      <c r="C639" s="8"/>
      <c r="D639" s="9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5"/>
      <c r="T639" s="4"/>
      <c r="U639" s="4"/>
      <c r="V639" s="4"/>
      <c r="W639" s="4"/>
      <c r="X639" s="4"/>
      <c r="Y639" s="4"/>
      <c r="Z639" s="4"/>
      <c r="AA639" s="4"/>
      <c r="AB639" s="4"/>
    </row>
    <row r="640" spans="1:28" ht="18" customHeight="1">
      <c r="A640" s="43"/>
      <c r="B640" s="44"/>
      <c r="C640" s="8"/>
      <c r="D640" s="9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5"/>
      <c r="T640" s="4"/>
      <c r="U640" s="4"/>
      <c r="V640" s="4"/>
      <c r="W640" s="4"/>
      <c r="X640" s="4"/>
      <c r="Y640" s="4"/>
      <c r="Z640" s="4"/>
      <c r="AA640" s="4"/>
      <c r="AB640" s="4"/>
    </row>
    <row r="641" spans="1:28" ht="18" customHeight="1">
      <c r="A641" s="43"/>
      <c r="B641" s="44"/>
      <c r="C641" s="8"/>
      <c r="D641" s="9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5"/>
      <c r="T641" s="4"/>
      <c r="U641" s="4"/>
      <c r="V641" s="4"/>
      <c r="W641" s="4"/>
      <c r="X641" s="4"/>
      <c r="Y641" s="4"/>
      <c r="Z641" s="4"/>
      <c r="AA641" s="4"/>
      <c r="AB641" s="4"/>
    </row>
    <row r="642" spans="1:28" ht="18" customHeight="1">
      <c r="A642" s="43"/>
      <c r="B642" s="44"/>
      <c r="C642" s="8"/>
      <c r="D642" s="9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5"/>
      <c r="T642" s="4"/>
      <c r="U642" s="4"/>
      <c r="V642" s="4"/>
      <c r="W642" s="4"/>
      <c r="X642" s="4"/>
      <c r="Y642" s="4"/>
      <c r="Z642" s="4"/>
      <c r="AA642" s="4"/>
      <c r="AB642" s="4"/>
    </row>
    <row r="643" spans="1:28" ht="18" customHeight="1">
      <c r="A643" s="43"/>
      <c r="B643" s="44"/>
      <c r="C643" s="8"/>
      <c r="D643" s="9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5"/>
      <c r="T643" s="4"/>
      <c r="U643" s="4"/>
      <c r="V643" s="4"/>
      <c r="W643" s="4"/>
      <c r="X643" s="4"/>
      <c r="Y643" s="4"/>
      <c r="Z643" s="4"/>
      <c r="AA643" s="4"/>
      <c r="AB643" s="4"/>
    </row>
    <row r="644" spans="1:28" ht="18" customHeight="1">
      <c r="A644" s="43"/>
      <c r="B644" s="44"/>
      <c r="C644" s="8"/>
      <c r="D644" s="9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5"/>
      <c r="T644" s="4"/>
      <c r="U644" s="4"/>
      <c r="V644" s="4"/>
      <c r="W644" s="4"/>
      <c r="X644" s="4"/>
      <c r="Y644" s="4"/>
      <c r="Z644" s="4"/>
      <c r="AA644" s="4"/>
      <c r="AB644" s="4"/>
    </row>
    <row r="645" spans="1:28" ht="18" customHeight="1">
      <c r="A645" s="43"/>
      <c r="B645" s="44"/>
      <c r="C645" s="8"/>
      <c r="D645" s="9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5"/>
      <c r="T645" s="4"/>
      <c r="U645" s="4"/>
      <c r="V645" s="4"/>
      <c r="W645" s="4"/>
      <c r="X645" s="4"/>
      <c r="Y645" s="4"/>
      <c r="Z645" s="4"/>
      <c r="AA645" s="4"/>
      <c r="AB645" s="4"/>
    </row>
    <row r="646" spans="1:28" ht="18" customHeight="1">
      <c r="A646" s="43"/>
      <c r="B646" s="44"/>
      <c r="C646" s="8"/>
      <c r="D646" s="9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5"/>
      <c r="T646" s="4"/>
      <c r="U646" s="4"/>
      <c r="V646" s="4"/>
      <c r="W646" s="4"/>
      <c r="X646" s="4"/>
      <c r="Y646" s="4"/>
      <c r="Z646" s="4"/>
      <c r="AA646" s="4"/>
      <c r="AB646" s="4"/>
    </row>
    <row r="647" spans="1:28" ht="18" customHeight="1">
      <c r="A647" s="43"/>
      <c r="B647" s="44"/>
      <c r="C647" s="8"/>
      <c r="D647" s="9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5"/>
      <c r="T647" s="4"/>
      <c r="U647" s="4"/>
      <c r="V647" s="4"/>
      <c r="W647" s="4"/>
      <c r="X647" s="4"/>
      <c r="Y647" s="4"/>
      <c r="Z647" s="4"/>
      <c r="AA647" s="4"/>
      <c r="AB647" s="4"/>
    </row>
    <row r="648" spans="1:28" ht="18" customHeight="1">
      <c r="A648" s="43"/>
      <c r="B648" s="44"/>
      <c r="C648" s="8"/>
      <c r="D648" s="9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5"/>
      <c r="T648" s="4"/>
      <c r="U648" s="4"/>
      <c r="V648" s="4"/>
      <c r="W648" s="4"/>
      <c r="X648" s="4"/>
      <c r="Y648" s="4"/>
      <c r="Z648" s="4"/>
      <c r="AA648" s="4"/>
      <c r="AB648" s="4"/>
    </row>
    <row r="649" spans="1:28" ht="18" customHeight="1">
      <c r="A649" s="43"/>
      <c r="B649" s="44"/>
      <c r="C649" s="8"/>
      <c r="D649" s="9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5"/>
      <c r="T649" s="4"/>
      <c r="U649" s="4"/>
      <c r="V649" s="4"/>
      <c r="W649" s="4"/>
      <c r="X649" s="4"/>
      <c r="Y649" s="4"/>
      <c r="Z649" s="4"/>
      <c r="AA649" s="4"/>
      <c r="AB649" s="4"/>
    </row>
    <row r="650" spans="1:28" ht="18" customHeight="1">
      <c r="A650" s="43"/>
      <c r="B650" s="44"/>
      <c r="C650" s="8"/>
      <c r="D650" s="9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5"/>
      <c r="T650" s="4"/>
      <c r="U650" s="4"/>
      <c r="V650" s="4"/>
      <c r="W650" s="4"/>
      <c r="X650" s="4"/>
      <c r="Y650" s="4"/>
      <c r="Z650" s="4"/>
      <c r="AA650" s="4"/>
      <c r="AB650" s="4"/>
    </row>
    <row r="651" spans="1:28" ht="18" customHeight="1">
      <c r="A651" s="43"/>
      <c r="B651" s="44"/>
      <c r="C651" s="8"/>
      <c r="D651" s="9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5"/>
      <c r="T651" s="4"/>
      <c r="U651" s="4"/>
      <c r="V651" s="4"/>
      <c r="W651" s="4"/>
      <c r="X651" s="4"/>
      <c r="Y651" s="4"/>
      <c r="Z651" s="4"/>
      <c r="AA651" s="4"/>
      <c r="AB651" s="4"/>
    </row>
    <row r="652" spans="1:28" ht="18" customHeight="1">
      <c r="A652" s="43"/>
      <c r="B652" s="44"/>
      <c r="C652" s="8"/>
      <c r="D652" s="9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5"/>
      <c r="T652" s="4"/>
      <c r="U652" s="4"/>
      <c r="V652" s="4"/>
      <c r="W652" s="4"/>
      <c r="X652" s="4"/>
      <c r="Y652" s="4"/>
      <c r="Z652" s="4"/>
      <c r="AA652" s="4"/>
      <c r="AB652" s="4"/>
    </row>
    <row r="653" spans="1:28" ht="18" customHeight="1">
      <c r="A653" s="43"/>
      <c r="B653" s="44"/>
      <c r="C653" s="8"/>
      <c r="D653" s="9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5"/>
      <c r="T653" s="4"/>
      <c r="U653" s="4"/>
      <c r="V653" s="4"/>
      <c r="W653" s="4"/>
      <c r="X653" s="4"/>
      <c r="Y653" s="4"/>
      <c r="Z653" s="4"/>
      <c r="AA653" s="4"/>
      <c r="AB653" s="4"/>
    </row>
    <row r="654" spans="1:28" ht="18" customHeight="1">
      <c r="A654" s="43"/>
      <c r="B654" s="44"/>
      <c r="C654" s="8"/>
      <c r="D654" s="9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5"/>
      <c r="T654" s="4"/>
      <c r="U654" s="4"/>
      <c r="V654" s="4"/>
      <c r="W654" s="4"/>
      <c r="X654" s="4"/>
      <c r="Y654" s="4"/>
      <c r="Z654" s="4"/>
      <c r="AA654" s="4"/>
      <c r="AB654" s="4"/>
    </row>
    <row r="655" spans="1:28" ht="18" customHeight="1">
      <c r="A655" s="43"/>
      <c r="B655" s="44"/>
      <c r="C655" s="8"/>
      <c r="D655" s="9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5"/>
      <c r="T655" s="4"/>
      <c r="U655" s="4"/>
      <c r="V655" s="4"/>
      <c r="W655" s="4"/>
      <c r="X655" s="4"/>
      <c r="Y655" s="4"/>
      <c r="Z655" s="4"/>
      <c r="AA655" s="4"/>
      <c r="AB655" s="4"/>
    </row>
    <row r="656" spans="1:28" ht="18" customHeight="1">
      <c r="A656" s="43"/>
      <c r="B656" s="44"/>
      <c r="C656" s="8"/>
      <c r="D656" s="9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5"/>
      <c r="T656" s="4"/>
      <c r="U656" s="4"/>
      <c r="V656" s="4"/>
      <c r="W656" s="4"/>
      <c r="X656" s="4"/>
      <c r="Y656" s="4"/>
      <c r="Z656" s="4"/>
      <c r="AA656" s="4"/>
      <c r="AB656" s="4"/>
    </row>
    <row r="657" spans="1:28" ht="18" customHeight="1">
      <c r="A657" s="43"/>
      <c r="B657" s="44"/>
      <c r="C657" s="8"/>
      <c r="D657" s="9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5"/>
      <c r="T657" s="4"/>
      <c r="U657" s="4"/>
      <c r="V657" s="4"/>
      <c r="W657" s="4"/>
      <c r="X657" s="4"/>
      <c r="Y657" s="4"/>
      <c r="Z657" s="4"/>
      <c r="AA657" s="4"/>
      <c r="AB657" s="4"/>
    </row>
    <row r="658" spans="1:28" ht="18" customHeight="1">
      <c r="A658" s="43"/>
      <c r="B658" s="44"/>
      <c r="C658" s="8"/>
      <c r="D658" s="9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5"/>
      <c r="T658" s="4"/>
      <c r="U658" s="4"/>
      <c r="V658" s="4"/>
      <c r="W658" s="4"/>
      <c r="X658" s="4"/>
      <c r="Y658" s="4"/>
      <c r="Z658" s="4"/>
      <c r="AA658" s="4"/>
      <c r="AB658" s="4"/>
    </row>
    <row r="659" spans="1:28" ht="18" customHeight="1">
      <c r="A659" s="43"/>
      <c r="B659" s="44"/>
      <c r="C659" s="8"/>
      <c r="D659" s="9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5"/>
      <c r="T659" s="4"/>
      <c r="U659" s="4"/>
      <c r="V659" s="4"/>
      <c r="W659" s="4"/>
      <c r="X659" s="4"/>
      <c r="Y659" s="4"/>
      <c r="Z659" s="4"/>
      <c r="AA659" s="4"/>
      <c r="AB659" s="4"/>
    </row>
    <row r="660" spans="1:28" ht="18" customHeight="1">
      <c r="A660" s="43"/>
      <c r="B660" s="44"/>
      <c r="C660" s="8"/>
      <c r="D660" s="9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5"/>
      <c r="T660" s="4"/>
      <c r="U660" s="4"/>
      <c r="V660" s="4"/>
      <c r="W660" s="4"/>
      <c r="X660" s="4"/>
      <c r="Y660" s="4"/>
      <c r="Z660" s="4"/>
      <c r="AA660" s="4"/>
      <c r="AB660" s="4"/>
    </row>
    <row r="661" spans="1:28" ht="18" customHeight="1">
      <c r="A661" s="43"/>
      <c r="B661" s="44"/>
      <c r="C661" s="8"/>
      <c r="D661" s="9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5"/>
      <c r="T661" s="4"/>
      <c r="U661" s="4"/>
      <c r="V661" s="4"/>
      <c r="W661" s="4"/>
      <c r="X661" s="4"/>
      <c r="Y661" s="4"/>
      <c r="Z661" s="4"/>
      <c r="AA661" s="4"/>
      <c r="AB661" s="4"/>
    </row>
    <row r="662" spans="1:28" ht="18" customHeight="1">
      <c r="A662" s="43"/>
      <c r="B662" s="44"/>
      <c r="C662" s="8"/>
      <c r="D662" s="9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5"/>
      <c r="T662" s="4"/>
      <c r="U662" s="4"/>
      <c r="V662" s="4"/>
      <c r="W662" s="4"/>
      <c r="X662" s="4"/>
      <c r="Y662" s="4"/>
      <c r="Z662" s="4"/>
      <c r="AA662" s="4"/>
      <c r="AB662" s="4"/>
    </row>
    <row r="663" spans="1:28" ht="18" customHeight="1">
      <c r="A663" s="43"/>
      <c r="B663" s="44"/>
      <c r="C663" s="8"/>
      <c r="D663" s="9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5"/>
      <c r="T663" s="4"/>
      <c r="U663" s="4"/>
      <c r="V663" s="4"/>
      <c r="W663" s="4"/>
      <c r="X663" s="4"/>
      <c r="Y663" s="4"/>
      <c r="Z663" s="4"/>
      <c r="AA663" s="4"/>
      <c r="AB663" s="4"/>
    </row>
    <row r="664" spans="1:28" ht="18" customHeight="1">
      <c r="A664" s="43"/>
      <c r="B664" s="44"/>
      <c r="C664" s="8"/>
      <c r="D664" s="9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5"/>
      <c r="T664" s="4"/>
      <c r="U664" s="4"/>
      <c r="V664" s="4"/>
      <c r="W664" s="4"/>
      <c r="X664" s="4"/>
      <c r="Y664" s="4"/>
      <c r="Z664" s="4"/>
      <c r="AA664" s="4"/>
      <c r="AB664" s="4"/>
    </row>
    <row r="665" spans="1:28" ht="18" customHeight="1">
      <c r="A665" s="43"/>
      <c r="B665" s="44"/>
      <c r="C665" s="8"/>
      <c r="D665" s="9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5"/>
      <c r="T665" s="4"/>
      <c r="U665" s="4"/>
      <c r="V665" s="4"/>
      <c r="W665" s="4"/>
      <c r="X665" s="4"/>
      <c r="Y665" s="4"/>
      <c r="Z665" s="4"/>
      <c r="AA665" s="4"/>
      <c r="AB665" s="4"/>
    </row>
    <row r="666" spans="1:28" ht="18" customHeight="1">
      <c r="A666" s="43"/>
      <c r="B666" s="44"/>
      <c r="C666" s="8"/>
      <c r="D666" s="9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5"/>
      <c r="T666" s="4"/>
      <c r="U666" s="4"/>
      <c r="V666" s="4"/>
      <c r="W666" s="4"/>
      <c r="X666" s="4"/>
      <c r="Y666" s="4"/>
      <c r="Z666" s="4"/>
      <c r="AA666" s="4"/>
      <c r="AB666" s="4"/>
    </row>
    <row r="667" spans="1:28" ht="18" customHeight="1">
      <c r="A667" s="43"/>
      <c r="B667" s="44"/>
      <c r="C667" s="8"/>
      <c r="D667" s="9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5"/>
      <c r="T667" s="4"/>
      <c r="U667" s="4"/>
      <c r="V667" s="4"/>
      <c r="W667" s="4"/>
      <c r="X667" s="4"/>
      <c r="Y667" s="4"/>
      <c r="Z667" s="4"/>
      <c r="AA667" s="4"/>
      <c r="AB667" s="4"/>
    </row>
    <row r="668" spans="1:28" ht="18" customHeight="1">
      <c r="A668" s="43"/>
      <c r="B668" s="44"/>
      <c r="C668" s="8"/>
      <c r="D668" s="9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5"/>
      <c r="T668" s="4"/>
      <c r="U668" s="4"/>
      <c r="V668" s="4"/>
      <c r="W668" s="4"/>
      <c r="X668" s="4"/>
      <c r="Y668" s="4"/>
      <c r="Z668" s="4"/>
      <c r="AA668" s="4"/>
      <c r="AB668" s="4"/>
    </row>
    <row r="669" spans="1:28" ht="18" customHeight="1">
      <c r="A669" s="43"/>
      <c r="B669" s="44"/>
      <c r="C669" s="8"/>
      <c r="D669" s="9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5"/>
      <c r="T669" s="4"/>
      <c r="U669" s="4"/>
      <c r="V669" s="4"/>
      <c r="W669" s="4"/>
      <c r="X669" s="4"/>
      <c r="Y669" s="4"/>
      <c r="Z669" s="4"/>
      <c r="AA669" s="4"/>
      <c r="AB669" s="4"/>
    </row>
    <row r="670" spans="1:28" ht="18" customHeight="1">
      <c r="A670" s="43"/>
      <c r="B670" s="44"/>
      <c r="C670" s="8"/>
      <c r="D670" s="9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5"/>
      <c r="T670" s="4"/>
      <c r="U670" s="4"/>
      <c r="V670" s="4"/>
      <c r="W670" s="4"/>
      <c r="X670" s="4"/>
      <c r="Y670" s="4"/>
      <c r="Z670" s="4"/>
      <c r="AA670" s="4"/>
      <c r="AB670" s="4"/>
    </row>
    <row r="671" spans="1:28" ht="18" customHeight="1">
      <c r="A671" s="43"/>
      <c r="B671" s="44"/>
      <c r="C671" s="8"/>
      <c r="D671" s="9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5"/>
      <c r="T671" s="4"/>
      <c r="U671" s="4"/>
      <c r="V671" s="4"/>
      <c r="W671" s="4"/>
      <c r="X671" s="4"/>
      <c r="Y671" s="4"/>
      <c r="Z671" s="4"/>
      <c r="AA671" s="4"/>
      <c r="AB671" s="4"/>
    </row>
    <row r="672" spans="1:28" ht="18" customHeight="1">
      <c r="A672" s="43"/>
      <c r="B672" s="44"/>
      <c r="C672" s="8"/>
      <c r="D672" s="9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5"/>
      <c r="T672" s="4"/>
      <c r="U672" s="4"/>
      <c r="V672" s="4"/>
      <c r="W672" s="4"/>
      <c r="X672" s="4"/>
      <c r="Y672" s="4"/>
      <c r="Z672" s="4"/>
      <c r="AA672" s="4"/>
      <c r="AB672" s="4"/>
    </row>
    <row r="673" spans="1:28" ht="18" customHeight="1">
      <c r="A673" s="43"/>
      <c r="B673" s="44"/>
      <c r="C673" s="8"/>
      <c r="D673" s="9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5"/>
      <c r="T673" s="4"/>
      <c r="U673" s="4"/>
      <c r="V673" s="4"/>
      <c r="W673" s="4"/>
      <c r="X673" s="4"/>
      <c r="Y673" s="4"/>
      <c r="Z673" s="4"/>
      <c r="AA673" s="4"/>
      <c r="AB673" s="4"/>
    </row>
    <row r="674" spans="1:28" ht="18" customHeight="1">
      <c r="A674" s="43"/>
      <c r="B674" s="44"/>
      <c r="C674" s="8"/>
      <c r="D674" s="9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5"/>
      <c r="T674" s="4"/>
      <c r="U674" s="4"/>
      <c r="V674" s="4"/>
      <c r="W674" s="4"/>
      <c r="X674" s="4"/>
      <c r="Y674" s="4"/>
      <c r="Z674" s="4"/>
      <c r="AA674" s="4"/>
      <c r="AB674" s="4"/>
    </row>
    <row r="675" spans="1:28" ht="18" customHeight="1">
      <c r="A675" s="43"/>
      <c r="B675" s="44"/>
      <c r="C675" s="8"/>
      <c r="D675" s="9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5"/>
      <c r="T675" s="4"/>
      <c r="U675" s="4"/>
      <c r="V675" s="4"/>
      <c r="W675" s="4"/>
      <c r="X675" s="4"/>
      <c r="Y675" s="4"/>
      <c r="Z675" s="4"/>
      <c r="AA675" s="4"/>
      <c r="AB675" s="4"/>
    </row>
    <row r="676" spans="1:28" ht="18" customHeight="1">
      <c r="A676" s="43"/>
      <c r="B676" s="44"/>
      <c r="C676" s="8"/>
      <c r="D676" s="9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5"/>
      <c r="T676" s="4"/>
      <c r="U676" s="4"/>
      <c r="V676" s="4"/>
      <c r="W676" s="4"/>
      <c r="X676" s="4"/>
      <c r="Y676" s="4"/>
      <c r="Z676" s="4"/>
      <c r="AA676" s="4"/>
      <c r="AB676" s="4"/>
    </row>
    <row r="677" spans="1:28" ht="18" customHeight="1">
      <c r="A677" s="43"/>
      <c r="B677" s="44"/>
      <c r="C677" s="8"/>
      <c r="D677" s="9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5"/>
      <c r="T677" s="4"/>
      <c r="U677" s="4"/>
      <c r="V677" s="4"/>
      <c r="W677" s="4"/>
      <c r="X677" s="4"/>
      <c r="Y677" s="4"/>
      <c r="Z677" s="4"/>
      <c r="AA677" s="4"/>
      <c r="AB677" s="4"/>
    </row>
    <row r="678" spans="1:28" ht="18" customHeight="1">
      <c r="A678" s="43"/>
      <c r="B678" s="44"/>
      <c r="C678" s="8"/>
      <c r="D678" s="9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5"/>
      <c r="T678" s="4"/>
      <c r="U678" s="4"/>
      <c r="V678" s="4"/>
      <c r="W678" s="4"/>
      <c r="X678" s="4"/>
      <c r="Y678" s="4"/>
      <c r="Z678" s="4"/>
      <c r="AA678" s="4"/>
      <c r="AB678" s="4"/>
    </row>
    <row r="679" spans="1:28" ht="18" customHeight="1">
      <c r="A679" s="43"/>
      <c r="B679" s="44"/>
      <c r="C679" s="8"/>
      <c r="D679" s="9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5"/>
      <c r="T679" s="4"/>
      <c r="U679" s="4"/>
      <c r="V679" s="4"/>
      <c r="W679" s="4"/>
      <c r="X679" s="4"/>
      <c r="Y679" s="4"/>
      <c r="Z679" s="4"/>
      <c r="AA679" s="4"/>
      <c r="AB679" s="4"/>
    </row>
    <row r="680" spans="1:28" ht="18" customHeight="1">
      <c r="A680" s="43"/>
      <c r="B680" s="44"/>
      <c r="C680" s="8"/>
      <c r="D680" s="9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5"/>
      <c r="T680" s="4"/>
      <c r="U680" s="4"/>
      <c r="V680" s="4"/>
      <c r="W680" s="4"/>
      <c r="X680" s="4"/>
      <c r="Y680" s="4"/>
      <c r="Z680" s="4"/>
      <c r="AA680" s="4"/>
      <c r="AB680" s="4"/>
    </row>
    <row r="681" spans="1:28" ht="18" customHeight="1">
      <c r="A681" s="43"/>
      <c r="B681" s="44"/>
      <c r="C681" s="8"/>
      <c r="D681" s="9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5"/>
      <c r="T681" s="4"/>
      <c r="U681" s="4"/>
      <c r="V681" s="4"/>
      <c r="W681" s="4"/>
      <c r="X681" s="4"/>
      <c r="Y681" s="4"/>
      <c r="Z681" s="4"/>
      <c r="AA681" s="4"/>
      <c r="AB681" s="4"/>
    </row>
    <row r="682" spans="1:28" ht="18" customHeight="1">
      <c r="A682" s="43"/>
      <c r="B682" s="44"/>
      <c r="C682" s="8"/>
      <c r="D682" s="9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5"/>
      <c r="T682" s="4"/>
      <c r="U682" s="4"/>
      <c r="V682" s="4"/>
      <c r="W682" s="4"/>
      <c r="X682" s="4"/>
      <c r="Y682" s="4"/>
      <c r="Z682" s="4"/>
      <c r="AA682" s="4"/>
      <c r="AB682" s="4"/>
    </row>
    <row r="683" spans="1:28" ht="18" customHeight="1">
      <c r="A683" s="43"/>
      <c r="B683" s="44"/>
      <c r="C683" s="8"/>
      <c r="D683" s="9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5"/>
      <c r="T683" s="4"/>
      <c r="U683" s="4"/>
      <c r="V683" s="4"/>
      <c r="W683" s="4"/>
      <c r="X683" s="4"/>
      <c r="Y683" s="4"/>
      <c r="Z683" s="4"/>
      <c r="AA683" s="4"/>
      <c r="AB683" s="4"/>
    </row>
    <row r="684" spans="1:28" ht="18" customHeight="1">
      <c r="A684" s="43"/>
      <c r="B684" s="44"/>
      <c r="C684" s="8"/>
      <c r="D684" s="9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5"/>
      <c r="T684" s="4"/>
      <c r="U684" s="4"/>
      <c r="V684" s="4"/>
      <c r="W684" s="4"/>
      <c r="X684" s="4"/>
      <c r="Y684" s="4"/>
      <c r="Z684" s="4"/>
      <c r="AA684" s="4"/>
      <c r="AB684" s="4"/>
    </row>
    <row r="685" spans="1:28" ht="18" customHeight="1">
      <c r="A685" s="43"/>
      <c r="B685" s="44"/>
      <c r="C685" s="8"/>
      <c r="D685" s="9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5"/>
      <c r="T685" s="4"/>
      <c r="U685" s="4"/>
      <c r="V685" s="4"/>
      <c r="W685" s="4"/>
      <c r="X685" s="4"/>
      <c r="Y685" s="4"/>
      <c r="Z685" s="4"/>
      <c r="AA685" s="4"/>
      <c r="AB685" s="4"/>
    </row>
    <row r="686" spans="1:28" ht="18" customHeight="1">
      <c r="A686" s="43"/>
      <c r="B686" s="44"/>
      <c r="C686" s="8"/>
      <c r="D686" s="9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5"/>
      <c r="T686" s="4"/>
      <c r="U686" s="4"/>
      <c r="V686" s="4"/>
      <c r="W686" s="4"/>
      <c r="X686" s="4"/>
      <c r="Y686" s="4"/>
      <c r="Z686" s="4"/>
      <c r="AA686" s="4"/>
      <c r="AB686" s="4"/>
    </row>
    <row r="687" spans="1:28" ht="18" customHeight="1">
      <c r="A687" s="43"/>
      <c r="B687" s="44"/>
      <c r="C687" s="8"/>
      <c r="D687" s="9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5"/>
      <c r="T687" s="4"/>
      <c r="U687" s="4"/>
      <c r="V687" s="4"/>
      <c r="W687" s="4"/>
      <c r="X687" s="4"/>
      <c r="Y687" s="4"/>
      <c r="Z687" s="4"/>
      <c r="AA687" s="4"/>
      <c r="AB687" s="4"/>
    </row>
    <row r="688" spans="1:28" ht="18" customHeight="1">
      <c r="A688" s="43"/>
      <c r="B688" s="44"/>
      <c r="C688" s="8"/>
      <c r="D688" s="9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5"/>
      <c r="T688" s="4"/>
      <c r="U688" s="4"/>
      <c r="V688" s="4"/>
      <c r="W688" s="4"/>
      <c r="X688" s="4"/>
      <c r="Y688" s="4"/>
      <c r="Z688" s="4"/>
      <c r="AA688" s="4"/>
      <c r="AB688" s="4"/>
    </row>
    <row r="689" spans="1:28" ht="18" customHeight="1">
      <c r="A689" s="43"/>
      <c r="B689" s="44"/>
      <c r="C689" s="8"/>
      <c r="D689" s="9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5"/>
      <c r="T689" s="4"/>
      <c r="U689" s="4"/>
      <c r="V689" s="4"/>
      <c r="W689" s="4"/>
      <c r="X689" s="4"/>
      <c r="Y689" s="4"/>
      <c r="Z689" s="4"/>
      <c r="AA689" s="4"/>
      <c r="AB689" s="4"/>
    </row>
    <row r="690" spans="1:28" ht="18" customHeight="1">
      <c r="A690" s="43"/>
      <c r="B690" s="44"/>
      <c r="C690" s="8"/>
      <c r="D690" s="9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5"/>
      <c r="T690" s="4"/>
      <c r="U690" s="4"/>
      <c r="V690" s="4"/>
      <c r="W690" s="4"/>
      <c r="X690" s="4"/>
      <c r="Y690" s="4"/>
      <c r="Z690" s="4"/>
      <c r="AA690" s="4"/>
      <c r="AB690" s="4"/>
    </row>
    <row r="691" spans="1:28" ht="18" customHeight="1">
      <c r="A691" s="43"/>
      <c r="B691" s="44"/>
      <c r="C691" s="8"/>
      <c r="D691" s="9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5"/>
      <c r="T691" s="4"/>
      <c r="U691" s="4"/>
      <c r="V691" s="4"/>
      <c r="W691" s="4"/>
      <c r="X691" s="4"/>
      <c r="Y691" s="4"/>
      <c r="Z691" s="4"/>
      <c r="AA691" s="4"/>
      <c r="AB691" s="4"/>
    </row>
    <row r="692" spans="1:28" ht="18" customHeight="1">
      <c r="A692" s="43"/>
      <c r="B692" s="44"/>
      <c r="C692" s="8"/>
      <c r="D692" s="9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5"/>
      <c r="T692" s="4"/>
      <c r="U692" s="4"/>
      <c r="V692" s="4"/>
      <c r="W692" s="4"/>
      <c r="X692" s="4"/>
      <c r="Y692" s="4"/>
      <c r="Z692" s="4"/>
      <c r="AA692" s="4"/>
      <c r="AB692" s="4"/>
    </row>
    <row r="693" spans="1:28" ht="18" customHeight="1">
      <c r="A693" s="43"/>
      <c r="B693" s="44"/>
      <c r="C693" s="8"/>
      <c r="D693" s="9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5"/>
      <c r="T693" s="4"/>
      <c r="U693" s="4"/>
      <c r="V693" s="4"/>
      <c r="W693" s="4"/>
      <c r="X693" s="4"/>
      <c r="Y693" s="4"/>
      <c r="Z693" s="4"/>
      <c r="AA693" s="4"/>
      <c r="AB693" s="4"/>
    </row>
    <row r="694" spans="1:28" ht="18" customHeight="1">
      <c r="A694" s="43"/>
      <c r="B694" s="44"/>
      <c r="C694" s="8"/>
      <c r="D694" s="9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5"/>
      <c r="T694" s="4"/>
      <c r="U694" s="4"/>
      <c r="V694" s="4"/>
      <c r="W694" s="4"/>
      <c r="X694" s="4"/>
      <c r="Y694" s="4"/>
      <c r="Z694" s="4"/>
      <c r="AA694" s="4"/>
      <c r="AB694" s="4"/>
    </row>
    <row r="695" spans="1:28" ht="18" customHeight="1">
      <c r="A695" s="43"/>
      <c r="B695" s="44"/>
      <c r="C695" s="8"/>
      <c r="D695" s="9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5"/>
      <c r="T695" s="4"/>
      <c r="U695" s="4"/>
      <c r="V695" s="4"/>
      <c r="W695" s="4"/>
      <c r="X695" s="4"/>
      <c r="Y695" s="4"/>
      <c r="Z695" s="4"/>
      <c r="AA695" s="4"/>
      <c r="AB695" s="4"/>
    </row>
    <row r="696" spans="1:28" ht="18" customHeight="1">
      <c r="A696" s="43"/>
      <c r="B696" s="44"/>
      <c r="C696" s="8"/>
      <c r="D696" s="9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5"/>
      <c r="T696" s="4"/>
      <c r="U696" s="4"/>
      <c r="V696" s="4"/>
      <c r="W696" s="4"/>
      <c r="X696" s="4"/>
      <c r="Y696" s="4"/>
      <c r="Z696" s="4"/>
      <c r="AA696" s="4"/>
      <c r="AB696" s="4"/>
    </row>
    <row r="697" spans="1:28" ht="18" customHeight="1">
      <c r="A697" s="43"/>
      <c r="B697" s="44"/>
      <c r="C697" s="8"/>
      <c r="D697" s="9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5"/>
      <c r="T697" s="4"/>
      <c r="U697" s="4"/>
      <c r="V697" s="4"/>
      <c r="W697" s="4"/>
      <c r="X697" s="4"/>
      <c r="Y697" s="4"/>
      <c r="Z697" s="4"/>
      <c r="AA697" s="4"/>
      <c r="AB697" s="4"/>
    </row>
    <row r="698" spans="1:28" ht="18" customHeight="1">
      <c r="A698" s="43"/>
      <c r="B698" s="44"/>
      <c r="C698" s="8"/>
      <c r="D698" s="9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5"/>
      <c r="T698" s="4"/>
      <c r="U698" s="4"/>
      <c r="V698" s="4"/>
      <c r="W698" s="4"/>
      <c r="X698" s="4"/>
      <c r="Y698" s="4"/>
      <c r="Z698" s="4"/>
      <c r="AA698" s="4"/>
      <c r="AB698" s="4"/>
    </row>
    <row r="699" spans="1:28" ht="18" customHeight="1">
      <c r="A699" s="43"/>
      <c r="B699" s="44"/>
      <c r="C699" s="8"/>
      <c r="D699" s="9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5"/>
      <c r="T699" s="4"/>
      <c r="U699" s="4"/>
      <c r="V699" s="4"/>
      <c r="W699" s="4"/>
      <c r="X699" s="4"/>
      <c r="Y699" s="4"/>
      <c r="Z699" s="4"/>
      <c r="AA699" s="4"/>
      <c r="AB699" s="4"/>
    </row>
    <row r="700" spans="1:28" ht="18" customHeight="1">
      <c r="A700" s="43"/>
      <c r="B700" s="44"/>
      <c r="C700" s="8"/>
      <c r="D700" s="9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5"/>
      <c r="T700" s="4"/>
      <c r="U700" s="4"/>
      <c r="V700" s="4"/>
      <c r="W700" s="4"/>
      <c r="X700" s="4"/>
      <c r="Y700" s="4"/>
      <c r="Z700" s="4"/>
      <c r="AA700" s="4"/>
      <c r="AB700" s="4"/>
    </row>
    <row r="701" spans="1:28" ht="18" customHeight="1">
      <c r="A701" s="43"/>
      <c r="B701" s="44"/>
      <c r="C701" s="8"/>
      <c r="D701" s="9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5"/>
      <c r="T701" s="4"/>
      <c r="U701" s="4"/>
      <c r="V701" s="4"/>
      <c r="W701" s="4"/>
      <c r="X701" s="4"/>
      <c r="Y701" s="4"/>
      <c r="Z701" s="4"/>
      <c r="AA701" s="4"/>
      <c r="AB701" s="4"/>
    </row>
    <row r="702" spans="1:28" ht="18" customHeight="1">
      <c r="A702" s="43"/>
      <c r="B702" s="44"/>
      <c r="C702" s="8"/>
      <c r="D702" s="9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5"/>
      <c r="T702" s="4"/>
      <c r="U702" s="4"/>
      <c r="V702" s="4"/>
      <c r="W702" s="4"/>
      <c r="X702" s="4"/>
      <c r="Y702" s="4"/>
      <c r="Z702" s="4"/>
      <c r="AA702" s="4"/>
      <c r="AB702" s="4"/>
    </row>
    <row r="703" spans="1:28" ht="18" customHeight="1">
      <c r="A703" s="43"/>
      <c r="B703" s="44"/>
      <c r="C703" s="8"/>
      <c r="D703" s="9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5"/>
      <c r="T703" s="4"/>
      <c r="U703" s="4"/>
      <c r="V703" s="4"/>
      <c r="W703" s="4"/>
      <c r="X703" s="4"/>
      <c r="Y703" s="4"/>
      <c r="Z703" s="4"/>
      <c r="AA703" s="4"/>
      <c r="AB703" s="4"/>
    </row>
    <row r="704" spans="1:28" ht="18" customHeight="1">
      <c r="A704" s="43"/>
      <c r="B704" s="44"/>
      <c r="C704" s="8"/>
      <c r="D704" s="9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5"/>
      <c r="T704" s="4"/>
      <c r="U704" s="4"/>
      <c r="V704" s="4"/>
      <c r="W704" s="4"/>
      <c r="X704" s="4"/>
      <c r="Y704" s="4"/>
      <c r="Z704" s="4"/>
      <c r="AA704" s="4"/>
      <c r="AB704" s="4"/>
    </row>
    <row r="705" spans="1:28" ht="18" customHeight="1">
      <c r="A705" s="43"/>
      <c r="B705" s="44"/>
      <c r="C705" s="8"/>
      <c r="D705" s="9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5"/>
      <c r="T705" s="4"/>
      <c r="U705" s="4"/>
      <c r="V705" s="4"/>
      <c r="W705" s="4"/>
      <c r="X705" s="4"/>
      <c r="Y705" s="4"/>
      <c r="Z705" s="4"/>
      <c r="AA705" s="4"/>
      <c r="AB705" s="4"/>
    </row>
    <row r="706" spans="1:28" ht="18" customHeight="1">
      <c r="A706" s="43"/>
      <c r="B706" s="44"/>
      <c r="C706" s="8"/>
      <c r="D706" s="9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5"/>
      <c r="T706" s="4"/>
      <c r="U706" s="4"/>
      <c r="V706" s="4"/>
      <c r="W706" s="4"/>
      <c r="X706" s="4"/>
      <c r="Y706" s="4"/>
      <c r="Z706" s="4"/>
      <c r="AA706" s="4"/>
      <c r="AB706" s="4"/>
    </row>
    <row r="707" spans="1:28" ht="18" customHeight="1">
      <c r="A707" s="43"/>
      <c r="B707" s="44"/>
      <c r="C707" s="8"/>
      <c r="D707" s="9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5"/>
      <c r="T707" s="4"/>
      <c r="U707" s="4"/>
      <c r="V707" s="4"/>
      <c r="W707" s="4"/>
      <c r="X707" s="4"/>
      <c r="Y707" s="4"/>
      <c r="Z707" s="4"/>
      <c r="AA707" s="4"/>
      <c r="AB707" s="4"/>
    </row>
    <row r="708" spans="1:28" ht="18" customHeight="1">
      <c r="A708" s="43"/>
      <c r="B708" s="44"/>
      <c r="C708" s="8"/>
      <c r="D708" s="9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5"/>
      <c r="T708" s="4"/>
      <c r="U708" s="4"/>
      <c r="V708" s="4"/>
      <c r="W708" s="4"/>
      <c r="X708" s="4"/>
      <c r="Y708" s="4"/>
      <c r="Z708" s="4"/>
      <c r="AA708" s="4"/>
      <c r="AB708" s="4"/>
    </row>
    <row r="709" spans="1:28" ht="18" customHeight="1">
      <c r="A709" s="43"/>
      <c r="B709" s="44"/>
      <c r="C709" s="8"/>
      <c r="D709" s="9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5"/>
      <c r="T709" s="4"/>
      <c r="U709" s="4"/>
      <c r="V709" s="4"/>
      <c r="W709" s="4"/>
      <c r="X709" s="4"/>
      <c r="Y709" s="4"/>
      <c r="Z709" s="4"/>
      <c r="AA709" s="4"/>
      <c r="AB709" s="4"/>
    </row>
    <row r="710" spans="1:28" ht="18" customHeight="1">
      <c r="A710" s="43"/>
      <c r="B710" s="44"/>
      <c r="C710" s="8"/>
      <c r="D710" s="9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5"/>
      <c r="T710" s="4"/>
      <c r="U710" s="4"/>
      <c r="V710" s="4"/>
      <c r="W710" s="4"/>
      <c r="X710" s="4"/>
      <c r="Y710" s="4"/>
      <c r="Z710" s="4"/>
      <c r="AA710" s="4"/>
      <c r="AB710" s="4"/>
    </row>
    <row r="711" spans="1:28" ht="18" customHeight="1">
      <c r="A711" s="43"/>
      <c r="B711" s="44"/>
      <c r="C711" s="8"/>
      <c r="D711" s="9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5"/>
      <c r="T711" s="4"/>
      <c r="U711" s="4"/>
      <c r="V711" s="4"/>
      <c r="W711" s="4"/>
      <c r="X711" s="4"/>
      <c r="Y711" s="4"/>
      <c r="Z711" s="4"/>
      <c r="AA711" s="4"/>
      <c r="AB711" s="4"/>
    </row>
    <row r="712" spans="1:28" ht="18" customHeight="1">
      <c r="A712" s="43"/>
      <c r="B712" s="44"/>
      <c r="C712" s="8"/>
      <c r="D712" s="9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5"/>
      <c r="T712" s="4"/>
      <c r="U712" s="4"/>
      <c r="V712" s="4"/>
      <c r="W712" s="4"/>
      <c r="X712" s="4"/>
      <c r="Y712" s="4"/>
      <c r="Z712" s="4"/>
      <c r="AA712" s="4"/>
      <c r="AB712" s="4"/>
    </row>
    <row r="713" spans="1:28" ht="18" customHeight="1">
      <c r="A713" s="43"/>
      <c r="B713" s="44"/>
      <c r="C713" s="8"/>
      <c r="D713" s="9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5"/>
      <c r="T713" s="4"/>
      <c r="U713" s="4"/>
      <c r="V713" s="4"/>
      <c r="W713" s="4"/>
      <c r="X713" s="4"/>
      <c r="Y713" s="4"/>
      <c r="Z713" s="4"/>
      <c r="AA713" s="4"/>
      <c r="AB713" s="4"/>
    </row>
    <row r="714" spans="1:28" ht="18" customHeight="1">
      <c r="A714" s="43"/>
      <c r="B714" s="44"/>
      <c r="C714" s="8"/>
      <c r="D714" s="9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5"/>
      <c r="T714" s="4"/>
      <c r="U714" s="4"/>
      <c r="V714" s="4"/>
      <c r="W714" s="4"/>
      <c r="X714" s="4"/>
      <c r="Y714" s="4"/>
      <c r="Z714" s="4"/>
      <c r="AA714" s="4"/>
      <c r="AB714" s="4"/>
    </row>
    <row r="715" spans="1:28" ht="18" customHeight="1">
      <c r="A715" s="43"/>
      <c r="B715" s="44"/>
      <c r="C715" s="8"/>
      <c r="D715" s="9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5"/>
      <c r="T715" s="4"/>
      <c r="U715" s="4"/>
      <c r="V715" s="4"/>
      <c r="W715" s="4"/>
      <c r="X715" s="4"/>
      <c r="Y715" s="4"/>
      <c r="Z715" s="4"/>
      <c r="AA715" s="4"/>
      <c r="AB715" s="4"/>
    </row>
    <row r="716" spans="1:28" ht="18" customHeight="1">
      <c r="A716" s="43"/>
      <c r="B716" s="44"/>
      <c r="C716" s="8"/>
      <c r="D716" s="9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5"/>
      <c r="T716" s="4"/>
      <c r="U716" s="4"/>
      <c r="V716" s="4"/>
      <c r="W716" s="4"/>
      <c r="X716" s="4"/>
      <c r="Y716" s="4"/>
      <c r="Z716" s="4"/>
      <c r="AA716" s="4"/>
      <c r="AB716" s="4"/>
    </row>
    <row r="717" spans="1:28" ht="18" customHeight="1">
      <c r="A717" s="43"/>
      <c r="B717" s="44"/>
      <c r="C717" s="8"/>
      <c r="D717" s="9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5"/>
      <c r="T717" s="4"/>
      <c r="U717" s="4"/>
      <c r="V717" s="4"/>
      <c r="W717" s="4"/>
      <c r="X717" s="4"/>
      <c r="Y717" s="4"/>
      <c r="Z717" s="4"/>
      <c r="AA717" s="4"/>
      <c r="AB717" s="4"/>
    </row>
    <row r="718" spans="1:28" ht="18" customHeight="1">
      <c r="A718" s="43"/>
      <c r="B718" s="44"/>
      <c r="C718" s="8"/>
      <c r="D718" s="9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5"/>
      <c r="T718" s="4"/>
      <c r="U718" s="4"/>
      <c r="V718" s="4"/>
      <c r="W718" s="4"/>
      <c r="X718" s="4"/>
      <c r="Y718" s="4"/>
      <c r="Z718" s="4"/>
      <c r="AA718" s="4"/>
      <c r="AB718" s="4"/>
    </row>
    <row r="719" spans="1:28" ht="18" customHeight="1">
      <c r="A719" s="43"/>
      <c r="B719" s="44"/>
      <c r="C719" s="8"/>
      <c r="D719" s="9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5"/>
      <c r="T719" s="4"/>
      <c r="U719" s="4"/>
      <c r="V719" s="4"/>
      <c r="W719" s="4"/>
      <c r="X719" s="4"/>
      <c r="Y719" s="4"/>
      <c r="Z719" s="4"/>
      <c r="AA719" s="4"/>
      <c r="AB719" s="4"/>
    </row>
    <row r="720" spans="1:28" ht="18" customHeight="1">
      <c r="A720" s="43"/>
      <c r="B720" s="44"/>
      <c r="C720" s="8"/>
      <c r="D720" s="9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5"/>
      <c r="T720" s="4"/>
      <c r="U720" s="4"/>
      <c r="V720" s="4"/>
      <c r="W720" s="4"/>
      <c r="X720" s="4"/>
      <c r="Y720" s="4"/>
      <c r="Z720" s="4"/>
      <c r="AA720" s="4"/>
      <c r="AB720" s="4"/>
    </row>
    <row r="721" spans="1:28" ht="18" customHeight="1">
      <c r="A721" s="43"/>
      <c r="B721" s="44"/>
      <c r="C721" s="8"/>
      <c r="D721" s="9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5"/>
      <c r="T721" s="4"/>
      <c r="U721" s="4"/>
      <c r="V721" s="4"/>
      <c r="W721" s="4"/>
      <c r="X721" s="4"/>
      <c r="Y721" s="4"/>
      <c r="Z721" s="4"/>
      <c r="AA721" s="4"/>
      <c r="AB721" s="4"/>
    </row>
    <row r="722" spans="1:28" ht="18" customHeight="1">
      <c r="A722" s="43"/>
      <c r="B722" s="44"/>
      <c r="C722" s="8"/>
      <c r="D722" s="9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5"/>
      <c r="T722" s="4"/>
      <c r="U722" s="4"/>
      <c r="V722" s="4"/>
      <c r="W722" s="4"/>
      <c r="X722" s="4"/>
      <c r="Y722" s="4"/>
      <c r="Z722" s="4"/>
      <c r="AA722" s="4"/>
      <c r="AB722" s="4"/>
    </row>
    <row r="723" spans="1:28" ht="18" customHeight="1">
      <c r="A723" s="43"/>
      <c r="B723" s="44"/>
      <c r="C723" s="8"/>
      <c r="D723" s="9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5"/>
      <c r="T723" s="4"/>
      <c r="U723" s="4"/>
      <c r="V723" s="4"/>
      <c r="W723" s="4"/>
      <c r="X723" s="4"/>
      <c r="Y723" s="4"/>
      <c r="Z723" s="4"/>
      <c r="AA723" s="4"/>
      <c r="AB723" s="4"/>
    </row>
    <row r="724" spans="1:28" ht="18" customHeight="1">
      <c r="A724" s="43"/>
      <c r="B724" s="44"/>
      <c r="C724" s="8"/>
      <c r="D724" s="9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5"/>
      <c r="T724" s="4"/>
      <c r="U724" s="4"/>
      <c r="V724" s="4"/>
      <c r="W724" s="4"/>
      <c r="X724" s="4"/>
      <c r="Y724" s="4"/>
      <c r="Z724" s="4"/>
      <c r="AA724" s="4"/>
      <c r="AB724" s="4"/>
    </row>
    <row r="725" spans="1:28" ht="18" customHeight="1">
      <c r="A725" s="43"/>
      <c r="B725" s="44"/>
      <c r="C725" s="8"/>
      <c r="D725" s="9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5"/>
      <c r="T725" s="4"/>
      <c r="U725" s="4"/>
      <c r="V725" s="4"/>
      <c r="W725" s="4"/>
      <c r="X725" s="4"/>
      <c r="Y725" s="4"/>
      <c r="Z725" s="4"/>
      <c r="AA725" s="4"/>
      <c r="AB725" s="4"/>
    </row>
    <row r="726" spans="1:28" ht="18" customHeight="1">
      <c r="A726" s="43"/>
      <c r="B726" s="44"/>
      <c r="C726" s="8"/>
      <c r="D726" s="9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5"/>
      <c r="T726" s="4"/>
      <c r="U726" s="4"/>
      <c r="V726" s="4"/>
      <c r="W726" s="4"/>
      <c r="X726" s="4"/>
      <c r="Y726" s="4"/>
      <c r="Z726" s="4"/>
      <c r="AA726" s="4"/>
      <c r="AB726" s="4"/>
    </row>
    <row r="727" spans="1:28" ht="18" customHeight="1">
      <c r="A727" s="43"/>
      <c r="B727" s="44"/>
      <c r="C727" s="8"/>
      <c r="D727" s="9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5"/>
      <c r="T727" s="4"/>
      <c r="U727" s="4"/>
      <c r="V727" s="4"/>
      <c r="W727" s="4"/>
      <c r="X727" s="4"/>
      <c r="Y727" s="4"/>
      <c r="Z727" s="4"/>
      <c r="AA727" s="4"/>
      <c r="AB727" s="4"/>
    </row>
    <row r="728" spans="1:28" ht="18" customHeight="1">
      <c r="A728" s="43"/>
      <c r="B728" s="44"/>
      <c r="C728" s="8"/>
      <c r="D728" s="9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5"/>
      <c r="T728" s="4"/>
      <c r="U728" s="4"/>
      <c r="V728" s="4"/>
      <c r="W728" s="4"/>
      <c r="X728" s="4"/>
      <c r="Y728" s="4"/>
      <c r="Z728" s="4"/>
      <c r="AA728" s="4"/>
      <c r="AB728" s="4"/>
    </row>
    <row r="729" spans="1:28" ht="18" customHeight="1">
      <c r="A729" s="43"/>
      <c r="B729" s="44"/>
      <c r="C729" s="8"/>
      <c r="D729" s="9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5"/>
      <c r="T729" s="4"/>
      <c r="U729" s="4"/>
      <c r="V729" s="4"/>
      <c r="W729" s="4"/>
      <c r="X729" s="4"/>
      <c r="Y729" s="4"/>
      <c r="Z729" s="4"/>
      <c r="AA729" s="4"/>
      <c r="AB729" s="4"/>
    </row>
    <row r="730" spans="1:28" ht="18" customHeight="1">
      <c r="A730" s="43"/>
      <c r="B730" s="44"/>
      <c r="C730" s="8"/>
      <c r="D730" s="9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5"/>
      <c r="T730" s="4"/>
      <c r="U730" s="4"/>
      <c r="V730" s="4"/>
      <c r="W730" s="4"/>
      <c r="X730" s="4"/>
      <c r="Y730" s="4"/>
      <c r="Z730" s="4"/>
      <c r="AA730" s="4"/>
      <c r="AB730" s="4"/>
    </row>
    <row r="731" spans="1:28" ht="18" customHeight="1">
      <c r="A731" s="43"/>
      <c r="B731" s="44"/>
      <c r="C731" s="8"/>
      <c r="D731" s="9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5"/>
      <c r="T731" s="4"/>
      <c r="U731" s="4"/>
      <c r="V731" s="4"/>
      <c r="W731" s="4"/>
      <c r="X731" s="4"/>
      <c r="Y731" s="4"/>
      <c r="Z731" s="4"/>
      <c r="AA731" s="4"/>
      <c r="AB731" s="4"/>
    </row>
    <row r="732" spans="1:28" ht="18" customHeight="1">
      <c r="A732" s="43"/>
      <c r="B732" s="44"/>
      <c r="C732" s="8"/>
      <c r="D732" s="9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5"/>
      <c r="T732" s="4"/>
      <c r="U732" s="4"/>
      <c r="V732" s="4"/>
      <c r="W732" s="4"/>
      <c r="X732" s="4"/>
      <c r="Y732" s="4"/>
      <c r="Z732" s="4"/>
      <c r="AA732" s="4"/>
      <c r="AB732" s="4"/>
    </row>
    <row r="733" spans="1:28" ht="18" customHeight="1">
      <c r="A733" s="43"/>
      <c r="B733" s="44"/>
      <c r="C733" s="8"/>
      <c r="D733" s="9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5"/>
      <c r="T733" s="4"/>
      <c r="U733" s="4"/>
      <c r="V733" s="4"/>
      <c r="W733" s="4"/>
      <c r="X733" s="4"/>
      <c r="Y733" s="4"/>
      <c r="Z733" s="4"/>
      <c r="AA733" s="4"/>
      <c r="AB733" s="4"/>
    </row>
    <row r="734" spans="1:28" ht="18" customHeight="1">
      <c r="A734" s="43"/>
      <c r="B734" s="44"/>
      <c r="C734" s="8"/>
      <c r="D734" s="9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5"/>
      <c r="T734" s="4"/>
      <c r="U734" s="4"/>
      <c r="V734" s="4"/>
      <c r="W734" s="4"/>
      <c r="X734" s="4"/>
      <c r="Y734" s="4"/>
      <c r="Z734" s="4"/>
      <c r="AA734" s="4"/>
      <c r="AB734" s="4"/>
    </row>
    <row r="735" spans="1:28" ht="18" customHeight="1">
      <c r="A735" s="43"/>
      <c r="B735" s="44"/>
      <c r="C735" s="8"/>
      <c r="D735" s="9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5"/>
      <c r="T735" s="4"/>
      <c r="U735" s="4"/>
      <c r="V735" s="4"/>
      <c r="W735" s="4"/>
      <c r="X735" s="4"/>
      <c r="Y735" s="4"/>
      <c r="Z735" s="4"/>
      <c r="AA735" s="4"/>
      <c r="AB735" s="4"/>
    </row>
    <row r="736" spans="1:28" ht="18" customHeight="1">
      <c r="A736" s="43"/>
      <c r="B736" s="44"/>
      <c r="C736" s="8"/>
      <c r="D736" s="9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5"/>
      <c r="T736" s="4"/>
      <c r="U736" s="4"/>
      <c r="V736" s="4"/>
      <c r="W736" s="4"/>
      <c r="X736" s="4"/>
      <c r="Y736" s="4"/>
      <c r="Z736" s="4"/>
      <c r="AA736" s="4"/>
      <c r="AB736" s="4"/>
    </row>
    <row r="737" spans="1:28" ht="18" customHeight="1">
      <c r="A737" s="43"/>
      <c r="B737" s="44"/>
      <c r="C737" s="8"/>
      <c r="D737" s="9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5"/>
      <c r="T737" s="4"/>
      <c r="U737" s="4"/>
      <c r="V737" s="4"/>
      <c r="W737" s="4"/>
      <c r="X737" s="4"/>
      <c r="Y737" s="4"/>
      <c r="Z737" s="4"/>
      <c r="AA737" s="4"/>
      <c r="AB737" s="4"/>
    </row>
    <row r="738" spans="1:28" ht="18" customHeight="1">
      <c r="A738" s="43"/>
      <c r="B738" s="44"/>
      <c r="C738" s="8"/>
      <c r="D738" s="9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5"/>
      <c r="T738" s="4"/>
      <c r="U738" s="4"/>
      <c r="V738" s="4"/>
      <c r="W738" s="4"/>
      <c r="X738" s="4"/>
      <c r="Y738" s="4"/>
      <c r="Z738" s="4"/>
      <c r="AA738" s="4"/>
      <c r="AB738" s="4"/>
    </row>
    <row r="739" spans="1:28" ht="18" customHeight="1">
      <c r="A739" s="43"/>
      <c r="B739" s="44"/>
      <c r="C739" s="8"/>
      <c r="D739" s="9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5"/>
      <c r="T739" s="4"/>
      <c r="U739" s="4"/>
      <c r="V739" s="4"/>
      <c r="W739" s="4"/>
      <c r="X739" s="4"/>
      <c r="Y739" s="4"/>
      <c r="Z739" s="4"/>
      <c r="AA739" s="4"/>
      <c r="AB739" s="4"/>
    </row>
    <row r="740" spans="1:28" ht="18" customHeight="1">
      <c r="A740" s="43"/>
      <c r="B740" s="44"/>
      <c r="C740" s="8"/>
      <c r="D740" s="9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5"/>
      <c r="T740" s="4"/>
      <c r="U740" s="4"/>
      <c r="V740" s="4"/>
      <c r="W740" s="4"/>
      <c r="X740" s="4"/>
      <c r="Y740" s="4"/>
      <c r="Z740" s="4"/>
      <c r="AA740" s="4"/>
      <c r="AB740" s="4"/>
    </row>
    <row r="741" spans="1:28" ht="18" customHeight="1">
      <c r="A741" s="43"/>
      <c r="B741" s="44"/>
      <c r="C741" s="8"/>
      <c r="D741" s="9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5"/>
      <c r="T741" s="4"/>
      <c r="U741" s="4"/>
      <c r="V741" s="4"/>
      <c r="W741" s="4"/>
      <c r="X741" s="4"/>
      <c r="Y741" s="4"/>
      <c r="Z741" s="4"/>
      <c r="AA741" s="4"/>
      <c r="AB741" s="4"/>
    </row>
    <row r="742" spans="1:28" ht="18" customHeight="1">
      <c r="A742" s="43"/>
      <c r="B742" s="44"/>
      <c r="C742" s="8"/>
      <c r="D742" s="9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5"/>
      <c r="T742" s="4"/>
      <c r="U742" s="4"/>
      <c r="V742" s="4"/>
      <c r="W742" s="4"/>
      <c r="X742" s="4"/>
      <c r="Y742" s="4"/>
      <c r="Z742" s="4"/>
      <c r="AA742" s="4"/>
      <c r="AB742" s="4"/>
    </row>
    <row r="743" spans="1:28" ht="18" customHeight="1">
      <c r="A743" s="43"/>
      <c r="B743" s="44"/>
      <c r="C743" s="8"/>
      <c r="D743" s="9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5"/>
      <c r="T743" s="4"/>
      <c r="U743" s="4"/>
      <c r="V743" s="4"/>
      <c r="W743" s="4"/>
      <c r="X743" s="4"/>
      <c r="Y743" s="4"/>
      <c r="Z743" s="4"/>
      <c r="AA743" s="4"/>
      <c r="AB743" s="4"/>
    </row>
    <row r="744" spans="1:28" ht="18" customHeight="1">
      <c r="A744" s="43"/>
      <c r="B744" s="44"/>
      <c r="C744" s="8"/>
      <c r="D744" s="9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5"/>
      <c r="T744" s="4"/>
      <c r="U744" s="4"/>
      <c r="V744" s="4"/>
      <c r="W744" s="4"/>
      <c r="X744" s="4"/>
      <c r="Y744" s="4"/>
      <c r="Z744" s="4"/>
      <c r="AA744" s="4"/>
      <c r="AB744" s="4"/>
    </row>
    <row r="745" spans="1:28" ht="18" customHeight="1">
      <c r="A745" s="43"/>
      <c r="B745" s="44"/>
      <c r="C745" s="8"/>
      <c r="D745" s="9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5"/>
      <c r="T745" s="4"/>
      <c r="U745" s="4"/>
      <c r="V745" s="4"/>
      <c r="W745" s="4"/>
      <c r="X745" s="4"/>
      <c r="Y745" s="4"/>
      <c r="Z745" s="4"/>
      <c r="AA745" s="4"/>
      <c r="AB745" s="4"/>
    </row>
    <row r="746" spans="1:28" ht="18" customHeight="1">
      <c r="A746" s="43"/>
      <c r="B746" s="44"/>
      <c r="C746" s="8"/>
      <c r="D746" s="9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5"/>
      <c r="T746" s="4"/>
      <c r="U746" s="4"/>
      <c r="V746" s="4"/>
      <c r="W746" s="4"/>
      <c r="X746" s="4"/>
      <c r="Y746" s="4"/>
      <c r="Z746" s="4"/>
      <c r="AA746" s="4"/>
      <c r="AB746" s="4"/>
    </row>
    <row r="747" spans="1:28" ht="18" customHeight="1">
      <c r="A747" s="43"/>
      <c r="B747" s="44"/>
      <c r="C747" s="8"/>
      <c r="D747" s="9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5"/>
      <c r="T747" s="4"/>
      <c r="U747" s="4"/>
      <c r="V747" s="4"/>
      <c r="W747" s="4"/>
      <c r="X747" s="4"/>
      <c r="Y747" s="4"/>
      <c r="Z747" s="4"/>
      <c r="AA747" s="4"/>
      <c r="AB747" s="4"/>
    </row>
    <row r="748" spans="1:28" ht="18" customHeight="1">
      <c r="A748" s="43"/>
      <c r="B748" s="44"/>
      <c r="C748" s="8"/>
      <c r="D748" s="9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5"/>
      <c r="T748" s="4"/>
      <c r="U748" s="4"/>
      <c r="V748" s="4"/>
      <c r="W748" s="4"/>
      <c r="X748" s="4"/>
      <c r="Y748" s="4"/>
      <c r="Z748" s="4"/>
      <c r="AA748" s="4"/>
      <c r="AB748" s="4"/>
    </row>
    <row r="749" spans="1:28" ht="18" customHeight="1">
      <c r="A749" s="43"/>
      <c r="B749" s="44"/>
      <c r="C749" s="8"/>
      <c r="D749" s="9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5"/>
      <c r="T749" s="4"/>
      <c r="U749" s="4"/>
      <c r="V749" s="4"/>
      <c r="W749" s="4"/>
      <c r="X749" s="4"/>
      <c r="Y749" s="4"/>
      <c r="Z749" s="4"/>
      <c r="AA749" s="4"/>
      <c r="AB749" s="4"/>
    </row>
    <row r="750" spans="1:28" ht="18" customHeight="1">
      <c r="A750" s="43"/>
      <c r="B750" s="44"/>
      <c r="C750" s="8"/>
      <c r="D750" s="9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5"/>
      <c r="T750" s="4"/>
      <c r="U750" s="4"/>
      <c r="V750" s="4"/>
      <c r="W750" s="4"/>
      <c r="X750" s="4"/>
      <c r="Y750" s="4"/>
      <c r="Z750" s="4"/>
      <c r="AA750" s="4"/>
      <c r="AB750" s="4"/>
    </row>
    <row r="751" spans="1:28" ht="18" customHeight="1">
      <c r="A751" s="43"/>
      <c r="B751" s="44"/>
      <c r="C751" s="8"/>
      <c r="D751" s="9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5"/>
      <c r="T751" s="4"/>
      <c r="U751" s="4"/>
      <c r="V751" s="4"/>
      <c r="W751" s="4"/>
      <c r="X751" s="4"/>
      <c r="Y751" s="4"/>
      <c r="Z751" s="4"/>
      <c r="AA751" s="4"/>
      <c r="AB751" s="4"/>
    </row>
    <row r="752" spans="1:28" ht="18" customHeight="1">
      <c r="A752" s="43"/>
      <c r="B752" s="44"/>
      <c r="C752" s="8"/>
      <c r="D752" s="9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5"/>
      <c r="T752" s="4"/>
      <c r="U752" s="4"/>
      <c r="V752" s="4"/>
      <c r="W752" s="4"/>
      <c r="X752" s="4"/>
      <c r="Y752" s="4"/>
      <c r="Z752" s="4"/>
      <c r="AA752" s="4"/>
      <c r="AB752" s="4"/>
    </row>
    <row r="753" spans="1:28" ht="18" customHeight="1">
      <c r="A753" s="43"/>
      <c r="B753" s="44"/>
      <c r="C753" s="8"/>
      <c r="D753" s="9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5"/>
      <c r="T753" s="4"/>
      <c r="U753" s="4"/>
      <c r="V753" s="4"/>
      <c r="W753" s="4"/>
      <c r="X753" s="4"/>
      <c r="Y753" s="4"/>
      <c r="Z753" s="4"/>
      <c r="AA753" s="4"/>
      <c r="AB753" s="4"/>
    </row>
    <row r="754" spans="1:28" ht="18" customHeight="1">
      <c r="A754" s="43"/>
      <c r="B754" s="44"/>
      <c r="C754" s="8"/>
      <c r="D754" s="9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5"/>
      <c r="T754" s="4"/>
      <c r="U754" s="4"/>
      <c r="V754" s="4"/>
      <c r="W754" s="4"/>
      <c r="X754" s="4"/>
      <c r="Y754" s="4"/>
      <c r="Z754" s="4"/>
      <c r="AA754" s="4"/>
      <c r="AB754" s="4"/>
    </row>
    <row r="755" spans="1:28" ht="18" customHeight="1">
      <c r="A755" s="43"/>
      <c r="B755" s="44"/>
      <c r="C755" s="8"/>
      <c r="D755" s="9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5"/>
      <c r="T755" s="4"/>
      <c r="U755" s="4"/>
      <c r="V755" s="4"/>
      <c r="W755" s="4"/>
      <c r="X755" s="4"/>
      <c r="Y755" s="4"/>
      <c r="Z755" s="4"/>
      <c r="AA755" s="4"/>
      <c r="AB755" s="4"/>
    </row>
    <row r="756" spans="1:28" ht="18" customHeight="1">
      <c r="A756" s="43"/>
      <c r="B756" s="44"/>
      <c r="C756" s="8"/>
      <c r="D756" s="9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5"/>
      <c r="T756" s="4"/>
      <c r="U756" s="4"/>
      <c r="V756" s="4"/>
      <c r="W756" s="4"/>
      <c r="X756" s="4"/>
      <c r="Y756" s="4"/>
      <c r="Z756" s="4"/>
      <c r="AA756" s="4"/>
      <c r="AB756" s="4"/>
    </row>
    <row r="757" spans="1:28" ht="18" customHeight="1">
      <c r="A757" s="43"/>
      <c r="B757" s="44"/>
      <c r="C757" s="8"/>
      <c r="D757" s="9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5"/>
      <c r="T757" s="4"/>
      <c r="U757" s="4"/>
      <c r="V757" s="4"/>
      <c r="W757" s="4"/>
      <c r="X757" s="4"/>
      <c r="Y757" s="4"/>
      <c r="Z757" s="4"/>
      <c r="AA757" s="4"/>
      <c r="AB757" s="4"/>
    </row>
    <row r="758" spans="1:28" ht="18" customHeight="1">
      <c r="A758" s="43"/>
      <c r="B758" s="44"/>
      <c r="C758" s="8"/>
      <c r="D758" s="9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5"/>
      <c r="T758" s="4"/>
      <c r="U758" s="4"/>
      <c r="V758" s="4"/>
      <c r="W758" s="4"/>
      <c r="X758" s="4"/>
      <c r="Y758" s="4"/>
      <c r="Z758" s="4"/>
      <c r="AA758" s="4"/>
      <c r="AB758" s="4"/>
    </row>
    <row r="759" spans="1:28" ht="18" customHeight="1">
      <c r="A759" s="43"/>
      <c r="B759" s="44"/>
      <c r="C759" s="8"/>
      <c r="D759" s="9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5"/>
      <c r="T759" s="4"/>
      <c r="U759" s="4"/>
      <c r="V759" s="4"/>
      <c r="W759" s="4"/>
      <c r="X759" s="4"/>
      <c r="Y759" s="4"/>
      <c r="Z759" s="4"/>
      <c r="AA759" s="4"/>
      <c r="AB759" s="4"/>
    </row>
    <row r="760" spans="1:28" ht="18" customHeight="1">
      <c r="A760" s="43"/>
      <c r="B760" s="44"/>
      <c r="C760" s="8"/>
      <c r="D760" s="9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5"/>
      <c r="T760" s="4"/>
      <c r="U760" s="4"/>
      <c r="V760" s="4"/>
      <c r="W760" s="4"/>
      <c r="X760" s="4"/>
      <c r="Y760" s="4"/>
      <c r="Z760" s="4"/>
      <c r="AA760" s="4"/>
      <c r="AB760" s="4"/>
    </row>
    <row r="761" spans="1:28" ht="18" customHeight="1">
      <c r="A761" s="43"/>
      <c r="B761" s="44"/>
      <c r="C761" s="8"/>
      <c r="D761" s="9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5"/>
      <c r="T761" s="4"/>
      <c r="U761" s="4"/>
      <c r="V761" s="4"/>
      <c r="W761" s="4"/>
      <c r="X761" s="4"/>
      <c r="Y761" s="4"/>
      <c r="Z761" s="4"/>
      <c r="AA761" s="4"/>
      <c r="AB761" s="4"/>
    </row>
    <row r="762" spans="1:28" ht="18" customHeight="1">
      <c r="A762" s="43"/>
      <c r="B762" s="44"/>
      <c r="C762" s="8"/>
      <c r="D762" s="9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5"/>
      <c r="T762" s="4"/>
      <c r="U762" s="4"/>
      <c r="V762" s="4"/>
      <c r="W762" s="4"/>
      <c r="X762" s="4"/>
      <c r="Y762" s="4"/>
      <c r="Z762" s="4"/>
      <c r="AA762" s="4"/>
      <c r="AB762" s="4"/>
    </row>
    <row r="763" spans="1:28" ht="18" customHeight="1">
      <c r="A763" s="43"/>
      <c r="B763" s="44"/>
      <c r="C763" s="8"/>
      <c r="D763" s="9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5"/>
      <c r="T763" s="4"/>
      <c r="U763" s="4"/>
      <c r="V763" s="4"/>
      <c r="W763" s="4"/>
      <c r="X763" s="4"/>
      <c r="Y763" s="4"/>
      <c r="Z763" s="4"/>
      <c r="AA763" s="4"/>
      <c r="AB763" s="4"/>
    </row>
    <row r="764" spans="1:28" ht="18" customHeight="1">
      <c r="A764" s="43"/>
      <c r="B764" s="44"/>
      <c r="C764" s="8"/>
      <c r="D764" s="9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5"/>
      <c r="T764" s="4"/>
      <c r="U764" s="4"/>
      <c r="V764" s="4"/>
      <c r="W764" s="4"/>
      <c r="X764" s="4"/>
      <c r="Y764" s="4"/>
      <c r="Z764" s="4"/>
      <c r="AA764" s="4"/>
      <c r="AB764" s="4"/>
    </row>
    <row r="765" spans="1:28" ht="18" customHeight="1">
      <c r="A765" s="43"/>
      <c r="B765" s="44"/>
      <c r="C765" s="8"/>
      <c r="D765" s="9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5"/>
      <c r="T765" s="4"/>
      <c r="U765" s="4"/>
      <c r="V765" s="4"/>
      <c r="W765" s="4"/>
      <c r="X765" s="4"/>
      <c r="Y765" s="4"/>
      <c r="Z765" s="4"/>
      <c r="AA765" s="4"/>
      <c r="AB765" s="4"/>
    </row>
    <row r="766" spans="1:28" ht="18" customHeight="1">
      <c r="A766" s="43"/>
      <c r="B766" s="44"/>
      <c r="C766" s="8"/>
      <c r="D766" s="9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5"/>
      <c r="T766" s="4"/>
      <c r="U766" s="4"/>
      <c r="V766" s="4"/>
      <c r="W766" s="4"/>
      <c r="X766" s="4"/>
      <c r="Y766" s="4"/>
      <c r="Z766" s="4"/>
      <c r="AA766" s="4"/>
      <c r="AB766" s="4"/>
    </row>
    <row r="767" spans="1:28" ht="18" customHeight="1">
      <c r="A767" s="43"/>
      <c r="B767" s="44"/>
      <c r="C767" s="8"/>
      <c r="D767" s="9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5"/>
      <c r="T767" s="4"/>
      <c r="U767" s="4"/>
      <c r="V767" s="4"/>
      <c r="W767" s="4"/>
      <c r="X767" s="4"/>
      <c r="Y767" s="4"/>
      <c r="Z767" s="4"/>
      <c r="AA767" s="4"/>
      <c r="AB767" s="4"/>
    </row>
    <row r="768" spans="1:28" ht="18" customHeight="1">
      <c r="A768" s="43"/>
      <c r="B768" s="44"/>
      <c r="C768" s="8"/>
      <c r="D768" s="9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5"/>
      <c r="T768" s="4"/>
      <c r="U768" s="4"/>
      <c r="V768" s="4"/>
      <c r="W768" s="4"/>
      <c r="X768" s="4"/>
      <c r="Y768" s="4"/>
      <c r="Z768" s="4"/>
      <c r="AA768" s="4"/>
      <c r="AB768" s="4"/>
    </row>
    <row r="769" spans="1:28" ht="18" customHeight="1">
      <c r="A769" s="43"/>
      <c r="B769" s="44"/>
      <c r="C769" s="8"/>
      <c r="D769" s="9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5"/>
      <c r="T769" s="4"/>
      <c r="U769" s="4"/>
      <c r="V769" s="4"/>
      <c r="W769" s="4"/>
      <c r="X769" s="4"/>
      <c r="Y769" s="4"/>
      <c r="Z769" s="4"/>
      <c r="AA769" s="4"/>
      <c r="AB769" s="4"/>
    </row>
    <row r="770" spans="1:28" ht="18" customHeight="1">
      <c r="A770" s="43"/>
      <c r="B770" s="44"/>
      <c r="C770" s="8"/>
      <c r="D770" s="9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5"/>
      <c r="T770" s="4"/>
      <c r="U770" s="4"/>
      <c r="V770" s="4"/>
      <c r="W770" s="4"/>
      <c r="X770" s="4"/>
      <c r="Y770" s="4"/>
      <c r="Z770" s="4"/>
      <c r="AA770" s="4"/>
      <c r="AB770" s="4"/>
    </row>
    <row r="771" spans="1:28" ht="18" customHeight="1">
      <c r="A771" s="43"/>
      <c r="B771" s="44"/>
      <c r="C771" s="8"/>
      <c r="D771" s="9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5"/>
      <c r="T771" s="4"/>
      <c r="U771" s="4"/>
      <c r="V771" s="4"/>
      <c r="W771" s="4"/>
      <c r="X771" s="4"/>
      <c r="Y771" s="4"/>
      <c r="Z771" s="4"/>
      <c r="AA771" s="4"/>
      <c r="AB771" s="4"/>
    </row>
    <row r="772" spans="1:28" ht="18" customHeight="1">
      <c r="A772" s="43"/>
      <c r="B772" s="44"/>
      <c r="C772" s="8"/>
      <c r="D772" s="9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5"/>
      <c r="T772" s="4"/>
      <c r="U772" s="4"/>
      <c r="V772" s="4"/>
      <c r="W772" s="4"/>
      <c r="X772" s="4"/>
      <c r="Y772" s="4"/>
      <c r="Z772" s="4"/>
      <c r="AA772" s="4"/>
      <c r="AB772" s="4"/>
    </row>
    <row r="773" spans="1:28" ht="18" customHeight="1">
      <c r="A773" s="43"/>
      <c r="B773" s="44"/>
      <c r="C773" s="8"/>
      <c r="D773" s="9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5"/>
      <c r="T773" s="4"/>
      <c r="U773" s="4"/>
      <c r="V773" s="4"/>
      <c r="W773" s="4"/>
      <c r="X773" s="4"/>
      <c r="Y773" s="4"/>
      <c r="Z773" s="4"/>
      <c r="AA773" s="4"/>
      <c r="AB773" s="4"/>
    </row>
    <row r="774" spans="1:28" ht="18" customHeight="1">
      <c r="A774" s="43"/>
      <c r="B774" s="44"/>
      <c r="C774" s="8"/>
      <c r="D774" s="9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5"/>
      <c r="T774" s="4"/>
      <c r="U774" s="4"/>
      <c r="V774" s="4"/>
      <c r="W774" s="4"/>
      <c r="X774" s="4"/>
      <c r="Y774" s="4"/>
      <c r="Z774" s="4"/>
      <c r="AA774" s="4"/>
      <c r="AB774" s="4"/>
    </row>
    <row r="775" spans="1:28" ht="18" customHeight="1">
      <c r="A775" s="43"/>
      <c r="B775" s="44"/>
      <c r="C775" s="8"/>
      <c r="D775" s="9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5"/>
      <c r="T775" s="4"/>
      <c r="U775" s="4"/>
      <c r="V775" s="4"/>
      <c r="W775" s="4"/>
      <c r="X775" s="4"/>
      <c r="Y775" s="4"/>
      <c r="Z775" s="4"/>
      <c r="AA775" s="4"/>
      <c r="AB775" s="4"/>
    </row>
    <row r="776" spans="1:28" ht="18" customHeight="1">
      <c r="A776" s="43"/>
      <c r="B776" s="44"/>
      <c r="C776" s="8"/>
      <c r="D776" s="9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5"/>
      <c r="T776" s="4"/>
      <c r="U776" s="4"/>
      <c r="V776" s="4"/>
      <c r="W776" s="4"/>
      <c r="X776" s="4"/>
      <c r="Y776" s="4"/>
      <c r="Z776" s="4"/>
      <c r="AA776" s="4"/>
      <c r="AB776" s="4"/>
    </row>
    <row r="777" spans="1:28" ht="18" customHeight="1">
      <c r="A777" s="43"/>
      <c r="B777" s="44"/>
      <c r="C777" s="8"/>
      <c r="D777" s="9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5"/>
      <c r="T777" s="4"/>
      <c r="U777" s="4"/>
      <c r="V777" s="4"/>
      <c r="W777" s="4"/>
      <c r="X777" s="4"/>
      <c r="Y777" s="4"/>
      <c r="Z777" s="4"/>
      <c r="AA777" s="4"/>
      <c r="AB777" s="4"/>
    </row>
    <row r="778" spans="1:28" ht="18" customHeight="1">
      <c r="A778" s="43"/>
      <c r="B778" s="44"/>
      <c r="C778" s="8"/>
      <c r="D778" s="9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5"/>
      <c r="T778" s="4"/>
      <c r="U778" s="4"/>
      <c r="V778" s="4"/>
      <c r="W778" s="4"/>
      <c r="X778" s="4"/>
      <c r="Y778" s="4"/>
      <c r="Z778" s="4"/>
      <c r="AA778" s="4"/>
      <c r="AB778" s="4"/>
    </row>
    <row r="779" spans="1:28" ht="18" customHeight="1">
      <c r="A779" s="43"/>
      <c r="B779" s="44"/>
      <c r="C779" s="8"/>
      <c r="D779" s="9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5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 ht="18" customHeight="1">
      <c r="A780" s="43"/>
      <c r="B780" s="44"/>
      <c r="C780" s="8"/>
      <c r="D780" s="9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5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 ht="18" customHeight="1">
      <c r="A781" s="43"/>
      <c r="B781" s="44"/>
      <c r="C781" s="8"/>
      <c r="D781" s="9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5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 ht="18" customHeight="1">
      <c r="A782" s="43"/>
      <c r="B782" s="44"/>
      <c r="C782" s="8"/>
      <c r="D782" s="9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5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 ht="18" customHeight="1">
      <c r="A783" s="43"/>
      <c r="B783" s="44"/>
      <c r="C783" s="8"/>
      <c r="D783" s="9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5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 ht="18" customHeight="1">
      <c r="A784" s="43"/>
      <c r="B784" s="44"/>
      <c r="C784" s="8"/>
      <c r="D784" s="9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5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 ht="18" customHeight="1">
      <c r="A785" s="43"/>
      <c r="B785" s="44"/>
      <c r="C785" s="8"/>
      <c r="D785" s="9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5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 ht="18" customHeight="1">
      <c r="A786" s="43"/>
      <c r="B786" s="44"/>
      <c r="C786" s="8"/>
      <c r="D786" s="9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5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 ht="18" customHeight="1">
      <c r="A787" s="43"/>
      <c r="B787" s="44"/>
      <c r="C787" s="8"/>
      <c r="D787" s="9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5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 ht="18" customHeight="1">
      <c r="A788" s="43"/>
      <c r="B788" s="44"/>
      <c r="C788" s="8"/>
      <c r="D788" s="9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5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 ht="18" customHeight="1">
      <c r="A789" s="43"/>
      <c r="B789" s="44"/>
      <c r="C789" s="8"/>
      <c r="D789" s="9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5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 ht="18" customHeight="1">
      <c r="A790" s="43"/>
      <c r="B790" s="44"/>
      <c r="C790" s="8"/>
      <c r="D790" s="9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5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 ht="18" customHeight="1">
      <c r="A791" s="43"/>
      <c r="B791" s="44"/>
      <c r="C791" s="8"/>
      <c r="D791" s="9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5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 ht="18" customHeight="1">
      <c r="A792" s="43"/>
      <c r="B792" s="44"/>
      <c r="C792" s="8"/>
      <c r="D792" s="9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5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 ht="18" customHeight="1">
      <c r="A793" s="43"/>
      <c r="B793" s="44"/>
      <c r="C793" s="8"/>
      <c r="D793" s="9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5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 ht="18" customHeight="1">
      <c r="A794" s="43"/>
      <c r="B794" s="44"/>
      <c r="C794" s="8"/>
      <c r="D794" s="9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5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 ht="18" customHeight="1">
      <c r="A795" s="43"/>
      <c r="B795" s="44"/>
      <c r="C795" s="8"/>
      <c r="D795" s="9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5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 ht="18" customHeight="1">
      <c r="A796" s="43"/>
      <c r="B796" s="44"/>
      <c r="C796" s="8"/>
      <c r="D796" s="9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5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 ht="18" customHeight="1">
      <c r="A797" s="43"/>
      <c r="B797" s="44"/>
      <c r="C797" s="8"/>
      <c r="D797" s="9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5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 ht="18" customHeight="1">
      <c r="A798" s="43"/>
      <c r="B798" s="44"/>
      <c r="C798" s="8"/>
      <c r="D798" s="9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5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 ht="18" customHeight="1">
      <c r="A799" s="43"/>
      <c r="B799" s="44"/>
      <c r="C799" s="8"/>
      <c r="D799" s="9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5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 ht="18" customHeight="1">
      <c r="A800" s="43"/>
      <c r="B800" s="44"/>
      <c r="C800" s="8"/>
      <c r="D800" s="9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5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 ht="18" customHeight="1">
      <c r="A801" s="43"/>
      <c r="B801" s="44"/>
      <c r="C801" s="8"/>
      <c r="D801" s="9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5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 ht="18" customHeight="1">
      <c r="A802" s="43"/>
      <c r="B802" s="44"/>
      <c r="C802" s="8"/>
      <c r="D802" s="9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5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 ht="18" customHeight="1">
      <c r="A803" s="43"/>
      <c r="B803" s="44"/>
      <c r="C803" s="8"/>
      <c r="D803" s="9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5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 ht="18" customHeight="1">
      <c r="A804" s="43"/>
      <c r="B804" s="44"/>
      <c r="C804" s="8"/>
      <c r="D804" s="9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5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 ht="18" customHeight="1">
      <c r="A805" s="43"/>
      <c r="B805" s="44"/>
      <c r="C805" s="8"/>
      <c r="D805" s="9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5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 ht="18" customHeight="1">
      <c r="A806" s="43"/>
      <c r="B806" s="44"/>
      <c r="C806" s="8"/>
      <c r="D806" s="9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5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 ht="18" customHeight="1">
      <c r="A807" s="43"/>
      <c r="B807" s="44"/>
      <c r="C807" s="8"/>
      <c r="D807" s="9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5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 ht="18" customHeight="1">
      <c r="A808" s="43"/>
      <c r="B808" s="44"/>
      <c r="C808" s="8"/>
      <c r="D808" s="9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5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 ht="18" customHeight="1">
      <c r="A809" s="43"/>
      <c r="B809" s="44"/>
      <c r="C809" s="8"/>
      <c r="D809" s="9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5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 ht="18" customHeight="1">
      <c r="A810" s="43"/>
      <c r="B810" s="44"/>
      <c r="C810" s="8"/>
      <c r="D810" s="9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5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 ht="18" customHeight="1">
      <c r="A811" s="43"/>
      <c r="B811" s="44"/>
      <c r="C811" s="8"/>
      <c r="D811" s="9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5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 ht="18" customHeight="1">
      <c r="A812" s="43"/>
      <c r="B812" s="44"/>
      <c r="C812" s="8"/>
      <c r="D812" s="9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5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 ht="18" customHeight="1">
      <c r="A813" s="43"/>
      <c r="B813" s="44"/>
      <c r="C813" s="8"/>
      <c r="D813" s="9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5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 ht="18" customHeight="1">
      <c r="A814" s="43"/>
      <c r="B814" s="44"/>
      <c r="C814" s="8"/>
      <c r="D814" s="9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5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 ht="18" customHeight="1">
      <c r="A815" s="43"/>
      <c r="B815" s="44"/>
      <c r="C815" s="8"/>
      <c r="D815" s="9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5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 ht="18" customHeight="1">
      <c r="A816" s="43"/>
      <c r="B816" s="44"/>
      <c r="C816" s="8"/>
      <c r="D816" s="9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5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 ht="18" customHeight="1">
      <c r="A817" s="43"/>
      <c r="B817" s="44"/>
      <c r="C817" s="8"/>
      <c r="D817" s="9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5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 ht="18" customHeight="1">
      <c r="A818" s="43"/>
      <c r="B818" s="44"/>
      <c r="C818" s="8"/>
      <c r="D818" s="9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5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 ht="18" customHeight="1">
      <c r="A819" s="43"/>
      <c r="B819" s="44"/>
      <c r="C819" s="8"/>
      <c r="D819" s="9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5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 ht="18" customHeight="1">
      <c r="A820" s="43"/>
      <c r="B820" s="44"/>
      <c r="C820" s="8"/>
      <c r="D820" s="9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5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 ht="18" customHeight="1">
      <c r="A821" s="43"/>
      <c r="B821" s="44"/>
      <c r="C821" s="8"/>
      <c r="D821" s="9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5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 ht="18" customHeight="1">
      <c r="A822" s="43"/>
      <c r="B822" s="44"/>
      <c r="C822" s="8"/>
      <c r="D822" s="9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5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 ht="18" customHeight="1">
      <c r="A823" s="43"/>
      <c r="B823" s="44"/>
      <c r="C823" s="8"/>
      <c r="D823" s="9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5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 ht="18" customHeight="1">
      <c r="A824" s="43"/>
      <c r="B824" s="44"/>
      <c r="C824" s="8"/>
      <c r="D824" s="9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5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 ht="18" customHeight="1">
      <c r="A825" s="43"/>
      <c r="B825" s="44"/>
      <c r="C825" s="8"/>
      <c r="D825" s="9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5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 ht="18" customHeight="1">
      <c r="A826" s="43"/>
      <c r="B826" s="44"/>
      <c r="C826" s="8"/>
      <c r="D826" s="9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5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 ht="18" customHeight="1">
      <c r="A827" s="43"/>
      <c r="B827" s="44"/>
      <c r="C827" s="8"/>
      <c r="D827" s="9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5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 ht="18" customHeight="1">
      <c r="A828" s="43"/>
      <c r="B828" s="44"/>
      <c r="C828" s="8"/>
      <c r="D828" s="9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5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 ht="18" customHeight="1">
      <c r="A829" s="43"/>
      <c r="B829" s="44"/>
      <c r="C829" s="8"/>
      <c r="D829" s="9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5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 ht="18" customHeight="1">
      <c r="A830" s="43"/>
      <c r="B830" s="44"/>
      <c r="C830" s="8"/>
      <c r="D830" s="9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5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 ht="18" customHeight="1">
      <c r="A831" s="43"/>
      <c r="B831" s="44"/>
      <c r="C831" s="8"/>
      <c r="D831" s="9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5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 ht="18" customHeight="1">
      <c r="A832" s="43"/>
      <c r="B832" s="44"/>
      <c r="C832" s="8"/>
      <c r="D832" s="9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5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 ht="18" customHeight="1">
      <c r="A833" s="43"/>
      <c r="B833" s="44"/>
      <c r="C833" s="8"/>
      <c r="D833" s="9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5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 ht="18" customHeight="1">
      <c r="A834" s="43"/>
      <c r="B834" s="44"/>
      <c r="C834" s="8"/>
      <c r="D834" s="9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5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 ht="18" customHeight="1">
      <c r="A835" s="43"/>
      <c r="B835" s="44"/>
      <c r="C835" s="8"/>
      <c r="D835" s="9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5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 ht="18" customHeight="1">
      <c r="A836" s="43"/>
      <c r="B836" s="44"/>
      <c r="C836" s="8"/>
      <c r="D836" s="9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5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 ht="18" customHeight="1">
      <c r="A837" s="43"/>
      <c r="B837" s="44"/>
      <c r="C837" s="8"/>
      <c r="D837" s="9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5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 ht="18" customHeight="1">
      <c r="A838" s="43"/>
      <c r="B838" s="44"/>
      <c r="C838" s="8"/>
      <c r="D838" s="9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5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 ht="18" customHeight="1">
      <c r="A839" s="43"/>
      <c r="B839" s="44"/>
      <c r="C839" s="8"/>
      <c r="D839" s="9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5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 ht="18" customHeight="1">
      <c r="A840" s="43"/>
      <c r="B840" s="44"/>
      <c r="C840" s="8"/>
      <c r="D840" s="9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5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 ht="18" customHeight="1">
      <c r="A841" s="43"/>
      <c r="B841" s="44"/>
      <c r="C841" s="8"/>
      <c r="D841" s="9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5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 ht="18" customHeight="1">
      <c r="A842" s="43"/>
      <c r="B842" s="44"/>
      <c r="C842" s="8"/>
      <c r="D842" s="9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5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 ht="18" customHeight="1">
      <c r="A843" s="43"/>
      <c r="B843" s="44"/>
      <c r="C843" s="8"/>
      <c r="D843" s="9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5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 ht="18" customHeight="1">
      <c r="A844" s="43"/>
      <c r="B844" s="44"/>
      <c r="C844" s="8"/>
      <c r="D844" s="9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5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 ht="18" customHeight="1">
      <c r="A845" s="43"/>
      <c r="B845" s="44"/>
      <c r="C845" s="8"/>
      <c r="D845" s="9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5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 ht="18" customHeight="1">
      <c r="A846" s="43"/>
      <c r="B846" s="44"/>
      <c r="C846" s="8"/>
      <c r="D846" s="9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5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 ht="18" customHeight="1">
      <c r="A847" s="43"/>
      <c r="B847" s="44"/>
      <c r="C847" s="8"/>
      <c r="D847" s="9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5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 ht="18" customHeight="1">
      <c r="A848" s="43"/>
      <c r="B848" s="44"/>
      <c r="C848" s="8"/>
      <c r="D848" s="9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5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 ht="18" customHeight="1">
      <c r="A849" s="43"/>
      <c r="B849" s="44"/>
      <c r="C849" s="8"/>
      <c r="D849" s="9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5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 ht="18" customHeight="1">
      <c r="A850" s="43"/>
      <c r="B850" s="44"/>
      <c r="C850" s="8"/>
      <c r="D850" s="9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5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 ht="18" customHeight="1">
      <c r="A851" s="43"/>
      <c r="B851" s="44"/>
      <c r="C851" s="8"/>
      <c r="D851" s="9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5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 ht="18" customHeight="1">
      <c r="A852" s="43"/>
      <c r="B852" s="44"/>
      <c r="C852" s="8"/>
      <c r="D852" s="9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5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 ht="18" customHeight="1">
      <c r="A853" s="43"/>
      <c r="B853" s="44"/>
      <c r="C853" s="8"/>
      <c r="D853" s="9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5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 ht="18" customHeight="1">
      <c r="A854" s="43"/>
      <c r="B854" s="44"/>
      <c r="C854" s="8"/>
      <c r="D854" s="9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5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 ht="18" customHeight="1">
      <c r="A855" s="43"/>
      <c r="B855" s="44"/>
      <c r="C855" s="8"/>
      <c r="D855" s="9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5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 ht="18" customHeight="1">
      <c r="A856" s="43"/>
      <c r="B856" s="44"/>
      <c r="C856" s="8"/>
      <c r="D856" s="9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5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 ht="18" customHeight="1">
      <c r="A857" s="43"/>
      <c r="B857" s="44"/>
      <c r="C857" s="8"/>
      <c r="D857" s="9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5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 ht="18" customHeight="1">
      <c r="A858" s="43"/>
      <c r="B858" s="44"/>
      <c r="C858" s="8"/>
      <c r="D858" s="9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5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 ht="18" customHeight="1">
      <c r="A859" s="43"/>
      <c r="B859" s="44"/>
      <c r="C859" s="8"/>
      <c r="D859" s="9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5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 ht="18" customHeight="1">
      <c r="A860" s="43"/>
      <c r="B860" s="44"/>
      <c r="C860" s="8"/>
      <c r="D860" s="9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5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 ht="18" customHeight="1">
      <c r="A861" s="43"/>
      <c r="B861" s="44"/>
      <c r="C861" s="8"/>
      <c r="D861" s="9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5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 ht="18" customHeight="1">
      <c r="A862" s="43"/>
      <c r="B862" s="44"/>
      <c r="C862" s="8"/>
      <c r="D862" s="9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5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 ht="18" customHeight="1">
      <c r="A863" s="43"/>
      <c r="B863" s="44"/>
      <c r="C863" s="8"/>
      <c r="D863" s="9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5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 ht="18" customHeight="1">
      <c r="A864" s="43"/>
      <c r="B864" s="44"/>
      <c r="C864" s="8"/>
      <c r="D864" s="9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5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 ht="18" customHeight="1">
      <c r="A865" s="43"/>
      <c r="B865" s="44"/>
      <c r="C865" s="8"/>
      <c r="D865" s="9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5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 ht="18" customHeight="1">
      <c r="A866" s="43"/>
      <c r="B866" s="44"/>
      <c r="C866" s="8"/>
      <c r="D866" s="9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5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 ht="18" customHeight="1">
      <c r="A867" s="43"/>
      <c r="B867" s="44"/>
      <c r="C867" s="8"/>
      <c r="D867" s="9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5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 ht="18" customHeight="1">
      <c r="A868" s="43"/>
      <c r="B868" s="44"/>
      <c r="C868" s="8"/>
      <c r="D868" s="9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5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 ht="18" customHeight="1">
      <c r="A869" s="43"/>
      <c r="B869" s="44"/>
      <c r="C869" s="8"/>
      <c r="D869" s="9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5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 ht="18" customHeight="1">
      <c r="A870" s="43"/>
      <c r="B870" s="44"/>
      <c r="C870" s="8"/>
      <c r="D870" s="9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5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 ht="18" customHeight="1">
      <c r="A871" s="43"/>
      <c r="B871" s="44"/>
      <c r="C871" s="8"/>
      <c r="D871" s="9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5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 ht="18" customHeight="1">
      <c r="A872" s="43"/>
      <c r="B872" s="44"/>
      <c r="C872" s="8"/>
      <c r="D872" s="9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5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 ht="18" customHeight="1">
      <c r="A873" s="43"/>
      <c r="B873" s="44"/>
      <c r="C873" s="8"/>
      <c r="D873" s="9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5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 ht="18" customHeight="1">
      <c r="A874" s="43"/>
      <c r="B874" s="44"/>
      <c r="C874" s="8"/>
      <c r="D874" s="9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5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 ht="18" customHeight="1">
      <c r="A875" s="43"/>
      <c r="B875" s="44"/>
      <c r="C875" s="8"/>
      <c r="D875" s="9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5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 ht="18" customHeight="1">
      <c r="A876" s="43"/>
      <c r="B876" s="44"/>
      <c r="C876" s="8"/>
      <c r="D876" s="9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5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 ht="18" customHeight="1">
      <c r="A877" s="43"/>
      <c r="B877" s="44"/>
      <c r="C877" s="8"/>
      <c r="D877" s="9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5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 ht="18" customHeight="1">
      <c r="A878" s="43"/>
      <c r="B878" s="44"/>
      <c r="C878" s="8"/>
      <c r="D878" s="9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5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 ht="18" customHeight="1">
      <c r="A879" s="43"/>
      <c r="B879" s="44"/>
      <c r="C879" s="8"/>
      <c r="D879" s="9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5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 ht="18" customHeight="1">
      <c r="A880" s="43"/>
      <c r="B880" s="44"/>
      <c r="C880" s="8"/>
      <c r="D880" s="9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5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 ht="18" customHeight="1">
      <c r="A881" s="43"/>
      <c r="B881" s="44"/>
      <c r="C881" s="8"/>
      <c r="D881" s="9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5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 ht="18" customHeight="1">
      <c r="A882" s="43"/>
      <c r="B882" s="44"/>
      <c r="C882" s="8"/>
      <c r="D882" s="9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5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 ht="18" customHeight="1">
      <c r="A883" s="43"/>
      <c r="B883" s="44"/>
      <c r="C883" s="8"/>
      <c r="D883" s="9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5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 ht="18" customHeight="1">
      <c r="A884" s="43"/>
      <c r="B884" s="44"/>
      <c r="C884" s="8"/>
      <c r="D884" s="9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5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 ht="18" customHeight="1">
      <c r="A885" s="43"/>
      <c r="B885" s="44"/>
      <c r="C885" s="8"/>
      <c r="D885" s="9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5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 ht="18" customHeight="1">
      <c r="A886" s="43"/>
      <c r="B886" s="44"/>
      <c r="C886" s="8"/>
      <c r="D886" s="9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5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 ht="18" customHeight="1">
      <c r="A887" s="43"/>
      <c r="B887" s="44"/>
      <c r="C887" s="8"/>
      <c r="D887" s="9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5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 ht="18" customHeight="1">
      <c r="A888" s="43"/>
      <c r="B888" s="44"/>
      <c r="C888" s="8"/>
      <c r="D888" s="9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5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 ht="18" customHeight="1">
      <c r="A889" s="43"/>
      <c r="B889" s="44"/>
      <c r="C889" s="8"/>
      <c r="D889" s="9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5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 ht="18" customHeight="1">
      <c r="A890" s="43"/>
      <c r="B890" s="44"/>
      <c r="C890" s="8"/>
      <c r="D890" s="9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5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 ht="18" customHeight="1">
      <c r="A891" s="43"/>
      <c r="B891" s="44"/>
      <c r="C891" s="8"/>
      <c r="D891" s="9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5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 ht="18" customHeight="1">
      <c r="A892" s="43"/>
      <c r="B892" s="44"/>
      <c r="C892" s="8"/>
      <c r="D892" s="9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5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 ht="18" customHeight="1">
      <c r="A893" s="43"/>
      <c r="B893" s="44"/>
      <c r="C893" s="8"/>
      <c r="D893" s="9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5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 ht="18" customHeight="1">
      <c r="A894" s="43"/>
      <c r="B894" s="44"/>
      <c r="C894" s="8"/>
      <c r="D894" s="9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5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 ht="18" customHeight="1">
      <c r="A895" s="43"/>
      <c r="B895" s="44"/>
      <c r="C895" s="8"/>
      <c r="D895" s="9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5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 ht="18" customHeight="1">
      <c r="A896" s="43"/>
      <c r="B896" s="44"/>
      <c r="C896" s="8"/>
      <c r="D896" s="9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5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 ht="18" customHeight="1">
      <c r="A897" s="43"/>
      <c r="B897" s="44"/>
      <c r="C897" s="8"/>
      <c r="D897" s="9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5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 ht="18" customHeight="1">
      <c r="A898" s="43"/>
      <c r="B898" s="44"/>
      <c r="C898" s="8"/>
      <c r="D898" s="9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5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 ht="18" customHeight="1">
      <c r="A899" s="43"/>
      <c r="B899" s="44"/>
      <c r="C899" s="8"/>
      <c r="D899" s="9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5"/>
      <c r="T899" s="4"/>
      <c r="U899" s="4"/>
      <c r="V899" s="4"/>
      <c r="W899" s="4"/>
      <c r="X899" s="4"/>
      <c r="Y899" s="4"/>
      <c r="Z899" s="4"/>
      <c r="AA899" s="4"/>
      <c r="AB899" s="4"/>
    </row>
    <row r="900" spans="1:28" ht="18" customHeight="1">
      <c r="A900" s="43"/>
      <c r="B900" s="44"/>
      <c r="C900" s="8"/>
      <c r="D900" s="9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5"/>
      <c r="T900" s="4"/>
      <c r="U900" s="4"/>
      <c r="V900" s="4"/>
      <c r="W900" s="4"/>
      <c r="X900" s="4"/>
      <c r="Y900" s="4"/>
      <c r="Z900" s="4"/>
      <c r="AA900" s="4"/>
      <c r="AB900" s="4"/>
    </row>
    <row r="901" spans="1:28" ht="18" customHeight="1">
      <c r="A901" s="43"/>
      <c r="B901" s="44"/>
      <c r="C901" s="8"/>
      <c r="D901" s="9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5"/>
      <c r="T901" s="4"/>
      <c r="U901" s="4"/>
      <c r="V901" s="4"/>
      <c r="W901" s="4"/>
      <c r="X901" s="4"/>
      <c r="Y901" s="4"/>
      <c r="Z901" s="4"/>
      <c r="AA901" s="4"/>
      <c r="AB901" s="4"/>
    </row>
    <row r="902" spans="1:28" ht="18" customHeight="1">
      <c r="A902" s="43"/>
      <c r="B902" s="44"/>
      <c r="C902" s="8"/>
      <c r="D902" s="9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5"/>
      <c r="T902" s="4"/>
      <c r="U902" s="4"/>
      <c r="V902" s="4"/>
      <c r="W902" s="4"/>
      <c r="X902" s="4"/>
      <c r="Y902" s="4"/>
      <c r="Z902" s="4"/>
      <c r="AA902" s="4"/>
      <c r="AB902" s="4"/>
    </row>
    <row r="903" spans="1:28" ht="18" customHeight="1">
      <c r="A903" s="43"/>
      <c r="B903" s="44"/>
      <c r="C903" s="8"/>
      <c r="D903" s="9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5"/>
      <c r="T903" s="4"/>
      <c r="U903" s="4"/>
      <c r="V903" s="4"/>
      <c r="W903" s="4"/>
      <c r="X903" s="4"/>
      <c r="Y903" s="4"/>
      <c r="Z903" s="4"/>
      <c r="AA903" s="4"/>
      <c r="AB903" s="4"/>
    </row>
    <row r="904" spans="1:28" ht="18" customHeight="1">
      <c r="A904" s="43"/>
      <c r="B904" s="44"/>
      <c r="C904" s="8"/>
      <c r="D904" s="9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5"/>
      <c r="T904" s="4"/>
      <c r="U904" s="4"/>
      <c r="V904" s="4"/>
      <c r="W904" s="4"/>
      <c r="X904" s="4"/>
      <c r="Y904" s="4"/>
      <c r="Z904" s="4"/>
      <c r="AA904" s="4"/>
      <c r="AB904" s="4"/>
    </row>
    <row r="905" spans="1:28" ht="18" customHeight="1">
      <c r="A905" s="43"/>
      <c r="B905" s="44"/>
      <c r="C905" s="8"/>
      <c r="D905" s="9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5"/>
      <c r="T905" s="4"/>
      <c r="U905" s="4"/>
      <c r="V905" s="4"/>
      <c r="W905" s="4"/>
      <c r="X905" s="4"/>
      <c r="Y905" s="4"/>
      <c r="Z905" s="4"/>
      <c r="AA905" s="4"/>
      <c r="AB905" s="4"/>
    </row>
    <row r="906" spans="1:28" ht="18" customHeight="1">
      <c r="A906" s="43"/>
      <c r="B906" s="44"/>
      <c r="C906" s="8"/>
      <c r="D906" s="9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5"/>
      <c r="T906" s="4"/>
      <c r="U906" s="4"/>
      <c r="V906" s="4"/>
      <c r="W906" s="4"/>
      <c r="X906" s="4"/>
      <c r="Y906" s="4"/>
      <c r="Z906" s="4"/>
      <c r="AA906" s="4"/>
      <c r="AB906" s="4"/>
    </row>
    <row r="907" spans="1:28" ht="18" customHeight="1">
      <c r="A907" s="43"/>
      <c r="B907" s="44"/>
      <c r="C907" s="8"/>
      <c r="D907" s="9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5"/>
      <c r="T907" s="4"/>
      <c r="U907" s="4"/>
      <c r="V907" s="4"/>
      <c r="W907" s="4"/>
      <c r="X907" s="4"/>
      <c r="Y907" s="4"/>
      <c r="Z907" s="4"/>
      <c r="AA907" s="4"/>
      <c r="AB907" s="4"/>
    </row>
    <row r="908" spans="1:28" ht="18" customHeight="1">
      <c r="A908" s="43"/>
      <c r="B908" s="44"/>
      <c r="C908" s="8"/>
      <c r="D908" s="9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5"/>
      <c r="T908" s="4"/>
      <c r="U908" s="4"/>
      <c r="V908" s="4"/>
      <c r="W908" s="4"/>
      <c r="X908" s="4"/>
      <c r="Y908" s="4"/>
      <c r="Z908" s="4"/>
      <c r="AA908" s="4"/>
      <c r="AB908" s="4"/>
    </row>
    <row r="909" spans="1:28" ht="18" customHeight="1">
      <c r="A909" s="43"/>
      <c r="B909" s="44"/>
      <c r="C909" s="8"/>
      <c r="D909" s="9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5"/>
      <c r="T909" s="4"/>
      <c r="U909" s="4"/>
      <c r="V909" s="4"/>
      <c r="W909" s="4"/>
      <c r="X909" s="4"/>
      <c r="Y909" s="4"/>
      <c r="Z909" s="4"/>
      <c r="AA909" s="4"/>
      <c r="AB909" s="4"/>
    </row>
    <row r="910" spans="1:28" ht="18" customHeight="1">
      <c r="A910" s="43"/>
      <c r="B910" s="44"/>
      <c r="C910" s="8"/>
      <c r="D910" s="9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5"/>
      <c r="T910" s="4"/>
      <c r="U910" s="4"/>
      <c r="V910" s="4"/>
      <c r="W910" s="4"/>
      <c r="X910" s="4"/>
      <c r="Y910" s="4"/>
      <c r="Z910" s="4"/>
      <c r="AA910" s="4"/>
      <c r="AB910" s="4"/>
    </row>
    <row r="911" spans="1:28" ht="18" customHeight="1">
      <c r="A911" s="43"/>
      <c r="B911" s="44"/>
      <c r="C911" s="8"/>
      <c r="D911" s="9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5"/>
      <c r="T911" s="4"/>
      <c r="U911" s="4"/>
      <c r="V911" s="4"/>
      <c r="W911" s="4"/>
      <c r="X911" s="4"/>
      <c r="Y911" s="4"/>
      <c r="Z911" s="4"/>
      <c r="AA911" s="4"/>
      <c r="AB911" s="4"/>
    </row>
    <row r="912" spans="1:28" ht="18" customHeight="1">
      <c r="A912" s="43"/>
      <c r="B912" s="44"/>
      <c r="C912" s="8"/>
      <c r="D912" s="9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5"/>
      <c r="T912" s="4"/>
      <c r="U912" s="4"/>
      <c r="V912" s="4"/>
      <c r="W912" s="4"/>
      <c r="X912" s="4"/>
      <c r="Y912" s="4"/>
      <c r="Z912" s="4"/>
      <c r="AA912" s="4"/>
      <c r="AB912" s="4"/>
    </row>
    <row r="913" spans="1:28" ht="18" customHeight="1">
      <c r="A913" s="43"/>
      <c r="B913" s="44"/>
      <c r="C913" s="8"/>
      <c r="D913" s="9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5"/>
      <c r="T913" s="4"/>
      <c r="U913" s="4"/>
      <c r="V913" s="4"/>
      <c r="W913" s="4"/>
      <c r="X913" s="4"/>
      <c r="Y913" s="4"/>
      <c r="Z913" s="4"/>
      <c r="AA913" s="4"/>
      <c r="AB913" s="4"/>
    </row>
    <row r="914" spans="1:28" ht="18" customHeight="1">
      <c r="A914" s="43"/>
      <c r="B914" s="44"/>
      <c r="C914" s="8"/>
      <c r="D914" s="9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5"/>
      <c r="T914" s="4"/>
      <c r="U914" s="4"/>
      <c r="V914" s="4"/>
      <c r="W914" s="4"/>
      <c r="X914" s="4"/>
      <c r="Y914" s="4"/>
      <c r="Z914" s="4"/>
      <c r="AA914" s="4"/>
      <c r="AB914" s="4"/>
    </row>
    <row r="915" spans="1:28" ht="18" customHeight="1">
      <c r="A915" s="43"/>
      <c r="B915" s="44"/>
      <c r="C915" s="8"/>
      <c r="D915" s="9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5"/>
      <c r="T915" s="4"/>
      <c r="U915" s="4"/>
      <c r="V915" s="4"/>
      <c r="W915" s="4"/>
      <c r="X915" s="4"/>
      <c r="Y915" s="4"/>
      <c r="Z915" s="4"/>
      <c r="AA915" s="4"/>
      <c r="AB915" s="4"/>
    </row>
    <row r="916" spans="1:28" ht="18" customHeight="1">
      <c r="A916" s="43"/>
      <c r="B916" s="44"/>
      <c r="C916" s="8"/>
      <c r="D916" s="9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5"/>
      <c r="T916" s="4"/>
      <c r="U916" s="4"/>
      <c r="V916" s="4"/>
      <c r="W916" s="4"/>
      <c r="X916" s="4"/>
      <c r="Y916" s="4"/>
      <c r="Z916" s="4"/>
      <c r="AA916" s="4"/>
      <c r="AB916" s="4"/>
    </row>
    <row r="917" spans="1:28" ht="18" customHeight="1">
      <c r="A917" s="43"/>
      <c r="B917" s="44"/>
      <c r="C917" s="8"/>
      <c r="D917" s="9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5"/>
      <c r="T917" s="4"/>
      <c r="U917" s="4"/>
      <c r="V917" s="4"/>
      <c r="W917" s="4"/>
      <c r="X917" s="4"/>
      <c r="Y917" s="4"/>
      <c r="Z917" s="4"/>
      <c r="AA917" s="4"/>
      <c r="AB917" s="4"/>
    </row>
    <row r="918" spans="1:28" ht="18" customHeight="1">
      <c r="A918" s="43"/>
      <c r="B918" s="44"/>
      <c r="C918" s="8"/>
      <c r="D918" s="9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5"/>
      <c r="T918" s="4"/>
      <c r="U918" s="4"/>
      <c r="V918" s="4"/>
      <c r="W918" s="4"/>
      <c r="X918" s="4"/>
      <c r="Y918" s="4"/>
      <c r="Z918" s="4"/>
      <c r="AA918" s="4"/>
      <c r="AB918" s="4"/>
    </row>
    <row r="919" spans="1:28" ht="18" customHeight="1">
      <c r="A919" s="43"/>
      <c r="B919" s="44"/>
      <c r="C919" s="8"/>
      <c r="D919" s="9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5"/>
      <c r="T919" s="4"/>
      <c r="U919" s="4"/>
      <c r="V919" s="4"/>
      <c r="W919" s="4"/>
      <c r="X919" s="4"/>
      <c r="Y919" s="4"/>
      <c r="Z919" s="4"/>
      <c r="AA919" s="4"/>
      <c r="AB919" s="4"/>
    </row>
    <row r="920" spans="1:28" ht="18" customHeight="1">
      <c r="A920" s="43"/>
      <c r="B920" s="44"/>
      <c r="C920" s="8"/>
      <c r="D920" s="9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5"/>
      <c r="T920" s="4"/>
      <c r="U920" s="4"/>
      <c r="V920" s="4"/>
      <c r="W920" s="4"/>
      <c r="X920" s="4"/>
      <c r="Y920" s="4"/>
      <c r="Z920" s="4"/>
      <c r="AA920" s="4"/>
      <c r="AB920" s="4"/>
    </row>
    <row r="921" spans="1:28" ht="18" customHeight="1">
      <c r="A921" s="43"/>
      <c r="B921" s="44"/>
      <c r="C921" s="8"/>
      <c r="D921" s="9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5"/>
      <c r="T921" s="4"/>
      <c r="U921" s="4"/>
      <c r="V921" s="4"/>
      <c r="W921" s="4"/>
      <c r="X921" s="4"/>
      <c r="Y921" s="4"/>
      <c r="Z921" s="4"/>
      <c r="AA921" s="4"/>
      <c r="AB921" s="4"/>
    </row>
    <row r="922" spans="1:28" ht="18" customHeight="1">
      <c r="A922" s="43"/>
      <c r="B922" s="44"/>
      <c r="C922" s="8"/>
      <c r="D922" s="9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5"/>
      <c r="T922" s="4"/>
      <c r="U922" s="4"/>
      <c r="V922" s="4"/>
      <c r="W922" s="4"/>
      <c r="X922" s="4"/>
      <c r="Y922" s="4"/>
      <c r="Z922" s="4"/>
      <c r="AA922" s="4"/>
      <c r="AB922" s="4"/>
    </row>
    <row r="923" spans="1:28" ht="18" customHeight="1">
      <c r="A923" s="43"/>
      <c r="B923" s="44"/>
      <c r="C923" s="8"/>
      <c r="D923" s="9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5"/>
      <c r="T923" s="4"/>
      <c r="U923" s="4"/>
      <c r="V923" s="4"/>
      <c r="W923" s="4"/>
      <c r="X923" s="4"/>
      <c r="Y923" s="4"/>
      <c r="Z923" s="4"/>
      <c r="AA923" s="4"/>
      <c r="AB923" s="4"/>
    </row>
    <row r="924" spans="1:28" ht="18" customHeight="1">
      <c r="A924" s="43"/>
      <c r="B924" s="44"/>
      <c r="C924" s="8"/>
      <c r="D924" s="9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5"/>
      <c r="T924" s="4"/>
      <c r="U924" s="4"/>
      <c r="V924" s="4"/>
      <c r="W924" s="4"/>
      <c r="X924" s="4"/>
      <c r="Y924" s="4"/>
      <c r="Z924" s="4"/>
      <c r="AA924" s="4"/>
      <c r="AB924" s="4"/>
    </row>
    <row r="925" spans="1:28" ht="18" customHeight="1">
      <c r="A925" s="43"/>
      <c r="B925" s="44"/>
      <c r="C925" s="8"/>
      <c r="D925" s="9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5"/>
      <c r="T925" s="4"/>
      <c r="U925" s="4"/>
      <c r="V925" s="4"/>
      <c r="W925" s="4"/>
      <c r="X925" s="4"/>
      <c r="Y925" s="4"/>
      <c r="Z925" s="4"/>
      <c r="AA925" s="4"/>
      <c r="AB925" s="4"/>
    </row>
    <row r="926" spans="1:28" ht="18" customHeight="1">
      <c r="A926" s="43"/>
      <c r="B926" s="44"/>
      <c r="C926" s="8"/>
      <c r="D926" s="9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5"/>
      <c r="T926" s="4"/>
      <c r="U926" s="4"/>
      <c r="V926" s="4"/>
      <c r="W926" s="4"/>
      <c r="X926" s="4"/>
      <c r="Y926" s="4"/>
      <c r="Z926" s="4"/>
      <c r="AA926" s="4"/>
      <c r="AB926" s="4"/>
    </row>
    <row r="927" spans="1:28" ht="18" customHeight="1">
      <c r="A927" s="43"/>
      <c r="B927" s="44"/>
      <c r="C927" s="8"/>
      <c r="D927" s="9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5"/>
      <c r="T927" s="4"/>
      <c r="U927" s="4"/>
      <c r="V927" s="4"/>
      <c r="W927" s="4"/>
      <c r="X927" s="4"/>
      <c r="Y927" s="4"/>
      <c r="Z927" s="4"/>
      <c r="AA927" s="4"/>
      <c r="AB927" s="4"/>
    </row>
    <row r="928" spans="1:28" ht="18" customHeight="1">
      <c r="A928" s="43"/>
      <c r="B928" s="44"/>
      <c r="C928" s="8"/>
      <c r="D928" s="9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5"/>
      <c r="T928" s="4"/>
      <c r="U928" s="4"/>
      <c r="V928" s="4"/>
      <c r="W928" s="4"/>
      <c r="X928" s="4"/>
      <c r="Y928" s="4"/>
      <c r="Z928" s="4"/>
      <c r="AA928" s="4"/>
      <c r="AB928" s="4"/>
    </row>
    <row r="929" spans="1:28" ht="18" customHeight="1">
      <c r="A929" s="43"/>
      <c r="B929" s="44"/>
      <c r="C929" s="8"/>
      <c r="D929" s="9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5"/>
      <c r="T929" s="4"/>
      <c r="U929" s="4"/>
      <c r="V929" s="4"/>
      <c r="W929" s="4"/>
      <c r="X929" s="4"/>
      <c r="Y929" s="4"/>
      <c r="Z929" s="4"/>
      <c r="AA929" s="4"/>
      <c r="AB929" s="4"/>
    </row>
    <row r="930" spans="1:28" ht="18" customHeight="1">
      <c r="A930" s="43"/>
      <c r="B930" s="44"/>
      <c r="C930" s="8"/>
      <c r="D930" s="9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5"/>
      <c r="T930" s="4"/>
      <c r="U930" s="4"/>
      <c r="V930" s="4"/>
      <c r="W930" s="4"/>
      <c r="X930" s="4"/>
      <c r="Y930" s="4"/>
      <c r="Z930" s="4"/>
      <c r="AA930" s="4"/>
      <c r="AB930" s="4"/>
    </row>
    <row r="931" spans="1:28" ht="18" customHeight="1">
      <c r="A931" s="43"/>
      <c r="B931" s="44"/>
      <c r="C931" s="8"/>
      <c r="D931" s="9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5"/>
      <c r="T931" s="4"/>
      <c r="U931" s="4"/>
      <c r="V931" s="4"/>
      <c r="W931" s="4"/>
      <c r="X931" s="4"/>
      <c r="Y931" s="4"/>
      <c r="Z931" s="4"/>
      <c r="AA931" s="4"/>
      <c r="AB931" s="4"/>
    </row>
    <row r="932" spans="1:28" ht="18" customHeight="1">
      <c r="A932" s="43"/>
      <c r="B932" s="44"/>
      <c r="C932" s="8"/>
      <c r="D932" s="9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5"/>
      <c r="T932" s="4"/>
      <c r="U932" s="4"/>
      <c r="V932" s="4"/>
      <c r="W932" s="4"/>
      <c r="X932" s="4"/>
      <c r="Y932" s="4"/>
      <c r="Z932" s="4"/>
      <c r="AA932" s="4"/>
      <c r="AB932" s="4"/>
    </row>
    <row r="933" spans="1:28" ht="18" customHeight="1">
      <c r="A933" s="43"/>
      <c r="B933" s="44"/>
      <c r="C933" s="8"/>
      <c r="D933" s="9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5"/>
      <c r="T933" s="4"/>
      <c r="U933" s="4"/>
      <c r="V933" s="4"/>
      <c r="W933" s="4"/>
      <c r="X933" s="4"/>
      <c r="Y933" s="4"/>
      <c r="Z933" s="4"/>
      <c r="AA933" s="4"/>
      <c r="AB933" s="4"/>
    </row>
    <row r="934" spans="1:28" ht="18" customHeight="1">
      <c r="A934" s="43"/>
      <c r="B934" s="44"/>
      <c r="C934" s="8"/>
      <c r="D934" s="9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5"/>
      <c r="T934" s="4"/>
      <c r="U934" s="4"/>
      <c r="V934" s="4"/>
      <c r="W934" s="4"/>
      <c r="X934" s="4"/>
      <c r="Y934" s="4"/>
      <c r="Z934" s="4"/>
      <c r="AA934" s="4"/>
      <c r="AB934" s="4"/>
    </row>
    <row r="935" spans="1:28" ht="18" customHeight="1">
      <c r="A935" s="43"/>
      <c r="B935" s="44"/>
      <c r="C935" s="8"/>
      <c r="D935" s="9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5"/>
      <c r="T935" s="4"/>
      <c r="U935" s="4"/>
      <c r="V935" s="4"/>
      <c r="W935" s="4"/>
      <c r="X935" s="4"/>
      <c r="Y935" s="4"/>
      <c r="Z935" s="4"/>
      <c r="AA935" s="4"/>
      <c r="AB935" s="4"/>
    </row>
    <row r="936" spans="1:28" ht="18" customHeight="1">
      <c r="A936" s="43"/>
      <c r="B936" s="44"/>
      <c r="C936" s="8"/>
      <c r="D936" s="9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5"/>
      <c r="T936" s="4"/>
      <c r="U936" s="4"/>
      <c r="V936" s="4"/>
      <c r="W936" s="4"/>
      <c r="X936" s="4"/>
      <c r="Y936" s="4"/>
      <c r="Z936" s="4"/>
      <c r="AA936" s="4"/>
      <c r="AB936" s="4"/>
    </row>
    <row r="937" spans="1:28" ht="18" customHeight="1">
      <c r="A937" s="43"/>
      <c r="B937" s="44"/>
      <c r="C937" s="8"/>
      <c r="D937" s="9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5"/>
      <c r="T937" s="4"/>
      <c r="U937" s="4"/>
      <c r="V937" s="4"/>
      <c r="W937" s="4"/>
      <c r="X937" s="4"/>
      <c r="Y937" s="4"/>
      <c r="Z937" s="4"/>
      <c r="AA937" s="4"/>
      <c r="AB937" s="4"/>
    </row>
    <row r="938" spans="1:28" ht="18" customHeight="1">
      <c r="A938" s="43"/>
      <c r="B938" s="44"/>
      <c r="C938" s="8"/>
      <c r="D938" s="9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5"/>
      <c r="T938" s="4"/>
      <c r="U938" s="4"/>
      <c r="V938" s="4"/>
      <c r="W938" s="4"/>
      <c r="X938" s="4"/>
      <c r="Y938" s="4"/>
      <c r="Z938" s="4"/>
      <c r="AA938" s="4"/>
      <c r="AB938" s="4"/>
    </row>
    <row r="939" spans="1:28" ht="18" customHeight="1">
      <c r="A939" s="43"/>
      <c r="B939" s="44"/>
      <c r="C939" s="8"/>
      <c r="D939" s="9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5"/>
      <c r="T939" s="4"/>
      <c r="U939" s="4"/>
      <c r="V939" s="4"/>
      <c r="W939" s="4"/>
      <c r="X939" s="4"/>
      <c r="Y939" s="4"/>
      <c r="Z939" s="4"/>
      <c r="AA939" s="4"/>
      <c r="AB939" s="4"/>
    </row>
    <row r="940" spans="1:28" ht="18" customHeight="1">
      <c r="A940" s="43"/>
      <c r="B940" s="44"/>
      <c r="C940" s="8"/>
      <c r="D940" s="9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5"/>
      <c r="T940" s="4"/>
      <c r="U940" s="4"/>
      <c r="V940" s="4"/>
      <c r="W940" s="4"/>
      <c r="X940" s="4"/>
      <c r="Y940" s="4"/>
      <c r="Z940" s="4"/>
      <c r="AA940" s="4"/>
      <c r="AB940" s="4"/>
    </row>
    <row r="941" spans="1:28" ht="18" customHeight="1">
      <c r="A941" s="43"/>
      <c r="B941" s="44"/>
      <c r="C941" s="8"/>
      <c r="D941" s="9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5"/>
      <c r="T941" s="4"/>
      <c r="U941" s="4"/>
      <c r="V941" s="4"/>
      <c r="W941" s="4"/>
      <c r="X941" s="4"/>
      <c r="Y941" s="4"/>
      <c r="Z941" s="4"/>
      <c r="AA941" s="4"/>
      <c r="AB941" s="4"/>
    </row>
    <row r="942" spans="1:28" ht="18" customHeight="1">
      <c r="A942" s="43"/>
      <c r="B942" s="44"/>
      <c r="C942" s="8"/>
      <c r="D942" s="9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5"/>
      <c r="T942" s="4"/>
      <c r="U942" s="4"/>
      <c r="V942" s="4"/>
      <c r="W942" s="4"/>
      <c r="X942" s="4"/>
      <c r="Y942" s="4"/>
      <c r="Z942" s="4"/>
      <c r="AA942" s="4"/>
      <c r="AB942" s="4"/>
    </row>
    <row r="943" spans="1:28" ht="18" customHeight="1">
      <c r="A943" s="43"/>
      <c r="B943" s="44"/>
      <c r="C943" s="8"/>
      <c r="D943" s="9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5"/>
      <c r="T943" s="4"/>
      <c r="U943" s="4"/>
      <c r="V943" s="4"/>
      <c r="W943" s="4"/>
      <c r="X943" s="4"/>
      <c r="Y943" s="4"/>
      <c r="Z943" s="4"/>
      <c r="AA943" s="4"/>
      <c r="AB943" s="4"/>
    </row>
    <row r="944" spans="1:28" ht="18" customHeight="1">
      <c r="A944" s="43"/>
      <c r="B944" s="44"/>
      <c r="C944" s="8"/>
      <c r="D944" s="9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5"/>
      <c r="T944" s="4"/>
      <c r="U944" s="4"/>
      <c r="V944" s="4"/>
      <c r="W944" s="4"/>
      <c r="X944" s="4"/>
      <c r="Y944" s="4"/>
      <c r="Z944" s="4"/>
      <c r="AA944" s="4"/>
      <c r="AB944" s="4"/>
    </row>
    <row r="945" spans="1:28" ht="18" customHeight="1">
      <c r="A945" s="43"/>
      <c r="B945" s="44"/>
      <c r="C945" s="8"/>
      <c r="D945" s="9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5"/>
      <c r="T945" s="4"/>
      <c r="U945" s="4"/>
      <c r="V945" s="4"/>
      <c r="W945" s="4"/>
      <c r="X945" s="4"/>
      <c r="Y945" s="4"/>
      <c r="Z945" s="4"/>
      <c r="AA945" s="4"/>
      <c r="AB945" s="4"/>
    </row>
    <row r="946" spans="1:28" ht="18" customHeight="1">
      <c r="A946" s="43"/>
      <c r="B946" s="44"/>
      <c r="C946" s="8"/>
      <c r="D946" s="9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5"/>
      <c r="T946" s="4"/>
      <c r="U946" s="4"/>
      <c r="V946" s="4"/>
      <c r="W946" s="4"/>
      <c r="X946" s="4"/>
      <c r="Y946" s="4"/>
      <c r="Z946" s="4"/>
      <c r="AA946" s="4"/>
      <c r="AB946" s="4"/>
    </row>
    <row r="947" spans="1:28" ht="18" customHeight="1">
      <c r="A947" s="43"/>
      <c r="B947" s="44"/>
      <c r="C947" s="8"/>
      <c r="D947" s="9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5"/>
      <c r="T947" s="4"/>
      <c r="U947" s="4"/>
      <c r="V947" s="4"/>
      <c r="W947" s="4"/>
      <c r="X947" s="4"/>
      <c r="Y947" s="4"/>
      <c r="Z947" s="4"/>
      <c r="AA947" s="4"/>
      <c r="AB947" s="4"/>
    </row>
    <row r="948" spans="1:28" ht="18" customHeight="1">
      <c r="A948" s="43"/>
      <c r="B948" s="44"/>
      <c r="C948" s="8"/>
      <c r="D948" s="9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5"/>
      <c r="T948" s="4"/>
      <c r="U948" s="4"/>
      <c r="V948" s="4"/>
      <c r="W948" s="4"/>
      <c r="X948" s="4"/>
      <c r="Y948" s="4"/>
      <c r="Z948" s="4"/>
      <c r="AA948" s="4"/>
      <c r="AB948" s="4"/>
    </row>
    <row r="949" spans="1:28" ht="18" customHeight="1">
      <c r="A949" s="43"/>
      <c r="B949" s="44"/>
      <c r="C949" s="8"/>
      <c r="D949" s="9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5"/>
      <c r="T949" s="4"/>
      <c r="U949" s="4"/>
      <c r="V949" s="4"/>
      <c r="W949" s="4"/>
      <c r="X949" s="4"/>
      <c r="Y949" s="4"/>
      <c r="Z949" s="4"/>
      <c r="AA949" s="4"/>
      <c r="AB949" s="4"/>
    </row>
    <row r="950" spans="1:28" ht="18" customHeight="1">
      <c r="A950" s="43"/>
      <c r="B950" s="44"/>
      <c r="C950" s="8"/>
      <c r="D950" s="9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5"/>
      <c r="T950" s="4"/>
      <c r="U950" s="4"/>
      <c r="V950" s="4"/>
      <c r="W950" s="4"/>
      <c r="X950" s="4"/>
      <c r="Y950" s="4"/>
      <c r="Z950" s="4"/>
      <c r="AA950" s="4"/>
      <c r="AB950" s="4"/>
    </row>
    <row r="951" spans="1:28" ht="18" customHeight="1">
      <c r="A951" s="43"/>
      <c r="B951" s="44"/>
      <c r="C951" s="8"/>
      <c r="D951" s="9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5"/>
      <c r="T951" s="4"/>
      <c r="U951" s="4"/>
      <c r="V951" s="4"/>
      <c r="W951" s="4"/>
      <c r="X951" s="4"/>
      <c r="Y951" s="4"/>
      <c r="Z951" s="4"/>
      <c r="AA951" s="4"/>
      <c r="AB951" s="4"/>
    </row>
    <row r="952" spans="1:28" ht="18" customHeight="1">
      <c r="A952" s="43"/>
      <c r="B952" s="44"/>
      <c r="C952" s="8"/>
      <c r="D952" s="9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5"/>
      <c r="T952" s="4"/>
      <c r="U952" s="4"/>
      <c r="V952" s="4"/>
      <c r="W952" s="4"/>
      <c r="X952" s="4"/>
      <c r="Y952" s="4"/>
      <c r="Z952" s="4"/>
      <c r="AA952" s="4"/>
      <c r="AB952" s="4"/>
    </row>
    <row r="953" spans="1:28" ht="18" customHeight="1">
      <c r="A953" s="43"/>
      <c r="B953" s="44"/>
      <c r="C953" s="8"/>
      <c r="D953" s="9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5"/>
      <c r="T953" s="4"/>
      <c r="U953" s="4"/>
      <c r="V953" s="4"/>
      <c r="W953" s="4"/>
      <c r="X953" s="4"/>
      <c r="Y953" s="4"/>
      <c r="Z953" s="4"/>
      <c r="AA953" s="4"/>
      <c r="AB953" s="4"/>
    </row>
    <row r="954" spans="1:28" ht="18" customHeight="1">
      <c r="A954" s="43"/>
      <c r="B954" s="44"/>
      <c r="C954" s="8"/>
      <c r="D954" s="9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5"/>
      <c r="T954" s="4"/>
      <c r="U954" s="4"/>
      <c r="V954" s="4"/>
      <c r="W954" s="4"/>
      <c r="X954" s="4"/>
      <c r="Y954" s="4"/>
      <c r="Z954" s="4"/>
      <c r="AA954" s="4"/>
      <c r="AB954" s="4"/>
    </row>
    <row r="955" spans="1:28" ht="18" customHeight="1">
      <c r="A955" s="43"/>
      <c r="B955" s="44"/>
      <c r="C955" s="8"/>
      <c r="D955" s="9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5"/>
      <c r="T955" s="4"/>
      <c r="U955" s="4"/>
      <c r="V955" s="4"/>
      <c r="W955" s="4"/>
      <c r="X955" s="4"/>
      <c r="Y955" s="4"/>
      <c r="Z955" s="4"/>
      <c r="AA955" s="4"/>
      <c r="AB955" s="4"/>
    </row>
    <row r="956" spans="1:28" ht="18" customHeight="1">
      <c r="A956" s="43"/>
      <c r="B956" s="44"/>
      <c r="C956" s="8"/>
      <c r="D956" s="9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5"/>
      <c r="T956" s="4"/>
      <c r="U956" s="4"/>
      <c r="V956" s="4"/>
      <c r="W956" s="4"/>
      <c r="X956" s="4"/>
      <c r="Y956" s="4"/>
      <c r="Z956" s="4"/>
      <c r="AA956" s="4"/>
      <c r="AB956" s="4"/>
    </row>
    <row r="957" spans="1:28" ht="18" customHeight="1">
      <c r="A957" s="43"/>
      <c r="B957" s="44"/>
      <c r="C957" s="8"/>
      <c r="D957" s="9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5"/>
      <c r="T957" s="4"/>
      <c r="U957" s="4"/>
      <c r="V957" s="4"/>
      <c r="W957" s="4"/>
      <c r="X957" s="4"/>
      <c r="Y957" s="4"/>
      <c r="Z957" s="4"/>
      <c r="AA957" s="4"/>
      <c r="AB957" s="4"/>
    </row>
    <row r="958" spans="1:28" ht="18" customHeight="1">
      <c r="A958" s="43"/>
      <c r="B958" s="44"/>
      <c r="C958" s="8"/>
      <c r="D958" s="9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5"/>
      <c r="T958" s="4"/>
      <c r="U958" s="4"/>
      <c r="V958" s="4"/>
      <c r="W958" s="4"/>
      <c r="X958" s="4"/>
      <c r="Y958" s="4"/>
      <c r="Z958" s="4"/>
      <c r="AA958" s="4"/>
      <c r="AB958" s="4"/>
    </row>
    <row r="959" spans="1:28" ht="18" customHeight="1">
      <c r="A959" s="43"/>
      <c r="B959" s="44"/>
      <c r="C959" s="8"/>
      <c r="D959" s="9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5"/>
      <c r="T959" s="4"/>
      <c r="U959" s="4"/>
      <c r="V959" s="4"/>
      <c r="W959" s="4"/>
      <c r="X959" s="4"/>
      <c r="Y959" s="4"/>
      <c r="Z959" s="4"/>
      <c r="AA959" s="4"/>
      <c r="AB959" s="4"/>
    </row>
    <row r="960" spans="1:28" ht="18" customHeight="1">
      <c r="A960" s="43"/>
      <c r="B960" s="44"/>
      <c r="C960" s="8"/>
      <c r="D960" s="9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5"/>
      <c r="T960" s="4"/>
      <c r="U960" s="4"/>
      <c r="V960" s="4"/>
      <c r="W960" s="4"/>
      <c r="X960" s="4"/>
      <c r="Y960" s="4"/>
      <c r="Z960" s="4"/>
      <c r="AA960" s="4"/>
      <c r="AB960" s="4"/>
    </row>
    <row r="961" spans="1:28" ht="18" customHeight="1">
      <c r="A961" s="43"/>
      <c r="B961" s="44"/>
      <c r="C961" s="8"/>
      <c r="D961" s="9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5"/>
      <c r="T961" s="4"/>
      <c r="U961" s="4"/>
      <c r="V961" s="4"/>
      <c r="W961" s="4"/>
      <c r="X961" s="4"/>
      <c r="Y961" s="4"/>
      <c r="Z961" s="4"/>
      <c r="AA961" s="4"/>
      <c r="AB961" s="4"/>
    </row>
    <row r="962" spans="1:28" ht="18" customHeight="1">
      <c r="A962" s="43"/>
      <c r="B962" s="44"/>
      <c r="C962" s="8"/>
      <c r="D962" s="9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5"/>
      <c r="T962" s="4"/>
      <c r="U962" s="4"/>
      <c r="V962" s="4"/>
      <c r="W962" s="4"/>
      <c r="X962" s="4"/>
      <c r="Y962" s="4"/>
      <c r="Z962" s="4"/>
      <c r="AA962" s="4"/>
      <c r="AB962" s="4"/>
    </row>
    <row r="963" spans="1:28" ht="18" customHeight="1">
      <c r="A963" s="43"/>
      <c r="B963" s="44"/>
      <c r="C963" s="8"/>
      <c r="D963" s="9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5"/>
      <c r="T963" s="4"/>
      <c r="U963" s="4"/>
      <c r="V963" s="4"/>
      <c r="W963" s="4"/>
      <c r="X963" s="4"/>
      <c r="Y963" s="4"/>
      <c r="Z963" s="4"/>
      <c r="AA963" s="4"/>
      <c r="AB963" s="4"/>
    </row>
    <row r="964" spans="1:28" ht="18" customHeight="1">
      <c r="A964" s="43"/>
      <c r="B964" s="44"/>
      <c r="C964" s="8"/>
      <c r="D964" s="9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5"/>
      <c r="T964" s="4"/>
      <c r="U964" s="4"/>
      <c r="V964" s="4"/>
      <c r="W964" s="4"/>
      <c r="X964" s="4"/>
      <c r="Y964" s="4"/>
      <c r="Z964" s="4"/>
      <c r="AA964" s="4"/>
      <c r="AB964" s="4"/>
    </row>
    <row r="965" spans="1:28" ht="18" customHeight="1">
      <c r="A965" s="43"/>
      <c r="B965" s="44"/>
      <c r="C965" s="8"/>
      <c r="D965" s="9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5"/>
      <c r="T965" s="4"/>
      <c r="U965" s="4"/>
      <c r="V965" s="4"/>
      <c r="W965" s="4"/>
      <c r="X965" s="4"/>
      <c r="Y965" s="4"/>
      <c r="Z965" s="4"/>
      <c r="AA965" s="4"/>
      <c r="AB965" s="4"/>
    </row>
    <row r="966" spans="1:28" ht="18" customHeight="1">
      <c r="A966" s="43"/>
      <c r="B966" s="44"/>
      <c r="C966" s="8"/>
      <c r="D966" s="9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5"/>
      <c r="T966" s="4"/>
      <c r="U966" s="4"/>
      <c r="V966" s="4"/>
      <c r="W966" s="4"/>
      <c r="X966" s="4"/>
      <c r="Y966" s="4"/>
      <c r="Z966" s="4"/>
      <c r="AA966" s="4"/>
      <c r="AB966" s="4"/>
    </row>
    <row r="967" spans="1:28" ht="18" customHeight="1">
      <c r="A967" s="43"/>
      <c r="B967" s="44"/>
      <c r="C967" s="8"/>
      <c r="D967" s="9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5"/>
      <c r="T967" s="4"/>
      <c r="U967" s="4"/>
      <c r="V967" s="4"/>
      <c r="W967" s="4"/>
      <c r="X967" s="4"/>
      <c r="Y967" s="4"/>
      <c r="Z967" s="4"/>
      <c r="AA967" s="4"/>
      <c r="AB967" s="4"/>
    </row>
    <row r="968" spans="1:28" ht="18" customHeight="1">
      <c r="A968" s="43"/>
      <c r="B968" s="44"/>
      <c r="C968" s="8"/>
      <c r="D968" s="9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5"/>
      <c r="T968" s="4"/>
      <c r="U968" s="4"/>
      <c r="V968" s="4"/>
      <c r="W968" s="4"/>
      <c r="X968" s="4"/>
      <c r="Y968" s="4"/>
      <c r="Z968" s="4"/>
      <c r="AA968" s="4"/>
      <c r="AB968" s="4"/>
    </row>
    <row r="969" spans="1:28" ht="18" customHeight="1">
      <c r="A969" s="43"/>
      <c r="B969" s="44"/>
      <c r="C969" s="8"/>
      <c r="D969" s="9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5"/>
      <c r="T969" s="4"/>
      <c r="U969" s="4"/>
      <c r="V969" s="4"/>
      <c r="W969" s="4"/>
      <c r="X969" s="4"/>
      <c r="Y969" s="4"/>
      <c r="Z969" s="4"/>
      <c r="AA969" s="4"/>
      <c r="AB969" s="4"/>
    </row>
    <row r="970" spans="1:28" ht="18" customHeight="1">
      <c r="A970" s="43"/>
      <c r="B970" s="44"/>
      <c r="C970" s="8"/>
      <c r="D970" s="9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5"/>
      <c r="T970" s="4"/>
      <c r="U970" s="4"/>
      <c r="V970" s="4"/>
      <c r="W970" s="4"/>
      <c r="X970" s="4"/>
      <c r="Y970" s="4"/>
      <c r="Z970" s="4"/>
      <c r="AA970" s="4"/>
      <c r="AB970" s="4"/>
    </row>
    <row r="971" spans="1:28" ht="18" customHeight="1">
      <c r="A971" s="43"/>
      <c r="B971" s="44"/>
      <c r="C971" s="8"/>
      <c r="D971" s="9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5"/>
      <c r="T971" s="4"/>
      <c r="U971" s="4"/>
      <c r="V971" s="4"/>
      <c r="W971" s="4"/>
      <c r="X971" s="4"/>
      <c r="Y971" s="4"/>
      <c r="Z971" s="4"/>
      <c r="AA971" s="4"/>
      <c r="AB971" s="4"/>
    </row>
    <row r="972" spans="1:28" ht="18" customHeight="1">
      <c r="A972" s="43"/>
      <c r="B972" s="44"/>
      <c r="C972" s="8"/>
      <c r="D972" s="9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5"/>
      <c r="T972" s="4"/>
      <c r="U972" s="4"/>
      <c r="V972" s="4"/>
      <c r="W972" s="4"/>
      <c r="X972" s="4"/>
      <c r="Y972" s="4"/>
      <c r="Z972" s="4"/>
      <c r="AA972" s="4"/>
      <c r="AB972" s="4"/>
    </row>
    <row r="973" spans="1:28" ht="18" customHeight="1">
      <c r="A973" s="43"/>
      <c r="B973" s="44"/>
      <c r="C973" s="8"/>
      <c r="D973" s="9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5"/>
      <c r="T973" s="4"/>
      <c r="U973" s="4"/>
      <c r="V973" s="4"/>
      <c r="W973" s="4"/>
      <c r="X973" s="4"/>
      <c r="Y973" s="4"/>
      <c r="Z973" s="4"/>
      <c r="AA973" s="4"/>
      <c r="AB973" s="4"/>
    </row>
    <row r="974" spans="1:28" ht="18" customHeight="1">
      <c r="A974" s="43"/>
      <c r="B974" s="44"/>
      <c r="C974" s="8"/>
      <c r="D974" s="9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5"/>
      <c r="T974" s="4"/>
      <c r="U974" s="4"/>
      <c r="V974" s="4"/>
      <c r="W974" s="4"/>
      <c r="X974" s="4"/>
      <c r="Y974" s="4"/>
      <c r="Z974" s="4"/>
      <c r="AA974" s="4"/>
      <c r="AB974" s="4"/>
    </row>
    <row r="975" spans="1:28" ht="18" customHeight="1">
      <c r="A975" s="43"/>
      <c r="B975" s="44"/>
      <c r="C975" s="8"/>
      <c r="D975" s="9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5"/>
      <c r="T975" s="4"/>
      <c r="U975" s="4"/>
      <c r="V975" s="4"/>
      <c r="W975" s="4"/>
      <c r="X975" s="4"/>
      <c r="Y975" s="4"/>
      <c r="Z975" s="4"/>
      <c r="AA975" s="4"/>
      <c r="AB975" s="4"/>
    </row>
    <row r="976" spans="1:28" ht="18" customHeight="1">
      <c r="A976" s="43"/>
      <c r="B976" s="44"/>
      <c r="C976" s="8"/>
      <c r="D976" s="9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5"/>
      <c r="T976" s="4"/>
      <c r="U976" s="4"/>
      <c r="V976" s="4"/>
      <c r="W976" s="4"/>
      <c r="X976" s="4"/>
      <c r="Y976" s="4"/>
      <c r="Z976" s="4"/>
      <c r="AA976" s="4"/>
      <c r="AB976" s="4"/>
    </row>
    <row r="977" spans="1:28" ht="18" customHeight="1">
      <c r="A977" s="43"/>
      <c r="B977" s="44"/>
      <c r="C977" s="8"/>
      <c r="D977" s="9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5"/>
      <c r="T977" s="4"/>
      <c r="U977" s="4"/>
      <c r="V977" s="4"/>
      <c r="W977" s="4"/>
      <c r="X977" s="4"/>
      <c r="Y977" s="4"/>
      <c r="Z977" s="4"/>
      <c r="AA977" s="4"/>
      <c r="AB977" s="4"/>
    </row>
    <row r="978" spans="1:28" ht="18" customHeight="1">
      <c r="A978" s="43"/>
      <c r="B978" s="44"/>
      <c r="C978" s="8"/>
      <c r="D978" s="9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5"/>
      <c r="T978" s="4"/>
      <c r="U978" s="4"/>
      <c r="V978" s="4"/>
      <c r="W978" s="4"/>
      <c r="X978" s="4"/>
      <c r="Y978" s="4"/>
      <c r="Z978" s="4"/>
      <c r="AA978" s="4"/>
      <c r="AB978" s="4"/>
    </row>
    <row r="979" spans="1:28" ht="18" customHeight="1">
      <c r="A979" s="43"/>
      <c r="B979" s="44"/>
      <c r="C979" s="8"/>
      <c r="D979" s="9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5"/>
      <c r="T979" s="4"/>
      <c r="U979" s="4"/>
      <c r="V979" s="4"/>
      <c r="W979" s="4"/>
      <c r="X979" s="4"/>
      <c r="Y979" s="4"/>
      <c r="Z979" s="4"/>
      <c r="AA979" s="4"/>
      <c r="AB979" s="4"/>
    </row>
    <row r="980" spans="1:28" ht="18" customHeight="1">
      <c r="A980" s="43"/>
      <c r="B980" s="44"/>
      <c r="C980" s="8"/>
      <c r="D980" s="9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5"/>
      <c r="T980" s="4"/>
      <c r="U980" s="4"/>
      <c r="V980" s="4"/>
      <c r="W980" s="4"/>
      <c r="X980" s="4"/>
      <c r="Y980" s="4"/>
      <c r="Z980" s="4"/>
      <c r="AA980" s="4"/>
      <c r="AB980" s="4"/>
    </row>
    <row r="981" spans="1:28" ht="18" customHeight="1">
      <c r="A981" s="43"/>
      <c r="B981" s="44"/>
      <c r="C981" s="8"/>
      <c r="D981" s="9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5"/>
      <c r="T981" s="4"/>
      <c r="U981" s="4"/>
      <c r="V981" s="4"/>
      <c r="W981" s="4"/>
      <c r="X981" s="4"/>
      <c r="Y981" s="4"/>
      <c r="Z981" s="4"/>
      <c r="AA981" s="4"/>
      <c r="AB981" s="4"/>
    </row>
    <row r="982" spans="1:28" ht="18" customHeight="1">
      <c r="A982" s="43"/>
      <c r="B982" s="44"/>
      <c r="C982" s="8"/>
      <c r="D982" s="9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5"/>
      <c r="T982" s="4"/>
      <c r="U982" s="4"/>
      <c r="V982" s="4"/>
      <c r="W982" s="4"/>
      <c r="X982" s="4"/>
      <c r="Y982" s="4"/>
      <c r="Z982" s="4"/>
      <c r="AA982" s="4"/>
      <c r="AB982" s="4"/>
    </row>
    <row r="983" spans="1:28" ht="18" customHeight="1">
      <c r="A983" s="43"/>
      <c r="B983" s="44"/>
      <c r="C983" s="8"/>
      <c r="D983" s="9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5"/>
      <c r="T983" s="4"/>
      <c r="U983" s="4"/>
      <c r="V983" s="4"/>
      <c r="W983" s="4"/>
      <c r="X983" s="4"/>
      <c r="Y983" s="4"/>
      <c r="Z983" s="4"/>
      <c r="AA983" s="4"/>
      <c r="AB983" s="4"/>
    </row>
    <row r="984" spans="1:28" ht="18" customHeight="1">
      <c r="A984" s="43"/>
      <c r="B984" s="44"/>
      <c r="C984" s="8"/>
      <c r="D984" s="9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5"/>
      <c r="T984" s="4"/>
      <c r="U984" s="4"/>
      <c r="V984" s="4"/>
      <c r="W984" s="4"/>
      <c r="X984" s="4"/>
      <c r="Y984" s="4"/>
      <c r="Z984" s="4"/>
      <c r="AA984" s="4"/>
      <c r="AB984" s="4"/>
    </row>
    <row r="985" spans="1:28" ht="18" customHeight="1">
      <c r="A985" s="43"/>
      <c r="B985" s="44"/>
      <c r="C985" s="8"/>
      <c r="D985" s="9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5"/>
      <c r="T985" s="4"/>
      <c r="U985" s="4"/>
      <c r="V985" s="4"/>
      <c r="W985" s="4"/>
      <c r="X985" s="4"/>
      <c r="Y985" s="4"/>
      <c r="Z985" s="4"/>
      <c r="AA985" s="4"/>
      <c r="AB985" s="4"/>
    </row>
    <row r="986" spans="1:28" ht="18" customHeight="1">
      <c r="A986" s="43"/>
      <c r="B986" s="44"/>
      <c r="C986" s="8"/>
      <c r="D986" s="9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5"/>
      <c r="T986" s="4"/>
      <c r="U986" s="4"/>
      <c r="V986" s="4"/>
      <c r="W986" s="4"/>
      <c r="X986" s="4"/>
      <c r="Y986" s="4"/>
      <c r="Z986" s="4"/>
      <c r="AA986" s="4"/>
      <c r="AB986" s="4"/>
    </row>
    <row r="987" spans="1:28" ht="18" customHeight="1">
      <c r="A987" s="43"/>
      <c r="B987" s="44"/>
      <c r="C987" s="8"/>
      <c r="D987" s="9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5"/>
      <c r="T987" s="4"/>
      <c r="U987" s="4"/>
      <c r="V987" s="4"/>
      <c r="W987" s="4"/>
      <c r="X987" s="4"/>
      <c r="Y987" s="4"/>
      <c r="Z987" s="4"/>
      <c r="AA987" s="4"/>
      <c r="AB987" s="4"/>
    </row>
    <row r="988" spans="1:28" ht="18" customHeight="1">
      <c r="A988" s="43"/>
      <c r="B988" s="44"/>
      <c r="C988" s="8"/>
      <c r="D988" s="9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5"/>
      <c r="T988" s="4"/>
      <c r="U988" s="4"/>
      <c r="V988" s="4"/>
      <c r="W988" s="4"/>
      <c r="X988" s="4"/>
      <c r="Y988" s="4"/>
      <c r="Z988" s="4"/>
      <c r="AA988" s="4"/>
      <c r="AB988" s="4"/>
    </row>
    <row r="989" spans="1:28" ht="18" customHeight="1">
      <c r="A989" s="43"/>
      <c r="B989" s="44"/>
      <c r="C989" s="8"/>
      <c r="D989" s="9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5"/>
      <c r="T989" s="4"/>
      <c r="U989" s="4"/>
      <c r="V989" s="4"/>
      <c r="W989" s="4"/>
      <c r="X989" s="4"/>
      <c r="Y989" s="4"/>
      <c r="Z989" s="4"/>
      <c r="AA989" s="4"/>
      <c r="AB989" s="4"/>
    </row>
    <row r="990" spans="1:28" ht="18" customHeight="1">
      <c r="A990" s="43"/>
      <c r="B990" s="44"/>
      <c r="C990" s="8"/>
      <c r="D990" s="9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5"/>
      <c r="T990" s="4"/>
      <c r="U990" s="4"/>
      <c r="V990" s="4"/>
      <c r="W990" s="4"/>
      <c r="X990" s="4"/>
      <c r="Y990" s="4"/>
      <c r="Z990" s="4"/>
      <c r="AA990" s="4"/>
      <c r="AB990" s="4"/>
    </row>
    <row r="991" spans="1:28" ht="18" customHeight="1">
      <c r="A991" s="43"/>
      <c r="B991" s="44"/>
      <c r="C991" s="8"/>
      <c r="D991" s="9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5"/>
      <c r="T991" s="4"/>
      <c r="U991" s="4"/>
      <c r="V991" s="4"/>
      <c r="W991" s="4"/>
      <c r="X991" s="4"/>
      <c r="Y991" s="4"/>
      <c r="Z991" s="4"/>
      <c r="AA991" s="4"/>
      <c r="AB991" s="4"/>
    </row>
    <row r="992" spans="1:28" ht="18" customHeight="1">
      <c r="A992" s="43"/>
      <c r="B992" s="44"/>
      <c r="C992" s="8"/>
      <c r="D992" s="9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5"/>
      <c r="T992" s="4"/>
      <c r="U992" s="4"/>
      <c r="V992" s="4"/>
      <c r="W992" s="4"/>
      <c r="X992" s="4"/>
      <c r="Y992" s="4"/>
      <c r="Z992" s="4"/>
      <c r="AA992" s="4"/>
      <c r="AB992" s="4"/>
    </row>
    <row r="993" spans="1:28" ht="18" customHeight="1">
      <c r="A993" s="43"/>
      <c r="B993" s="44"/>
      <c r="C993" s="8"/>
      <c r="D993" s="9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5"/>
      <c r="T993" s="4"/>
      <c r="U993" s="4"/>
      <c r="V993" s="4"/>
      <c r="W993" s="4"/>
      <c r="X993" s="4"/>
      <c r="Y993" s="4"/>
      <c r="Z993" s="4"/>
      <c r="AA993" s="4"/>
      <c r="AB993" s="4"/>
    </row>
    <row r="994" spans="1:28" ht="18" customHeight="1">
      <c r="A994" s="43"/>
      <c r="B994" s="44"/>
      <c r="C994" s="8"/>
      <c r="D994" s="9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5"/>
      <c r="T994" s="4"/>
      <c r="U994" s="4"/>
      <c r="V994" s="4"/>
      <c r="W994" s="4"/>
      <c r="X994" s="4"/>
      <c r="Y994" s="4"/>
      <c r="Z994" s="4"/>
      <c r="AA994" s="4"/>
      <c r="AB994" s="4"/>
    </row>
    <row r="995" spans="1:28" ht="18" customHeight="1">
      <c r="A995" s="43"/>
      <c r="B995" s="44"/>
      <c r="C995" s="8"/>
      <c r="D995" s="9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5"/>
      <c r="T995" s="4"/>
      <c r="U995" s="4"/>
      <c r="V995" s="4"/>
      <c r="W995" s="4"/>
      <c r="X995" s="4"/>
      <c r="Y995" s="4"/>
      <c r="Z995" s="4"/>
      <c r="AA995" s="4"/>
      <c r="AB995" s="4"/>
    </row>
    <row r="996" spans="1:28" ht="18" customHeight="1">
      <c r="A996" s="43"/>
      <c r="B996" s="44"/>
      <c r="C996" s="8"/>
      <c r="D996" s="9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5"/>
      <c r="T996" s="4"/>
      <c r="U996" s="4"/>
      <c r="V996" s="4"/>
      <c r="W996" s="4"/>
      <c r="X996" s="4"/>
      <c r="Y996" s="4"/>
      <c r="Z996" s="4"/>
      <c r="AA996" s="4"/>
      <c r="AB996" s="4"/>
    </row>
    <row r="997" spans="1:28" ht="18" customHeight="1">
      <c r="A997" s="43"/>
      <c r="B997" s="44"/>
      <c r="C997" s="8"/>
      <c r="D997" s="9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5"/>
      <c r="T997" s="4"/>
      <c r="U997" s="4"/>
      <c r="V997" s="4"/>
      <c r="W997" s="4"/>
      <c r="X997" s="4"/>
      <c r="Y997" s="4"/>
      <c r="Z997" s="4"/>
      <c r="AA997" s="4"/>
      <c r="AB997" s="4"/>
    </row>
    <row r="998" spans="1:28" ht="18" customHeight="1">
      <c r="A998" s="43"/>
      <c r="B998" s="44"/>
      <c r="C998" s="8"/>
      <c r="D998" s="9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5"/>
      <c r="T998" s="4"/>
      <c r="U998" s="4"/>
      <c r="V998" s="4"/>
      <c r="W998" s="4"/>
      <c r="X998" s="4"/>
      <c r="Y998" s="4"/>
      <c r="Z998" s="4"/>
      <c r="AA998" s="4"/>
      <c r="AB998" s="4"/>
    </row>
    <row r="999" spans="1:28" ht="18" customHeight="1">
      <c r="A999" s="43"/>
      <c r="B999" s="44"/>
      <c r="C999" s="8"/>
      <c r="D999" s="9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5"/>
      <c r="T999" s="4"/>
      <c r="U999" s="4"/>
      <c r="V999" s="4"/>
      <c r="W999" s="4"/>
      <c r="X999" s="4"/>
      <c r="Y999" s="4"/>
      <c r="Z999" s="4"/>
      <c r="AA999" s="4"/>
      <c r="AB999" s="4"/>
    </row>
    <row r="1000" spans="1:28" ht="18" customHeight="1">
      <c r="A1000" s="43"/>
      <c r="B1000" s="44"/>
      <c r="C1000" s="8"/>
      <c r="D1000" s="9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5"/>
      <c r="T1000" s="4"/>
      <c r="U1000" s="4"/>
      <c r="V1000" s="4"/>
      <c r="W1000" s="4"/>
      <c r="X1000" s="4"/>
      <c r="Y1000" s="4"/>
      <c r="Z1000" s="4"/>
      <c r="AA1000" s="4"/>
      <c r="AB1000" s="4"/>
    </row>
  </sheetData>
  <mergeCells count="13">
    <mergeCell ref="A3:C3"/>
    <mergeCell ref="T22:X22"/>
    <mergeCell ref="T23:X23"/>
    <mergeCell ref="T24:X24"/>
    <mergeCell ref="A19:D19"/>
    <mergeCell ref="A12:C12"/>
    <mergeCell ref="A14:C14"/>
    <mergeCell ref="A16:C16"/>
    <mergeCell ref="A18:C18"/>
    <mergeCell ref="A20:D20"/>
    <mergeCell ref="A21:D21"/>
    <mergeCell ref="A22:D22"/>
    <mergeCell ref="A23:D23"/>
  </mergeCells>
  <phoneticPr fontId="39" type="noConversion"/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C0C0C"/>
  </sheetPr>
  <dimension ref="A1:AK999"/>
  <sheetViews>
    <sheetView showGridLines="0" zoomScale="60" zoomScaleNormal="60" workbookViewId="0">
      <pane xSplit="2" ySplit="3" topLeftCell="I34" activePane="bottomRight" state="frozen"/>
      <selection pane="topRight" activeCell="C1" sqref="C1"/>
      <selection pane="bottomLeft" activeCell="A4" sqref="A4"/>
      <selection pane="bottomRight" activeCell="AL76" sqref="AL76"/>
    </sheetView>
  </sheetViews>
  <sheetFormatPr defaultColWidth="14.42578125" defaultRowHeight="15"/>
  <cols>
    <col min="1" max="1" width="7.5703125" bestFit="1" customWidth="1"/>
    <col min="2" max="2" width="12.140625" bestFit="1" customWidth="1"/>
    <col min="3" max="25" width="10.85546875" bestFit="1" customWidth="1"/>
    <col min="26" max="26" width="9.28515625" bestFit="1" customWidth="1"/>
    <col min="27" max="27" width="12.7109375" bestFit="1" customWidth="1"/>
    <col min="28" max="28" width="11.85546875" bestFit="1" customWidth="1"/>
    <col min="29" max="29" width="10.85546875" bestFit="1" customWidth="1"/>
    <col min="30" max="30" width="10.85546875" customWidth="1"/>
    <col min="31" max="31" width="10" customWidth="1"/>
    <col min="32" max="32" width="2.140625" customWidth="1"/>
    <col min="33" max="33" width="10.85546875" customWidth="1"/>
    <col min="34" max="37" width="9" customWidth="1"/>
  </cols>
  <sheetData>
    <row r="1" spans="1:37" ht="20.25">
      <c r="A1" s="45">
        <v>2025</v>
      </c>
      <c r="B1" s="46" t="s">
        <v>43</v>
      </c>
      <c r="C1" s="46"/>
      <c r="D1" s="47" t="s">
        <v>6</v>
      </c>
      <c r="E1" s="48">
        <f ca="1">TODAY()</f>
        <v>45694</v>
      </c>
      <c r="F1" s="49"/>
      <c r="G1" s="49"/>
      <c r="H1" s="50"/>
      <c r="I1" s="50"/>
      <c r="J1" s="51"/>
      <c r="K1" s="51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2"/>
      <c r="AH1" s="50"/>
      <c r="AI1" s="50"/>
      <c r="AJ1" s="50"/>
      <c r="AK1" s="50"/>
    </row>
    <row r="2" spans="1:37">
      <c r="A2" s="53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2"/>
      <c r="AH2" s="50"/>
      <c r="AI2" s="50"/>
      <c r="AJ2" s="50"/>
      <c r="AK2" s="50"/>
    </row>
    <row r="3" spans="1:37">
      <c r="A3" s="377" t="s">
        <v>44</v>
      </c>
      <c r="B3" s="376"/>
      <c r="C3" s="403" t="s">
        <v>7</v>
      </c>
      <c r="D3" s="375"/>
      <c r="E3" s="392" t="s">
        <v>8</v>
      </c>
      <c r="F3" s="375"/>
      <c r="G3" s="392" t="s">
        <v>9</v>
      </c>
      <c r="H3" s="375"/>
      <c r="I3" s="392" t="s">
        <v>10</v>
      </c>
      <c r="J3" s="375"/>
      <c r="K3" s="392" t="s">
        <v>11</v>
      </c>
      <c r="L3" s="375"/>
      <c r="M3" s="392" t="s">
        <v>12</v>
      </c>
      <c r="N3" s="375"/>
      <c r="O3" s="392" t="s">
        <v>13</v>
      </c>
      <c r="P3" s="375"/>
      <c r="Q3" s="392" t="s">
        <v>14</v>
      </c>
      <c r="R3" s="375"/>
      <c r="S3" s="392" t="s">
        <v>15</v>
      </c>
      <c r="T3" s="375"/>
      <c r="U3" s="392" t="s">
        <v>16</v>
      </c>
      <c r="V3" s="375"/>
      <c r="W3" s="392" t="s">
        <v>17</v>
      </c>
      <c r="X3" s="375"/>
      <c r="Y3" s="392" t="s">
        <v>18</v>
      </c>
      <c r="Z3" s="402"/>
      <c r="AA3" s="319" t="s">
        <v>2</v>
      </c>
      <c r="AB3" s="322" t="s">
        <v>45</v>
      </c>
      <c r="AC3" s="323"/>
      <c r="AD3" s="50"/>
      <c r="AE3" s="55"/>
      <c r="AF3" s="55"/>
      <c r="AG3" s="56"/>
      <c r="AH3" s="55"/>
      <c r="AI3" s="55"/>
      <c r="AJ3" s="55"/>
      <c r="AK3" s="55"/>
    </row>
    <row r="4" spans="1:37">
      <c r="A4" s="371" t="s">
        <v>46</v>
      </c>
      <c r="B4" s="372"/>
      <c r="C4" s="373" t="e">
        <f>#REF!</f>
        <v>#REF!</v>
      </c>
      <c r="D4" s="367"/>
      <c r="E4" s="366" t="e">
        <f>#REF!</f>
        <v>#REF!</v>
      </c>
      <c r="F4" s="367"/>
      <c r="G4" s="366">
        <f>'3월'!B15</f>
        <v>1000000</v>
      </c>
      <c r="H4" s="367"/>
      <c r="I4" s="366">
        <f>'4월'!B15</f>
        <v>1000000</v>
      </c>
      <c r="J4" s="367"/>
      <c r="K4" s="366">
        <f>'5월'!B15</f>
        <v>1000000</v>
      </c>
      <c r="L4" s="367"/>
      <c r="M4" s="366">
        <f>'6월'!B15</f>
        <v>1000000</v>
      </c>
      <c r="N4" s="367"/>
      <c r="O4" s="366">
        <f>'7월'!B15</f>
        <v>1000000</v>
      </c>
      <c r="P4" s="367"/>
      <c r="Q4" s="366">
        <f>'8월'!B15</f>
        <v>1000000</v>
      </c>
      <c r="R4" s="367"/>
      <c r="S4" s="366">
        <f>'9월'!B15</f>
        <v>1000000</v>
      </c>
      <c r="T4" s="367"/>
      <c r="U4" s="366">
        <f>'10월'!B15</f>
        <v>1000000</v>
      </c>
      <c r="V4" s="367"/>
      <c r="W4" s="366">
        <f>'11월'!B15</f>
        <v>1000000</v>
      </c>
      <c r="X4" s="367"/>
      <c r="Y4" s="366">
        <f>'12월'!B15</f>
        <v>1000000</v>
      </c>
      <c r="Z4" s="368"/>
      <c r="AA4" s="320" t="e">
        <f t="shared" ref="AA4" si="0">SUM(C4:Z4)</f>
        <v>#REF!</v>
      </c>
      <c r="AB4" s="369" t="e">
        <f>AVERAGEIF(C4:Z4, "&lt;&gt;0")</f>
        <v>#REF!</v>
      </c>
      <c r="AC4" s="370"/>
      <c r="AD4" s="50"/>
      <c r="AE4" s="50"/>
      <c r="AF4" s="50"/>
      <c r="AG4" s="52"/>
      <c r="AH4" s="50"/>
      <c r="AI4" s="50"/>
      <c r="AJ4" s="50"/>
      <c r="AK4" s="50"/>
    </row>
    <row r="5" spans="1:37">
      <c r="A5" s="371" t="s">
        <v>47</v>
      </c>
      <c r="B5" s="372"/>
      <c r="C5" s="373" t="e">
        <f>#REF!</f>
        <v>#REF!</v>
      </c>
      <c r="D5" s="367"/>
      <c r="E5" s="404" t="e">
        <f>#REF!</f>
        <v>#REF!</v>
      </c>
      <c r="F5" s="405"/>
      <c r="G5" s="404">
        <f>'3월'!B16</f>
        <v>0</v>
      </c>
      <c r="H5" s="405"/>
      <c r="I5" s="404">
        <f>'4월'!B16</f>
        <v>0</v>
      </c>
      <c r="J5" s="405"/>
      <c r="K5" s="404">
        <f>'5월'!B16</f>
        <v>0</v>
      </c>
      <c r="L5" s="405"/>
      <c r="M5" s="404">
        <f>'6월'!B16</f>
        <v>0</v>
      </c>
      <c r="N5" s="405"/>
      <c r="O5" s="404">
        <f>'7월'!B16</f>
        <v>0</v>
      </c>
      <c r="P5" s="405"/>
      <c r="Q5" s="404">
        <f>'8월'!B16</f>
        <v>0</v>
      </c>
      <c r="R5" s="405"/>
      <c r="S5" s="404">
        <f>'9월'!B16</f>
        <v>0</v>
      </c>
      <c r="T5" s="405"/>
      <c r="U5" s="404">
        <f>'10월'!B16</f>
        <v>0</v>
      </c>
      <c r="V5" s="405"/>
      <c r="W5" s="404">
        <f>'11월'!B16</f>
        <v>0</v>
      </c>
      <c r="X5" s="405"/>
      <c r="Y5" s="404">
        <f>'12월'!B16</f>
        <v>0</v>
      </c>
      <c r="Z5" s="406"/>
      <c r="AA5" s="320" t="e">
        <f>SUM(C5:Z5)</f>
        <v>#REF!</v>
      </c>
      <c r="AB5" s="369" t="e">
        <f>AVERAGEIF(C5:Z5, "&lt;&gt;0")</f>
        <v>#REF!</v>
      </c>
      <c r="AC5" s="370"/>
      <c r="AD5" s="50"/>
      <c r="AE5" s="50"/>
      <c r="AF5" s="50"/>
      <c r="AG5" s="52"/>
      <c r="AH5" s="50"/>
      <c r="AI5" s="50"/>
      <c r="AJ5" s="50"/>
      <c r="AK5" s="50"/>
    </row>
    <row r="6" spans="1:37">
      <c r="A6" s="371" t="s">
        <v>48</v>
      </c>
      <c r="B6" s="372"/>
      <c r="C6" s="373" t="e">
        <f>#REF!</f>
        <v>#REF!</v>
      </c>
      <c r="D6" s="367"/>
      <c r="E6" s="366" t="e">
        <f>#REF!</f>
        <v>#REF!</v>
      </c>
      <c r="F6" s="367"/>
      <c r="G6" s="366">
        <f>'3월'!B17</f>
        <v>0</v>
      </c>
      <c r="H6" s="367"/>
      <c r="I6" s="366">
        <f>'4월'!B17</f>
        <v>0</v>
      </c>
      <c r="J6" s="367"/>
      <c r="K6" s="366">
        <f>'5월'!B17</f>
        <v>0</v>
      </c>
      <c r="L6" s="367"/>
      <c r="M6" s="366">
        <f>'6월'!B17</f>
        <v>0</v>
      </c>
      <c r="N6" s="367"/>
      <c r="O6" s="366">
        <f>'7월'!B17</f>
        <v>0</v>
      </c>
      <c r="P6" s="367"/>
      <c r="Q6" s="366">
        <f>'8월'!B17</f>
        <v>0</v>
      </c>
      <c r="R6" s="367"/>
      <c r="S6" s="366">
        <f>'9월'!B17</f>
        <v>0</v>
      </c>
      <c r="T6" s="367"/>
      <c r="U6" s="366">
        <f>'10월'!B17</f>
        <v>0</v>
      </c>
      <c r="V6" s="367"/>
      <c r="W6" s="366">
        <f>'11월'!B17</f>
        <v>0</v>
      </c>
      <c r="X6" s="367"/>
      <c r="Y6" s="366">
        <f>'12월'!B17</f>
        <v>0</v>
      </c>
      <c r="Z6" s="368"/>
      <c r="AA6" s="320" t="e">
        <f>SUM(C6:Z6)</f>
        <v>#REF!</v>
      </c>
      <c r="AB6" s="369" t="e">
        <f>AVERAGEIF(C6:Z6, "&lt;&gt;0")</f>
        <v>#REF!</v>
      </c>
      <c r="AC6" s="370"/>
      <c r="AD6" s="50"/>
      <c r="AE6" s="50"/>
      <c r="AF6" s="50"/>
      <c r="AG6" s="52"/>
      <c r="AH6" s="50"/>
      <c r="AI6" s="50"/>
      <c r="AJ6" s="50"/>
      <c r="AK6" s="50"/>
    </row>
    <row r="7" spans="1:37">
      <c r="A7" s="379" t="s">
        <v>2</v>
      </c>
      <c r="B7" s="380"/>
      <c r="C7" s="381" t="e">
        <f>SUM(C4:D6)</f>
        <v>#REF!</v>
      </c>
      <c r="D7" s="382"/>
      <c r="E7" s="383" t="e">
        <f>SUM(E4:F6)</f>
        <v>#REF!</v>
      </c>
      <c r="F7" s="382"/>
      <c r="G7" s="383">
        <f>SUM(G4:H6)</f>
        <v>1000000</v>
      </c>
      <c r="H7" s="382"/>
      <c r="I7" s="383">
        <f>SUM(I4:J6)</f>
        <v>1000000</v>
      </c>
      <c r="J7" s="382"/>
      <c r="K7" s="383">
        <f>SUM(K4:L6)</f>
        <v>1000000</v>
      </c>
      <c r="L7" s="382"/>
      <c r="M7" s="383">
        <f>SUM(M4:N6)</f>
        <v>1000000</v>
      </c>
      <c r="N7" s="382"/>
      <c r="O7" s="383">
        <f>SUM(O4:P6)</f>
        <v>1000000</v>
      </c>
      <c r="P7" s="382"/>
      <c r="Q7" s="383">
        <f>SUM(Q4:R6)</f>
        <v>1000000</v>
      </c>
      <c r="R7" s="382"/>
      <c r="S7" s="383">
        <f>SUM(S4:T6)</f>
        <v>1000000</v>
      </c>
      <c r="T7" s="382"/>
      <c r="U7" s="383">
        <f>SUM(U4:V6)</f>
        <v>1000000</v>
      </c>
      <c r="V7" s="382"/>
      <c r="W7" s="383">
        <f>SUM(W4:X6)</f>
        <v>1000000</v>
      </c>
      <c r="X7" s="382"/>
      <c r="Y7" s="383">
        <f>SUM(Y4:Z6)</f>
        <v>1000000</v>
      </c>
      <c r="Z7" s="399"/>
      <c r="AA7" s="321" t="e">
        <f>SUM(C7:Z7)</f>
        <v>#REF!</v>
      </c>
      <c r="AB7" s="400" t="e">
        <f>AVERAGEIF(C7:Z7, "&lt;&gt;0")</f>
        <v>#REF!</v>
      </c>
      <c r="AC7" s="401"/>
      <c r="AD7" s="59"/>
      <c r="AE7" s="59"/>
      <c r="AF7" s="59"/>
      <c r="AG7" s="60"/>
      <c r="AH7" s="59"/>
      <c r="AI7" s="59"/>
      <c r="AJ7" s="59"/>
      <c r="AK7" s="59"/>
    </row>
    <row r="8" spans="1:37">
      <c r="A8" s="61"/>
      <c r="B8" s="61"/>
      <c r="C8" s="56"/>
      <c r="D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60"/>
      <c r="AB8" s="62"/>
      <c r="AC8" s="62"/>
      <c r="AD8" s="50"/>
      <c r="AE8" s="50"/>
      <c r="AF8" s="50"/>
      <c r="AG8" s="52"/>
      <c r="AH8" s="50"/>
      <c r="AI8" s="50"/>
      <c r="AJ8" s="50"/>
      <c r="AK8" s="50"/>
    </row>
    <row r="9" spans="1:37">
      <c r="A9" s="377" t="s">
        <v>49</v>
      </c>
      <c r="B9" s="376"/>
      <c r="C9" s="378" t="s">
        <v>7</v>
      </c>
      <c r="D9" s="375"/>
      <c r="E9" s="374" t="s">
        <v>8</v>
      </c>
      <c r="F9" s="375"/>
      <c r="G9" s="374" t="s">
        <v>9</v>
      </c>
      <c r="H9" s="375"/>
      <c r="I9" s="374" t="s">
        <v>10</v>
      </c>
      <c r="J9" s="375"/>
      <c r="K9" s="374" t="s">
        <v>11</v>
      </c>
      <c r="L9" s="375"/>
      <c r="M9" s="374" t="s">
        <v>12</v>
      </c>
      <c r="N9" s="375"/>
      <c r="O9" s="374" t="s">
        <v>13</v>
      </c>
      <c r="P9" s="375"/>
      <c r="Q9" s="374" t="s">
        <v>14</v>
      </c>
      <c r="R9" s="375"/>
      <c r="S9" s="374" t="s">
        <v>15</v>
      </c>
      <c r="T9" s="375"/>
      <c r="U9" s="374" t="s">
        <v>16</v>
      </c>
      <c r="V9" s="375"/>
      <c r="W9" s="374" t="s">
        <v>17</v>
      </c>
      <c r="X9" s="375"/>
      <c r="Y9" s="374" t="s">
        <v>18</v>
      </c>
      <c r="Z9" s="376"/>
      <c r="AA9" s="54" t="s">
        <v>50</v>
      </c>
      <c r="AB9" s="63" t="s">
        <v>51</v>
      </c>
      <c r="AC9" s="53"/>
      <c r="AD9" s="53"/>
      <c r="AE9" s="53"/>
      <c r="AF9" s="53"/>
      <c r="AG9" s="56"/>
      <c r="AH9" s="53"/>
      <c r="AI9" s="53"/>
      <c r="AJ9" s="53"/>
      <c r="AK9" s="53"/>
    </row>
    <row r="10" spans="1:37">
      <c r="A10" s="371" t="s">
        <v>52</v>
      </c>
      <c r="B10" s="372"/>
      <c r="C10" s="373" t="e">
        <f>#REF!</f>
        <v>#REF!</v>
      </c>
      <c r="D10" s="367"/>
      <c r="E10" s="366" t="e">
        <f>#REF!</f>
        <v>#REF!</v>
      </c>
      <c r="F10" s="367"/>
      <c r="G10" s="366">
        <f>'3월'!$B22</f>
        <v>1000000</v>
      </c>
      <c r="H10" s="367"/>
      <c r="I10" s="366">
        <f>'4월'!$B22</f>
        <v>1000000</v>
      </c>
      <c r="J10" s="367"/>
      <c r="K10" s="366">
        <f>'5월'!$B22</f>
        <v>1000000</v>
      </c>
      <c r="L10" s="367"/>
      <c r="M10" s="366">
        <f>'6월'!$B22</f>
        <v>1000000</v>
      </c>
      <c r="N10" s="367"/>
      <c r="O10" s="366">
        <f>'7월'!$B22</f>
        <v>1000000</v>
      </c>
      <c r="P10" s="367"/>
      <c r="Q10" s="366">
        <f>'8월'!$B22</f>
        <v>1000000</v>
      </c>
      <c r="R10" s="367"/>
      <c r="S10" s="366">
        <f>'9월'!$B22</f>
        <v>1000000</v>
      </c>
      <c r="T10" s="367"/>
      <c r="U10" s="366">
        <f>'10월'!$B22</f>
        <v>1000000</v>
      </c>
      <c r="V10" s="367"/>
      <c r="W10" s="366">
        <f>'11월'!$B22</f>
        <v>1000000</v>
      </c>
      <c r="X10" s="367"/>
      <c r="Y10" s="366">
        <f>'12월'!$B22</f>
        <v>1000000</v>
      </c>
      <c r="Z10" s="372"/>
      <c r="AA10" s="57" t="e">
        <f t="shared" ref="AA10:AA11" si="1">SUM(C10:Z10)</f>
        <v>#REF!</v>
      </c>
      <c r="AB10" s="64" t="e">
        <f t="shared" ref="AB10:AB11" si="2">AVERAGE(C10:Z10)</f>
        <v>#REF!</v>
      </c>
      <c r="AC10" s="50"/>
      <c r="AD10" s="50"/>
      <c r="AE10" s="50"/>
      <c r="AF10" s="50"/>
      <c r="AG10" s="52"/>
      <c r="AH10" s="50"/>
      <c r="AI10" s="50"/>
      <c r="AJ10" s="50"/>
      <c r="AK10" s="50"/>
    </row>
    <row r="11" spans="1:37">
      <c r="A11" s="371" t="s">
        <v>48</v>
      </c>
      <c r="B11" s="372"/>
      <c r="C11" s="373" t="e">
        <f>#REF!</f>
        <v>#REF!</v>
      </c>
      <c r="D11" s="367"/>
      <c r="E11" s="366" t="e">
        <f>#REF!</f>
        <v>#REF!</v>
      </c>
      <c r="F11" s="367"/>
      <c r="G11" s="366">
        <f>'3월'!$B23</f>
        <v>0</v>
      </c>
      <c r="H11" s="367"/>
      <c r="I11" s="366">
        <f>'4월'!$B23</f>
        <v>0</v>
      </c>
      <c r="J11" s="367"/>
      <c r="K11" s="366">
        <f>'5월'!$B23</f>
        <v>0</v>
      </c>
      <c r="L11" s="367"/>
      <c r="M11" s="366">
        <f>'6월'!$B23</f>
        <v>0</v>
      </c>
      <c r="N11" s="367"/>
      <c r="O11" s="366">
        <f>'7월'!$B23</f>
        <v>0</v>
      </c>
      <c r="P11" s="367"/>
      <c r="Q11" s="366">
        <f>'8월'!$B23</f>
        <v>0</v>
      </c>
      <c r="R11" s="367"/>
      <c r="S11" s="366">
        <f>'9월'!$B23</f>
        <v>0</v>
      </c>
      <c r="T11" s="367"/>
      <c r="U11" s="366">
        <f>'10월'!$B23</f>
        <v>0</v>
      </c>
      <c r="V11" s="367"/>
      <c r="W11" s="366">
        <f>'11월'!$B23</f>
        <v>0</v>
      </c>
      <c r="X11" s="367"/>
      <c r="Y11" s="366">
        <f>'12월'!$B23</f>
        <v>0</v>
      </c>
      <c r="Z11" s="372"/>
      <c r="AA11" s="57" t="e">
        <f t="shared" si="1"/>
        <v>#REF!</v>
      </c>
      <c r="AB11" s="64" t="e">
        <f t="shared" si="2"/>
        <v>#REF!</v>
      </c>
      <c r="AC11" s="50"/>
      <c r="AD11" s="50"/>
      <c r="AE11" s="50"/>
      <c r="AF11" s="50"/>
      <c r="AG11" s="52"/>
      <c r="AH11" s="50"/>
      <c r="AI11" s="50"/>
      <c r="AJ11" s="50"/>
      <c r="AK11" s="50"/>
    </row>
    <row r="12" spans="1:37">
      <c r="A12" s="371" t="s">
        <v>53</v>
      </c>
      <c r="B12" s="372"/>
      <c r="C12" s="373" t="e">
        <f>#REF!</f>
        <v>#REF!</v>
      </c>
      <c r="D12" s="367"/>
      <c r="E12" s="366" t="e">
        <f>#REF!</f>
        <v>#REF!</v>
      </c>
      <c r="F12" s="367"/>
      <c r="G12" s="366">
        <f>'3월'!$B24</f>
        <v>1000000</v>
      </c>
      <c r="H12" s="367"/>
      <c r="I12" s="366">
        <f>'4월'!$B24</f>
        <v>1000000</v>
      </c>
      <c r="J12" s="367"/>
      <c r="K12" s="366">
        <f>'5월'!$B24</f>
        <v>1000000</v>
      </c>
      <c r="L12" s="367"/>
      <c r="M12" s="366">
        <f>'6월'!$B24</f>
        <v>1000000</v>
      </c>
      <c r="N12" s="367"/>
      <c r="O12" s="366">
        <f>'7월'!$B24</f>
        <v>1000000</v>
      </c>
      <c r="P12" s="367"/>
      <c r="Q12" s="366">
        <f>'8월'!$B24</f>
        <v>1000000</v>
      </c>
      <c r="R12" s="367"/>
      <c r="S12" s="366">
        <f>'9월'!$B24</f>
        <v>0</v>
      </c>
      <c r="T12" s="367"/>
      <c r="U12" s="366">
        <f>'10월'!$B24</f>
        <v>1000000</v>
      </c>
      <c r="V12" s="367"/>
      <c r="W12" s="366">
        <f>'11월'!$B24</f>
        <v>1000000</v>
      </c>
      <c r="X12" s="367"/>
      <c r="Y12" s="366">
        <f>'12월'!$B24</f>
        <v>1000000</v>
      </c>
      <c r="Z12" s="372"/>
      <c r="AA12" s="57" t="e">
        <f>SUM(C12:Z12)</f>
        <v>#REF!</v>
      </c>
      <c r="AB12" s="64" t="e">
        <f>AVERAGE(C12:Z12)</f>
        <v>#REF!</v>
      </c>
      <c r="AC12" s="50"/>
      <c r="AD12" s="50"/>
      <c r="AE12" s="50"/>
      <c r="AF12" s="50"/>
      <c r="AG12" s="52"/>
      <c r="AH12" s="50"/>
      <c r="AI12" s="50"/>
      <c r="AJ12" s="50"/>
      <c r="AK12" s="50"/>
    </row>
    <row r="13" spans="1:37">
      <c r="A13" s="371" t="s">
        <v>54</v>
      </c>
      <c r="B13" s="372"/>
      <c r="C13" s="373" t="e">
        <f>#REF!</f>
        <v>#REF!</v>
      </c>
      <c r="D13" s="367"/>
      <c r="E13" s="366" t="e">
        <f>#REF!</f>
        <v>#REF!</v>
      </c>
      <c r="F13" s="367"/>
      <c r="G13" s="366">
        <f>'3월'!$B25</f>
        <v>0</v>
      </c>
      <c r="H13" s="367"/>
      <c r="I13" s="366">
        <f>'4월'!$B25</f>
        <v>0</v>
      </c>
      <c r="J13" s="367"/>
      <c r="K13" s="366">
        <f>'5월'!$B25</f>
        <v>0</v>
      </c>
      <c r="L13" s="367"/>
      <c r="M13" s="366">
        <f>'6월'!$B25</f>
        <v>0</v>
      </c>
      <c r="N13" s="367"/>
      <c r="O13" s="366">
        <f>'7월'!$B25</f>
        <v>0</v>
      </c>
      <c r="P13" s="367"/>
      <c r="Q13" s="366">
        <f>'8월'!$B25</f>
        <v>0</v>
      </c>
      <c r="R13" s="367"/>
      <c r="S13" s="366">
        <f>'9월'!$B25</f>
        <v>0</v>
      </c>
      <c r="T13" s="367"/>
      <c r="U13" s="366">
        <f>'10월'!$B25</f>
        <v>0</v>
      </c>
      <c r="V13" s="367"/>
      <c r="W13" s="366">
        <f>'11월'!$B25</f>
        <v>0</v>
      </c>
      <c r="X13" s="367"/>
      <c r="Y13" s="366">
        <f>'12월'!$B25</f>
        <v>0</v>
      </c>
      <c r="Z13" s="372"/>
      <c r="AA13" s="57"/>
      <c r="AB13" s="64"/>
      <c r="AC13" s="50"/>
      <c r="AD13" s="50"/>
      <c r="AE13" s="50"/>
      <c r="AF13" s="50"/>
      <c r="AG13" s="52"/>
      <c r="AH13" s="50"/>
      <c r="AI13" s="50"/>
      <c r="AJ13" s="50"/>
      <c r="AK13" s="50"/>
    </row>
    <row r="14" spans="1:37">
      <c r="A14" s="379" t="s">
        <v>2</v>
      </c>
      <c r="B14" s="380"/>
      <c r="C14" s="381" t="e">
        <f>SUM(C10:D13)</f>
        <v>#REF!</v>
      </c>
      <c r="D14" s="382"/>
      <c r="E14" s="383" t="e">
        <f>SUM(E10:F13)</f>
        <v>#REF!</v>
      </c>
      <c r="F14" s="382"/>
      <c r="G14" s="383">
        <f>SUM(G10:H13)</f>
        <v>2000000</v>
      </c>
      <c r="H14" s="382"/>
      <c r="I14" s="383">
        <f>SUM(I10:J13)</f>
        <v>2000000</v>
      </c>
      <c r="J14" s="382"/>
      <c r="K14" s="383">
        <f>SUM(K10:L13)</f>
        <v>2000000</v>
      </c>
      <c r="L14" s="382"/>
      <c r="M14" s="383">
        <f>SUM(M10:N13)</f>
        <v>2000000</v>
      </c>
      <c r="N14" s="382"/>
      <c r="O14" s="383">
        <f>SUM(O10:P13)</f>
        <v>2000000</v>
      </c>
      <c r="P14" s="382"/>
      <c r="Q14" s="383">
        <f>SUM(Q10:R13)</f>
        <v>2000000</v>
      </c>
      <c r="R14" s="382"/>
      <c r="S14" s="383">
        <f>SUM(S10:T13)</f>
        <v>1000000</v>
      </c>
      <c r="T14" s="382"/>
      <c r="U14" s="383">
        <f>SUM(U10:V13)</f>
        <v>2000000</v>
      </c>
      <c r="V14" s="382"/>
      <c r="W14" s="383">
        <f>SUM(W10:X13)</f>
        <v>2000000</v>
      </c>
      <c r="X14" s="382"/>
      <c r="Y14" s="383">
        <f>SUM(Y10:Z13)</f>
        <v>2000000</v>
      </c>
      <c r="Z14" s="380"/>
      <c r="AA14" s="65" t="e">
        <f>SUM(C14:Z14)</f>
        <v>#REF!</v>
      </c>
      <c r="AB14" s="66" t="e">
        <f>AVERAGE(C14:Z14)</f>
        <v>#REF!</v>
      </c>
      <c r="AC14" s="50"/>
      <c r="AD14" s="50"/>
      <c r="AE14" s="50"/>
      <c r="AF14" s="50"/>
      <c r="AG14" s="52"/>
      <c r="AH14" s="50"/>
      <c r="AI14" s="50"/>
      <c r="AJ14" s="50"/>
      <c r="AK14" s="50"/>
    </row>
    <row r="15" spans="1:37">
      <c r="A15" s="67"/>
      <c r="B15" s="67"/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0"/>
      <c r="AB15" s="69"/>
      <c r="AC15" s="50"/>
      <c r="AD15" s="50"/>
      <c r="AE15" s="50"/>
      <c r="AF15" s="50"/>
      <c r="AG15" s="52"/>
      <c r="AH15" s="50"/>
      <c r="AI15" s="50"/>
      <c r="AJ15" s="50"/>
      <c r="AK15" s="50"/>
    </row>
    <row r="16" spans="1:37">
      <c r="A16" s="395" t="s">
        <v>55</v>
      </c>
      <c r="B16" s="396"/>
      <c r="C16" s="393" t="e">
        <f>C7-C51</f>
        <v>#REF!</v>
      </c>
      <c r="D16" s="394"/>
      <c r="E16" s="393" t="e">
        <f>E7-E51</f>
        <v>#REF!</v>
      </c>
      <c r="F16" s="394"/>
      <c r="G16" s="393">
        <f>G7-G51</f>
        <v>1000000</v>
      </c>
      <c r="H16" s="394"/>
      <c r="I16" s="393">
        <f>I7-I51</f>
        <v>1000000</v>
      </c>
      <c r="J16" s="394"/>
      <c r="K16" s="393">
        <f>K7-K51</f>
        <v>1000000</v>
      </c>
      <c r="L16" s="394"/>
      <c r="M16" s="393">
        <f>M7-M51</f>
        <v>1000000</v>
      </c>
      <c r="N16" s="394"/>
      <c r="O16" s="393">
        <f>O7-O51</f>
        <v>1000000</v>
      </c>
      <c r="P16" s="394"/>
      <c r="Q16" s="393">
        <f>Q7-Q51</f>
        <v>1000000</v>
      </c>
      <c r="R16" s="394"/>
      <c r="S16" s="393">
        <f>S7-S51</f>
        <v>1000000</v>
      </c>
      <c r="T16" s="394"/>
      <c r="U16" s="393">
        <f>U7-U51</f>
        <v>1000000</v>
      </c>
      <c r="V16" s="394"/>
      <c r="W16" s="393">
        <f>W7-W51</f>
        <v>1000000</v>
      </c>
      <c r="X16" s="394"/>
      <c r="Y16" s="393">
        <f>Y7-Y51</f>
        <v>1000000</v>
      </c>
      <c r="Z16" s="394"/>
      <c r="AA16" s="70" t="e">
        <f>SUM(C16:Z16)</f>
        <v>#REF!</v>
      </c>
      <c r="AB16" s="397" t="e">
        <f>AVERAGE(C16:Z16)</f>
        <v>#REF!</v>
      </c>
      <c r="AC16" s="398"/>
      <c r="AD16" s="71"/>
      <c r="AE16" s="71"/>
      <c r="AF16" s="71"/>
      <c r="AG16" s="72"/>
      <c r="AH16" s="71"/>
      <c r="AI16" s="71"/>
      <c r="AJ16" s="71"/>
      <c r="AK16" s="71"/>
    </row>
    <row r="17" spans="1:37">
      <c r="A17" s="67"/>
      <c r="B17" s="67"/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0"/>
      <c r="AB17" s="69"/>
      <c r="AC17" s="50"/>
      <c r="AD17" s="50"/>
      <c r="AE17" s="50"/>
      <c r="AF17" s="50"/>
      <c r="AG17" s="52"/>
      <c r="AH17" s="50"/>
      <c r="AI17" s="50"/>
      <c r="AJ17" s="50"/>
      <c r="AK17" s="50"/>
    </row>
    <row r="18" spans="1:37">
      <c r="A18" s="387" t="s">
        <v>56</v>
      </c>
      <c r="B18" s="388"/>
      <c r="C18" s="391" t="s">
        <v>7</v>
      </c>
      <c r="D18" s="375"/>
      <c r="E18" s="392" t="s">
        <v>8</v>
      </c>
      <c r="F18" s="375"/>
      <c r="G18" s="392" t="s">
        <v>9</v>
      </c>
      <c r="H18" s="375"/>
      <c r="I18" s="392" t="s">
        <v>10</v>
      </c>
      <c r="J18" s="375"/>
      <c r="K18" s="392" t="s">
        <v>11</v>
      </c>
      <c r="L18" s="375"/>
      <c r="M18" s="392" t="s">
        <v>12</v>
      </c>
      <c r="N18" s="375"/>
      <c r="O18" s="392" t="s">
        <v>13</v>
      </c>
      <c r="P18" s="375"/>
      <c r="Q18" s="392" t="s">
        <v>14</v>
      </c>
      <c r="R18" s="375"/>
      <c r="S18" s="392" t="s">
        <v>15</v>
      </c>
      <c r="T18" s="375"/>
      <c r="U18" s="392" t="s">
        <v>16</v>
      </c>
      <c r="V18" s="375"/>
      <c r="W18" s="392" t="s">
        <v>17</v>
      </c>
      <c r="X18" s="375"/>
      <c r="Y18" s="392" t="s">
        <v>18</v>
      </c>
      <c r="Z18" s="376"/>
      <c r="AA18" s="391" t="s">
        <v>2</v>
      </c>
      <c r="AB18" s="375"/>
      <c r="AC18" s="392" t="s">
        <v>45</v>
      </c>
      <c r="AD18" s="376"/>
      <c r="AE18" s="73"/>
      <c r="AF18" s="73"/>
      <c r="AG18" s="74"/>
      <c r="AH18" s="73"/>
      <c r="AI18" s="73"/>
      <c r="AJ18" s="73"/>
      <c r="AK18" s="73"/>
    </row>
    <row r="19" spans="1:37">
      <c r="A19" s="389"/>
      <c r="B19" s="390"/>
      <c r="C19" s="75" t="s">
        <v>57</v>
      </c>
      <c r="D19" s="76" t="s">
        <v>58</v>
      </c>
      <c r="E19" s="76" t="s">
        <v>57</v>
      </c>
      <c r="F19" s="76" t="s">
        <v>58</v>
      </c>
      <c r="G19" s="76" t="s">
        <v>57</v>
      </c>
      <c r="H19" s="76" t="s">
        <v>58</v>
      </c>
      <c r="I19" s="76" t="s">
        <v>57</v>
      </c>
      <c r="J19" s="76" t="s">
        <v>58</v>
      </c>
      <c r="K19" s="76" t="s">
        <v>57</v>
      </c>
      <c r="L19" s="76" t="s">
        <v>58</v>
      </c>
      <c r="M19" s="76" t="s">
        <v>57</v>
      </c>
      <c r="N19" s="76" t="s">
        <v>58</v>
      </c>
      <c r="O19" s="76" t="s">
        <v>57</v>
      </c>
      <c r="P19" s="76" t="s">
        <v>58</v>
      </c>
      <c r="Q19" s="76" t="s">
        <v>57</v>
      </c>
      <c r="R19" s="76" t="s">
        <v>58</v>
      </c>
      <c r="S19" s="76" t="s">
        <v>57</v>
      </c>
      <c r="T19" s="76" t="s">
        <v>58</v>
      </c>
      <c r="U19" s="76" t="s">
        <v>57</v>
      </c>
      <c r="V19" s="76" t="s">
        <v>58</v>
      </c>
      <c r="W19" s="76" t="s">
        <v>57</v>
      </c>
      <c r="X19" s="76" t="s">
        <v>58</v>
      </c>
      <c r="Y19" s="76" t="s">
        <v>57</v>
      </c>
      <c r="Z19" s="77" t="s">
        <v>58</v>
      </c>
      <c r="AA19" s="75" t="s">
        <v>57</v>
      </c>
      <c r="AB19" s="76" t="s">
        <v>58</v>
      </c>
      <c r="AC19" s="76" t="s">
        <v>57</v>
      </c>
      <c r="AD19" s="77" t="s">
        <v>58</v>
      </c>
      <c r="AE19" s="73"/>
      <c r="AF19" s="73"/>
      <c r="AG19" s="74"/>
      <c r="AH19" s="73"/>
      <c r="AI19" s="73"/>
      <c r="AJ19" s="73"/>
      <c r="AK19" s="73"/>
    </row>
    <row r="20" spans="1:37">
      <c r="A20" s="78" t="s">
        <v>59</v>
      </c>
      <c r="B20" s="79" t="s">
        <v>60</v>
      </c>
      <c r="C20" s="80"/>
      <c r="D20" s="81" t="e">
        <f>#REF!</f>
        <v>#REF!</v>
      </c>
      <c r="E20" s="82"/>
      <c r="F20" s="81" t="e">
        <f>#REF!</f>
        <v>#REF!</v>
      </c>
      <c r="G20" s="82"/>
      <c r="H20" s="81">
        <f>'3월'!H5</f>
        <v>0</v>
      </c>
      <c r="I20" s="82"/>
      <c r="J20" s="81">
        <f>'4월'!H5</f>
        <v>0</v>
      </c>
      <c r="K20" s="82"/>
      <c r="L20" s="81">
        <f>'5월'!H5</f>
        <v>0</v>
      </c>
      <c r="M20" s="82"/>
      <c r="N20" s="81">
        <f>'6월'!H5</f>
        <v>0</v>
      </c>
      <c r="O20" s="82"/>
      <c r="P20" s="81">
        <f>'7월'!H5</f>
        <v>0</v>
      </c>
      <c r="Q20" s="82"/>
      <c r="R20" s="81">
        <f>'8월'!H5</f>
        <v>0</v>
      </c>
      <c r="S20" s="82"/>
      <c r="T20" s="81">
        <f>'9월'!H5</f>
        <v>0</v>
      </c>
      <c r="U20" s="82"/>
      <c r="V20" s="81">
        <f>'10월'!H5</f>
        <v>0</v>
      </c>
      <c r="W20" s="82"/>
      <c r="X20" s="81">
        <f>'11월'!H5</f>
        <v>0</v>
      </c>
      <c r="Y20" s="82"/>
      <c r="Z20" s="83">
        <f>'12월'!H5</f>
        <v>0</v>
      </c>
      <c r="AA20" s="84">
        <f t="shared" ref="AA20:AA28" si="3">SUMIF($C$19:$Z$19,"예산",C20:Z20)</f>
        <v>0</v>
      </c>
      <c r="AB20" s="85" t="e">
        <f t="shared" ref="AB20:AB28" si="4">SUMIF($C$19:$Z$19,"지출",C20:Z20)</f>
        <v>#REF!</v>
      </c>
      <c r="AC20" s="85" t="e">
        <f t="shared" ref="AC20:AC28" si="5">AVERAGEIF($C$19:$Z$19,"예산",C20:Z20)</f>
        <v>#DIV/0!</v>
      </c>
      <c r="AD20" s="86" t="e">
        <f t="shared" ref="AD20:AD28" si="6">AVERAGEIFS(C20:Z20,$C$19:$Z$19,"지출",C20:Z20,"&lt;&gt;0")</f>
        <v>#REF!</v>
      </c>
      <c r="AE20" s="50"/>
      <c r="AF20" s="50"/>
      <c r="AG20" s="52"/>
      <c r="AH20" s="50"/>
      <c r="AI20" s="50"/>
      <c r="AJ20" s="50"/>
      <c r="AK20" s="50"/>
    </row>
    <row r="21" spans="1:37">
      <c r="A21" s="87" t="s">
        <v>59</v>
      </c>
      <c r="B21" s="88" t="s">
        <v>3</v>
      </c>
      <c r="C21" s="80"/>
      <c r="D21" s="81" t="e">
        <f>#REF!</f>
        <v>#REF!</v>
      </c>
      <c r="E21" s="82"/>
      <c r="F21" s="81" t="e">
        <f>#REF!</f>
        <v>#REF!</v>
      </c>
      <c r="G21" s="82"/>
      <c r="H21" s="81">
        <f>'3월'!H6</f>
        <v>0</v>
      </c>
      <c r="I21" s="82"/>
      <c r="J21" s="81">
        <f>'4월'!H6</f>
        <v>0</v>
      </c>
      <c r="K21" s="82"/>
      <c r="L21" s="81">
        <f>'5월'!H6</f>
        <v>0</v>
      </c>
      <c r="M21" s="82"/>
      <c r="N21" s="81">
        <f>'6월'!H6</f>
        <v>0</v>
      </c>
      <c r="O21" s="82"/>
      <c r="P21" s="81">
        <f>'7월'!H6</f>
        <v>0</v>
      </c>
      <c r="Q21" s="82"/>
      <c r="R21" s="81">
        <f>'8월'!H6</f>
        <v>0</v>
      </c>
      <c r="S21" s="82"/>
      <c r="T21" s="81">
        <f>'9월'!H6</f>
        <v>0</v>
      </c>
      <c r="U21" s="82"/>
      <c r="V21" s="81">
        <f>'10월'!H6</f>
        <v>0</v>
      </c>
      <c r="W21" s="82"/>
      <c r="X21" s="81">
        <f>'11월'!H6</f>
        <v>0</v>
      </c>
      <c r="Y21" s="82"/>
      <c r="Z21" s="83">
        <f>'12월'!H6</f>
        <v>0</v>
      </c>
      <c r="AA21" s="84">
        <f t="shared" si="3"/>
        <v>0</v>
      </c>
      <c r="AB21" s="85" t="e">
        <f t="shared" si="4"/>
        <v>#REF!</v>
      </c>
      <c r="AC21" s="85" t="e">
        <f t="shared" si="5"/>
        <v>#DIV/0!</v>
      </c>
      <c r="AD21" s="86" t="e">
        <f t="shared" si="6"/>
        <v>#REF!</v>
      </c>
      <c r="AE21" s="50"/>
      <c r="AF21" s="50"/>
      <c r="AG21" s="52"/>
      <c r="AH21" s="50"/>
      <c r="AI21" s="50"/>
      <c r="AJ21" s="50"/>
      <c r="AK21" s="50"/>
    </row>
    <row r="22" spans="1:37">
      <c r="A22" s="78" t="s">
        <v>61</v>
      </c>
      <c r="B22" s="88" t="s">
        <v>62</v>
      </c>
      <c r="C22" s="80"/>
      <c r="D22" s="81" t="e">
        <f>#REF!</f>
        <v>#REF!</v>
      </c>
      <c r="E22" s="82"/>
      <c r="F22" s="81" t="e">
        <f>#REF!</f>
        <v>#REF!</v>
      </c>
      <c r="G22" s="82"/>
      <c r="H22" s="81">
        <f>'3월'!H7</f>
        <v>3300</v>
      </c>
      <c r="I22" s="82"/>
      <c r="J22" s="81">
        <f>'4월'!H7</f>
        <v>7900</v>
      </c>
      <c r="K22" s="82"/>
      <c r="L22" s="81">
        <f>'5월'!H7</f>
        <v>30100</v>
      </c>
      <c r="M22" s="82"/>
      <c r="N22" s="81">
        <f>'6월'!H7</f>
        <v>30100</v>
      </c>
      <c r="O22" s="82"/>
      <c r="P22" s="81">
        <f>'7월'!H7</f>
        <v>30100</v>
      </c>
      <c r="Q22" s="82"/>
      <c r="R22" s="81">
        <f>'8월'!H7</f>
        <v>49430</v>
      </c>
      <c r="S22" s="82"/>
      <c r="T22" s="81">
        <f>'9월'!H7</f>
        <v>2700</v>
      </c>
      <c r="U22" s="82"/>
      <c r="V22" s="81">
        <f>'10월'!H7</f>
        <v>260341</v>
      </c>
      <c r="W22" s="82"/>
      <c r="X22" s="81">
        <f>'11월'!H7</f>
        <v>256548</v>
      </c>
      <c r="Y22" s="82"/>
      <c r="Z22" s="83">
        <f>'12월'!H7</f>
        <v>0</v>
      </c>
      <c r="AA22" s="84">
        <f t="shared" si="3"/>
        <v>0</v>
      </c>
      <c r="AB22" s="85" t="e">
        <f t="shared" si="4"/>
        <v>#REF!</v>
      </c>
      <c r="AC22" s="85" t="e">
        <f t="shared" si="5"/>
        <v>#DIV/0!</v>
      </c>
      <c r="AD22" s="86" t="e">
        <f t="shared" si="6"/>
        <v>#REF!</v>
      </c>
      <c r="AE22" s="50"/>
      <c r="AF22" s="50"/>
      <c r="AG22" s="52"/>
      <c r="AH22" s="50"/>
      <c r="AI22" s="50"/>
      <c r="AJ22" s="50"/>
      <c r="AK22" s="50"/>
    </row>
    <row r="23" spans="1:37">
      <c r="A23" s="87" t="s">
        <v>61</v>
      </c>
      <c r="B23" s="88" t="s">
        <v>63</v>
      </c>
      <c r="C23" s="80"/>
      <c r="D23" s="81" t="e">
        <f>#REF!</f>
        <v>#REF!</v>
      </c>
      <c r="E23" s="82"/>
      <c r="F23" s="81" t="e">
        <f>#REF!</f>
        <v>#REF!</v>
      </c>
      <c r="G23" s="82"/>
      <c r="H23" s="81">
        <f>'3월'!H8</f>
        <v>0</v>
      </c>
      <c r="I23" s="82"/>
      <c r="J23" s="81">
        <f>'4월'!H8</f>
        <v>0</v>
      </c>
      <c r="K23" s="82"/>
      <c r="L23" s="81">
        <f>'5월'!H8</f>
        <v>0</v>
      </c>
      <c r="M23" s="82"/>
      <c r="N23" s="81">
        <f>'6월'!H8</f>
        <v>0</v>
      </c>
      <c r="O23" s="82"/>
      <c r="P23" s="81">
        <f>'7월'!H8</f>
        <v>0</v>
      </c>
      <c r="Q23" s="82"/>
      <c r="R23" s="81">
        <f>'8월'!H8</f>
        <v>0</v>
      </c>
      <c r="S23" s="82"/>
      <c r="T23" s="81">
        <f>'9월'!H8</f>
        <v>0</v>
      </c>
      <c r="U23" s="82"/>
      <c r="V23" s="81">
        <f>'10월'!H8</f>
        <v>0</v>
      </c>
      <c r="W23" s="82"/>
      <c r="X23" s="81">
        <f>'11월'!H8</f>
        <v>0</v>
      </c>
      <c r="Y23" s="82"/>
      <c r="Z23" s="83">
        <f>'12월'!H8</f>
        <v>0</v>
      </c>
      <c r="AA23" s="84">
        <f t="shared" si="3"/>
        <v>0</v>
      </c>
      <c r="AB23" s="85" t="e">
        <f t="shared" si="4"/>
        <v>#REF!</v>
      </c>
      <c r="AC23" s="85" t="e">
        <f t="shared" si="5"/>
        <v>#DIV/0!</v>
      </c>
      <c r="AD23" s="86" t="e">
        <f t="shared" si="6"/>
        <v>#REF!</v>
      </c>
      <c r="AE23" s="50"/>
      <c r="AF23" s="50"/>
      <c r="AG23" s="52"/>
      <c r="AH23" s="50"/>
      <c r="AI23" s="50"/>
      <c r="AJ23" s="50"/>
      <c r="AK23" s="50"/>
    </row>
    <row r="24" spans="1:37">
      <c r="A24" s="78" t="s">
        <v>64</v>
      </c>
      <c r="B24" s="88" t="s">
        <v>65</v>
      </c>
      <c r="C24" s="80"/>
      <c r="D24" s="81" t="e">
        <f>#REF!</f>
        <v>#REF!</v>
      </c>
      <c r="E24" s="82"/>
      <c r="F24" s="81" t="e">
        <f>#REF!</f>
        <v>#REF!</v>
      </c>
      <c r="G24" s="82"/>
      <c r="H24" s="81">
        <f>'3월'!H9</f>
        <v>0</v>
      </c>
      <c r="I24" s="82"/>
      <c r="J24" s="81">
        <f>'4월'!H9</f>
        <v>0</v>
      </c>
      <c r="K24" s="82"/>
      <c r="L24" s="81">
        <f>'5월'!H9</f>
        <v>0</v>
      </c>
      <c r="M24" s="82"/>
      <c r="N24" s="81">
        <f>'6월'!H9</f>
        <v>0</v>
      </c>
      <c r="O24" s="82"/>
      <c r="P24" s="81">
        <f>'7월'!H9</f>
        <v>0</v>
      </c>
      <c r="Q24" s="82"/>
      <c r="R24" s="81">
        <f>'8월'!H9</f>
        <v>0</v>
      </c>
      <c r="S24" s="82"/>
      <c r="T24" s="81">
        <f>'9월'!H9</f>
        <v>0</v>
      </c>
      <c r="U24" s="82"/>
      <c r="V24" s="81">
        <f>'10월'!H9</f>
        <v>0</v>
      </c>
      <c r="W24" s="82"/>
      <c r="X24" s="81">
        <f>'11월'!H9</f>
        <v>0</v>
      </c>
      <c r="Y24" s="82"/>
      <c r="Z24" s="83">
        <f>'12월'!H9</f>
        <v>0</v>
      </c>
      <c r="AA24" s="84">
        <f t="shared" si="3"/>
        <v>0</v>
      </c>
      <c r="AB24" s="85" t="e">
        <f t="shared" si="4"/>
        <v>#REF!</v>
      </c>
      <c r="AC24" s="85" t="e">
        <f t="shared" si="5"/>
        <v>#DIV/0!</v>
      </c>
      <c r="AD24" s="86" t="e">
        <f t="shared" si="6"/>
        <v>#REF!</v>
      </c>
      <c r="AE24" s="50"/>
      <c r="AF24" s="50"/>
      <c r="AG24" s="52"/>
      <c r="AH24" s="50"/>
      <c r="AI24" s="50"/>
      <c r="AJ24" s="50"/>
      <c r="AK24" s="50"/>
    </row>
    <row r="25" spans="1:37">
      <c r="A25" s="89" t="s">
        <v>66</v>
      </c>
      <c r="B25" s="90" t="s">
        <v>0</v>
      </c>
      <c r="C25" s="80"/>
      <c r="D25" s="81" t="e">
        <f>#REF!</f>
        <v>#REF!</v>
      </c>
      <c r="E25" s="82"/>
      <c r="F25" s="81" t="e">
        <f>#REF!</f>
        <v>#REF!</v>
      </c>
      <c r="G25" s="82"/>
      <c r="H25" s="81">
        <f>'3월'!H10</f>
        <v>0</v>
      </c>
      <c r="I25" s="82"/>
      <c r="J25" s="81">
        <f>'4월'!H10</f>
        <v>0</v>
      </c>
      <c r="K25" s="82"/>
      <c r="L25" s="81">
        <f>'5월'!H10</f>
        <v>0</v>
      </c>
      <c r="M25" s="82"/>
      <c r="N25" s="81">
        <f>'6월'!H10</f>
        <v>0</v>
      </c>
      <c r="O25" s="82"/>
      <c r="P25" s="81">
        <f>'7월'!H10</f>
        <v>0</v>
      </c>
      <c r="Q25" s="82"/>
      <c r="R25" s="81">
        <f>'8월'!H10</f>
        <v>0</v>
      </c>
      <c r="S25" s="82"/>
      <c r="T25" s="81">
        <f>'9월'!H10</f>
        <v>0</v>
      </c>
      <c r="U25" s="82"/>
      <c r="V25" s="81">
        <f>'10월'!H10</f>
        <v>0</v>
      </c>
      <c r="W25" s="82"/>
      <c r="X25" s="81">
        <f>'11월'!H10</f>
        <v>0</v>
      </c>
      <c r="Y25" s="82"/>
      <c r="Z25" s="83">
        <f>'12월'!H10</f>
        <v>0</v>
      </c>
      <c r="AA25" s="84">
        <f t="shared" si="3"/>
        <v>0</v>
      </c>
      <c r="AB25" s="85" t="e">
        <f t="shared" si="4"/>
        <v>#REF!</v>
      </c>
      <c r="AC25" s="85" t="e">
        <f t="shared" si="5"/>
        <v>#DIV/0!</v>
      </c>
      <c r="AD25" s="86" t="e">
        <f t="shared" si="6"/>
        <v>#REF!</v>
      </c>
      <c r="AE25" s="50"/>
      <c r="AF25" s="50"/>
      <c r="AG25" s="52"/>
      <c r="AH25" s="50"/>
      <c r="AI25" s="50"/>
      <c r="AJ25" s="50"/>
      <c r="AK25" s="50"/>
    </row>
    <row r="26" spans="1:37">
      <c r="A26" s="87" t="s">
        <v>66</v>
      </c>
      <c r="B26" s="88" t="s">
        <v>67</v>
      </c>
      <c r="C26" s="80"/>
      <c r="D26" s="81" t="e">
        <f>#REF!</f>
        <v>#REF!</v>
      </c>
      <c r="E26" s="310"/>
      <c r="F26" s="309" t="e">
        <f>#REF!</f>
        <v>#REF!</v>
      </c>
      <c r="G26" s="310"/>
      <c r="H26" s="81">
        <f>'3월'!H11</f>
        <v>0</v>
      </c>
      <c r="I26" s="310"/>
      <c r="J26" s="81">
        <f>'4월'!H11</f>
        <v>0</v>
      </c>
      <c r="K26" s="310"/>
      <c r="L26" s="81">
        <f>'5월'!H11</f>
        <v>0</v>
      </c>
      <c r="M26" s="310"/>
      <c r="N26" s="81">
        <f>'6월'!H11</f>
        <v>0</v>
      </c>
      <c r="O26" s="310"/>
      <c r="P26" s="81">
        <f>'7월'!H11</f>
        <v>0</v>
      </c>
      <c r="Q26" s="310"/>
      <c r="R26" s="81">
        <f>'8월'!H11</f>
        <v>0</v>
      </c>
      <c r="S26" s="310"/>
      <c r="T26" s="81">
        <f>'9월'!H11</f>
        <v>0</v>
      </c>
      <c r="U26" s="310"/>
      <c r="V26" s="81">
        <f>'10월'!H11</f>
        <v>0</v>
      </c>
      <c r="W26" s="310"/>
      <c r="X26" s="81">
        <f>'11월'!H11</f>
        <v>0</v>
      </c>
      <c r="Y26" s="310"/>
      <c r="Z26" s="83">
        <f>'12월'!H11</f>
        <v>0</v>
      </c>
      <c r="AA26" s="84">
        <f t="shared" si="3"/>
        <v>0</v>
      </c>
      <c r="AB26" s="85" t="e">
        <f t="shared" si="4"/>
        <v>#REF!</v>
      </c>
      <c r="AC26" s="85" t="e">
        <f t="shared" si="5"/>
        <v>#DIV/0!</v>
      </c>
      <c r="AD26" s="86" t="e">
        <f t="shared" si="6"/>
        <v>#REF!</v>
      </c>
      <c r="AE26" s="50"/>
      <c r="AF26" s="50"/>
      <c r="AG26" s="52"/>
      <c r="AH26" s="50"/>
      <c r="AI26" s="50"/>
      <c r="AJ26" s="50"/>
      <c r="AK26" s="50"/>
    </row>
    <row r="27" spans="1:37">
      <c r="A27" s="91" t="s">
        <v>68</v>
      </c>
      <c r="B27" s="88" t="s">
        <v>158</v>
      </c>
      <c r="C27" s="80"/>
      <c r="D27" s="81" t="e">
        <f>#REF!</f>
        <v>#REF!</v>
      </c>
      <c r="E27" s="82"/>
      <c r="F27" s="81" t="e">
        <f>#REF!</f>
        <v>#REF!</v>
      </c>
      <c r="G27" s="82"/>
      <c r="H27" s="81">
        <f>'3월'!H12</f>
        <v>0</v>
      </c>
      <c r="I27" s="82"/>
      <c r="J27" s="81">
        <f>'4월'!H12</f>
        <v>0</v>
      </c>
      <c r="K27" s="82"/>
      <c r="L27" s="81">
        <f>'5월'!H12</f>
        <v>0</v>
      </c>
      <c r="M27" s="82"/>
      <c r="N27" s="81">
        <f>'6월'!H12</f>
        <v>0</v>
      </c>
      <c r="O27" s="82"/>
      <c r="P27" s="81">
        <f>'7월'!H12</f>
        <v>0</v>
      </c>
      <c r="Q27" s="82"/>
      <c r="R27" s="81">
        <f>'8월'!H12</f>
        <v>0</v>
      </c>
      <c r="S27" s="82"/>
      <c r="T27" s="81">
        <f>'9월'!H12</f>
        <v>0</v>
      </c>
      <c r="U27" s="82"/>
      <c r="V27" s="81">
        <f>'10월'!H12</f>
        <v>0</v>
      </c>
      <c r="W27" s="82"/>
      <c r="X27" s="81">
        <f>'11월'!H12</f>
        <v>0</v>
      </c>
      <c r="Y27" s="82"/>
      <c r="Z27" s="83">
        <f>'12월'!H12</f>
        <v>0</v>
      </c>
      <c r="AA27" s="84">
        <f t="shared" si="3"/>
        <v>0</v>
      </c>
      <c r="AB27" s="85" t="e">
        <f t="shared" si="4"/>
        <v>#REF!</v>
      </c>
      <c r="AC27" s="85" t="e">
        <f t="shared" si="5"/>
        <v>#DIV/0!</v>
      </c>
      <c r="AD27" s="86" t="e">
        <f t="shared" si="6"/>
        <v>#REF!</v>
      </c>
      <c r="AE27" s="50"/>
      <c r="AF27" s="50"/>
      <c r="AG27" s="52"/>
      <c r="AH27" s="50"/>
      <c r="AI27" s="50"/>
      <c r="AJ27" s="50"/>
      <c r="AK27" s="50"/>
    </row>
    <row r="28" spans="1:37">
      <c r="A28" s="91" t="s">
        <v>47</v>
      </c>
      <c r="B28" s="88" t="s">
        <v>69</v>
      </c>
      <c r="C28" s="80"/>
      <c r="D28" s="81" t="e">
        <f>#REF!</f>
        <v>#REF!</v>
      </c>
      <c r="E28" s="311"/>
      <c r="F28" s="81" t="e">
        <f>#REF!</f>
        <v>#REF!</v>
      </c>
      <c r="G28" s="82"/>
      <c r="H28" s="81">
        <f>'3월'!H13</f>
        <v>0</v>
      </c>
      <c r="I28" s="82"/>
      <c r="J28" s="81">
        <v>5000</v>
      </c>
      <c r="K28" s="82"/>
      <c r="L28" s="81">
        <f>'5월'!H13</f>
        <v>0</v>
      </c>
      <c r="M28" s="82"/>
      <c r="N28" s="81">
        <f>'6월'!H13</f>
        <v>0</v>
      </c>
      <c r="O28" s="82"/>
      <c r="P28" s="81">
        <f>'7월'!H13</f>
        <v>0</v>
      </c>
      <c r="Q28" s="82"/>
      <c r="R28" s="81">
        <f>'8월'!H13</f>
        <v>0</v>
      </c>
      <c r="S28" s="82"/>
      <c r="T28" s="81">
        <f>'9월'!H13</f>
        <v>0</v>
      </c>
      <c r="U28" s="82"/>
      <c r="V28" s="81">
        <f>'10월'!H13</f>
        <v>0</v>
      </c>
      <c r="W28" s="82"/>
      <c r="X28" s="81">
        <f>'11월'!H13</f>
        <v>0</v>
      </c>
      <c r="Y28" s="82"/>
      <c r="Z28" s="83">
        <f>'12월'!H13</f>
        <v>0</v>
      </c>
      <c r="AA28" s="84">
        <f t="shared" si="3"/>
        <v>0</v>
      </c>
      <c r="AB28" s="85" t="e">
        <f t="shared" si="4"/>
        <v>#REF!</v>
      </c>
      <c r="AC28" s="85" t="e">
        <f t="shared" si="5"/>
        <v>#DIV/0!</v>
      </c>
      <c r="AD28" s="86" t="e">
        <f t="shared" si="6"/>
        <v>#REF!</v>
      </c>
      <c r="AE28" s="50"/>
      <c r="AF28" s="50"/>
      <c r="AG28" s="52"/>
      <c r="AH28" s="50"/>
      <c r="AI28" s="50"/>
      <c r="AJ28" s="50"/>
      <c r="AK28" s="50"/>
    </row>
    <row r="29" spans="1:37">
      <c r="A29" s="407" t="s">
        <v>70</v>
      </c>
      <c r="B29" s="408"/>
      <c r="C29" s="92">
        <f>SUM(C20:C28)</f>
        <v>0</v>
      </c>
      <c r="D29" s="93" t="e">
        <f>#REF!</f>
        <v>#REF!</v>
      </c>
      <c r="E29" s="93">
        <f t="shared" ref="E29:AD29" si="7">SUM(E20:E28)</f>
        <v>0</v>
      </c>
      <c r="F29" s="93" t="e">
        <f t="shared" si="7"/>
        <v>#REF!</v>
      </c>
      <c r="G29" s="93">
        <f t="shared" si="7"/>
        <v>0</v>
      </c>
      <c r="H29" s="93">
        <f t="shared" si="7"/>
        <v>3300</v>
      </c>
      <c r="I29" s="93">
        <f t="shared" si="7"/>
        <v>0</v>
      </c>
      <c r="J29" s="93">
        <f t="shared" si="7"/>
        <v>12900</v>
      </c>
      <c r="K29" s="93">
        <f t="shared" si="7"/>
        <v>0</v>
      </c>
      <c r="L29" s="93">
        <f t="shared" si="7"/>
        <v>30100</v>
      </c>
      <c r="M29" s="93">
        <f t="shared" si="7"/>
        <v>0</v>
      </c>
      <c r="N29" s="93">
        <f t="shared" si="7"/>
        <v>30100</v>
      </c>
      <c r="O29" s="93">
        <f t="shared" si="7"/>
        <v>0</v>
      </c>
      <c r="P29" s="93">
        <f t="shared" si="7"/>
        <v>30100</v>
      </c>
      <c r="Q29" s="93">
        <f t="shared" si="7"/>
        <v>0</v>
      </c>
      <c r="R29" s="93">
        <f t="shared" si="7"/>
        <v>49430</v>
      </c>
      <c r="S29" s="93">
        <f t="shared" si="7"/>
        <v>0</v>
      </c>
      <c r="T29" s="93">
        <f t="shared" si="7"/>
        <v>2700</v>
      </c>
      <c r="U29" s="93">
        <f t="shared" si="7"/>
        <v>0</v>
      </c>
      <c r="V29" s="93">
        <f t="shared" si="7"/>
        <v>260341</v>
      </c>
      <c r="W29" s="93">
        <f t="shared" si="7"/>
        <v>0</v>
      </c>
      <c r="X29" s="93">
        <f t="shared" si="7"/>
        <v>256548</v>
      </c>
      <c r="Y29" s="93">
        <f t="shared" si="7"/>
        <v>0</v>
      </c>
      <c r="Z29" s="94">
        <f t="shared" si="7"/>
        <v>0</v>
      </c>
      <c r="AA29" s="92">
        <f t="shared" si="7"/>
        <v>0</v>
      </c>
      <c r="AB29" s="93" t="e">
        <f t="shared" si="7"/>
        <v>#REF!</v>
      </c>
      <c r="AC29" s="93" t="e">
        <f t="shared" si="7"/>
        <v>#DIV/0!</v>
      </c>
      <c r="AD29" s="94" t="e">
        <f t="shared" si="7"/>
        <v>#REF!</v>
      </c>
      <c r="AE29" s="95"/>
      <c r="AF29" s="95"/>
      <c r="AG29" s="96"/>
      <c r="AH29" s="95"/>
      <c r="AI29" s="95"/>
      <c r="AJ29" s="95"/>
      <c r="AK29" s="95"/>
    </row>
    <row r="30" spans="1:37">
      <c r="A30" s="97" t="s">
        <v>71</v>
      </c>
      <c r="B30" s="98" t="s">
        <v>72</v>
      </c>
      <c r="C30" s="80"/>
      <c r="D30" s="81" t="e">
        <f>#REF!</f>
        <v>#REF!</v>
      </c>
      <c r="E30" s="82"/>
      <c r="F30" s="81" t="e">
        <f>#REF!</f>
        <v>#REF!</v>
      </c>
      <c r="G30" s="82"/>
      <c r="H30" s="81">
        <f>'3월'!H15</f>
        <v>0</v>
      </c>
      <c r="I30" s="82"/>
      <c r="J30" s="81">
        <f>'4월'!H15</f>
        <v>0</v>
      </c>
      <c r="K30" s="82"/>
      <c r="L30" s="81">
        <f>'5월'!H15</f>
        <v>0</v>
      </c>
      <c r="M30" s="82"/>
      <c r="N30" s="81">
        <f>'6월'!H15</f>
        <v>0</v>
      </c>
      <c r="O30" s="82"/>
      <c r="P30" s="81">
        <f>'7월'!H15</f>
        <v>0</v>
      </c>
      <c r="Q30" s="82"/>
      <c r="R30" s="81">
        <f>'8월'!H15</f>
        <v>0</v>
      </c>
      <c r="S30" s="82"/>
      <c r="T30" s="81">
        <f>'9월'!H15</f>
        <v>0</v>
      </c>
      <c r="U30" s="82"/>
      <c r="V30" s="81">
        <f>'10월'!H15</f>
        <v>0</v>
      </c>
      <c r="W30" s="82"/>
      <c r="X30" s="81">
        <f>'11월'!H15</f>
        <v>0</v>
      </c>
      <c r="Y30" s="82"/>
      <c r="Z30" s="83">
        <f>'12월'!H15</f>
        <v>0</v>
      </c>
      <c r="AA30" s="84">
        <f t="shared" ref="AA30:AA49" si="8">SUMIF($C$19:$Z$19,"예산",C30:Z30)</f>
        <v>0</v>
      </c>
      <c r="AB30" s="85" t="e">
        <f t="shared" ref="AB30:AB49" si="9">SUMIF($C$19:$Z$19,"지출",C30:Z30)</f>
        <v>#REF!</v>
      </c>
      <c r="AC30" s="85" t="e">
        <f t="shared" ref="AC30:AC49" si="10">AVERAGEIF($C$19:$Z$19,"예산",C30:Z30)</f>
        <v>#DIV/0!</v>
      </c>
      <c r="AD30" s="86" t="e">
        <f t="shared" ref="AD30:AD49" si="11">AVERAGEIFS(C30:Z30,$C$19:$Z$19,"지출",C30:Z30,"&lt;&gt;0")</f>
        <v>#REF!</v>
      </c>
      <c r="AE30" s="50"/>
      <c r="AF30" s="50"/>
      <c r="AG30" s="52"/>
      <c r="AH30" s="50"/>
      <c r="AI30" s="50"/>
      <c r="AJ30" s="50"/>
      <c r="AK30" s="50"/>
    </row>
    <row r="31" spans="1:37">
      <c r="A31" s="99" t="s">
        <v>71</v>
      </c>
      <c r="B31" s="98" t="s">
        <v>73</v>
      </c>
      <c r="C31" s="80"/>
      <c r="D31" s="81" t="e">
        <f>#REF!</f>
        <v>#REF!</v>
      </c>
      <c r="E31" s="82"/>
      <c r="F31" s="81" t="e">
        <f>#REF!</f>
        <v>#REF!</v>
      </c>
      <c r="G31" s="82"/>
      <c r="H31" s="81">
        <f>'3월'!H16</f>
        <v>0</v>
      </c>
      <c r="I31" s="82"/>
      <c r="J31" s="81">
        <f>'4월'!H16</f>
        <v>0</v>
      </c>
      <c r="K31" s="82"/>
      <c r="L31" s="81">
        <f>'5월'!H16</f>
        <v>0</v>
      </c>
      <c r="M31" s="82"/>
      <c r="N31" s="81">
        <f>'6월'!H16</f>
        <v>0</v>
      </c>
      <c r="O31" s="82"/>
      <c r="P31" s="81">
        <f>'7월'!H16</f>
        <v>0</v>
      </c>
      <c r="Q31" s="82"/>
      <c r="R31" s="81">
        <f>'8월'!H16</f>
        <v>0</v>
      </c>
      <c r="S31" s="82"/>
      <c r="T31" s="81">
        <f>'9월'!H16</f>
        <v>0</v>
      </c>
      <c r="U31" s="82"/>
      <c r="V31" s="81">
        <f>'10월'!H16</f>
        <v>0</v>
      </c>
      <c r="W31" s="82"/>
      <c r="X31" s="81">
        <f>'11월'!H16</f>
        <v>0</v>
      </c>
      <c r="Y31" s="82"/>
      <c r="Z31" s="83">
        <f>'12월'!H16</f>
        <v>0</v>
      </c>
      <c r="AA31" s="84">
        <f t="shared" si="8"/>
        <v>0</v>
      </c>
      <c r="AB31" s="85" t="e">
        <f t="shared" si="9"/>
        <v>#REF!</v>
      </c>
      <c r="AC31" s="85" t="e">
        <f t="shared" si="10"/>
        <v>#DIV/0!</v>
      </c>
      <c r="AD31" s="86" t="e">
        <f t="shared" si="11"/>
        <v>#REF!</v>
      </c>
      <c r="AE31" s="50"/>
      <c r="AF31" s="50"/>
      <c r="AG31" s="52"/>
      <c r="AH31" s="50"/>
      <c r="AI31" s="50"/>
      <c r="AJ31" s="50"/>
      <c r="AK31" s="50"/>
    </row>
    <row r="32" spans="1:37">
      <c r="A32" s="87" t="s">
        <v>71</v>
      </c>
      <c r="B32" s="98" t="s">
        <v>74</v>
      </c>
      <c r="C32" s="80"/>
      <c r="D32" s="81" t="e">
        <f>#REF!</f>
        <v>#REF!</v>
      </c>
      <c r="E32" s="82"/>
      <c r="F32" s="81" t="e">
        <f>#REF!</f>
        <v>#REF!</v>
      </c>
      <c r="G32" s="82"/>
      <c r="H32" s="81">
        <f>'3월'!H17</f>
        <v>0</v>
      </c>
      <c r="I32" s="82"/>
      <c r="J32" s="81">
        <f>'4월'!H17</f>
        <v>0</v>
      </c>
      <c r="K32" s="82"/>
      <c r="L32" s="81">
        <f>'5월'!H17</f>
        <v>0</v>
      </c>
      <c r="M32" s="82"/>
      <c r="N32" s="81">
        <f>'6월'!H17</f>
        <v>0</v>
      </c>
      <c r="O32" s="82"/>
      <c r="P32" s="81">
        <f>'7월'!H17</f>
        <v>0</v>
      </c>
      <c r="Q32" s="82"/>
      <c r="R32" s="81">
        <f>'8월'!H17</f>
        <v>0</v>
      </c>
      <c r="S32" s="82"/>
      <c r="T32" s="81">
        <f>'9월'!H17</f>
        <v>0</v>
      </c>
      <c r="U32" s="82"/>
      <c r="V32" s="81">
        <f>'10월'!H17</f>
        <v>0</v>
      </c>
      <c r="W32" s="82"/>
      <c r="X32" s="81">
        <f>'11월'!H17</f>
        <v>0</v>
      </c>
      <c r="Y32" s="82"/>
      <c r="Z32" s="83">
        <f>'12월'!H17</f>
        <v>0</v>
      </c>
      <c r="AA32" s="84">
        <f t="shared" si="8"/>
        <v>0</v>
      </c>
      <c r="AB32" s="85" t="e">
        <f t="shared" si="9"/>
        <v>#REF!</v>
      </c>
      <c r="AC32" s="85" t="e">
        <f t="shared" si="10"/>
        <v>#DIV/0!</v>
      </c>
      <c r="AD32" s="86" t="e">
        <f t="shared" si="11"/>
        <v>#REF!</v>
      </c>
      <c r="AE32" s="50"/>
      <c r="AF32" s="50"/>
      <c r="AG32" s="52"/>
      <c r="AH32" s="50"/>
      <c r="AI32" s="50"/>
      <c r="AJ32" s="50"/>
      <c r="AK32" s="50"/>
    </row>
    <row r="33" spans="1:37">
      <c r="A33" s="97" t="s">
        <v>75</v>
      </c>
      <c r="B33" s="98" t="s">
        <v>76</v>
      </c>
      <c r="C33" s="80"/>
      <c r="D33" s="81" t="e">
        <f>#REF!</f>
        <v>#REF!</v>
      </c>
      <c r="E33" s="82"/>
      <c r="F33" s="81" t="e">
        <f>#REF!</f>
        <v>#REF!</v>
      </c>
      <c r="G33" s="82"/>
      <c r="H33" s="81">
        <f>'3월'!H18</f>
        <v>0</v>
      </c>
      <c r="I33" s="82"/>
      <c r="J33" s="81">
        <f>'4월'!H18</f>
        <v>0</v>
      </c>
      <c r="K33" s="82"/>
      <c r="L33" s="81">
        <f>'5월'!H18</f>
        <v>0</v>
      </c>
      <c r="M33" s="82"/>
      <c r="N33" s="81">
        <f>'6월'!H18</f>
        <v>0</v>
      </c>
      <c r="O33" s="82"/>
      <c r="P33" s="81">
        <f>'7월'!H18</f>
        <v>0</v>
      </c>
      <c r="Q33" s="82"/>
      <c r="R33" s="81">
        <f>'8월'!H18</f>
        <v>0</v>
      </c>
      <c r="S33" s="82"/>
      <c r="T33" s="81">
        <f>'9월'!H18</f>
        <v>0</v>
      </c>
      <c r="U33" s="82"/>
      <c r="V33" s="81">
        <f>'10월'!H18</f>
        <v>0</v>
      </c>
      <c r="W33" s="82"/>
      <c r="X33" s="81">
        <f>'11월'!H18</f>
        <v>0</v>
      </c>
      <c r="Y33" s="82"/>
      <c r="Z33" s="83">
        <f>'12월'!H18</f>
        <v>0</v>
      </c>
      <c r="AA33" s="84">
        <f t="shared" si="8"/>
        <v>0</v>
      </c>
      <c r="AB33" s="85" t="e">
        <f t="shared" si="9"/>
        <v>#REF!</v>
      </c>
      <c r="AC33" s="85" t="e">
        <f t="shared" si="10"/>
        <v>#DIV/0!</v>
      </c>
      <c r="AD33" s="86" t="e">
        <f t="shared" si="11"/>
        <v>#REF!</v>
      </c>
      <c r="AE33" s="50"/>
      <c r="AF33" s="50"/>
      <c r="AG33" s="52"/>
      <c r="AH33" s="50"/>
      <c r="AI33" s="50"/>
      <c r="AJ33" s="50"/>
      <c r="AK33" s="50"/>
    </row>
    <row r="34" spans="1:37">
      <c r="A34" s="99" t="s">
        <v>75</v>
      </c>
      <c r="B34" s="98" t="s">
        <v>77</v>
      </c>
      <c r="C34" s="80"/>
      <c r="D34" s="81" t="e">
        <f>#REF!</f>
        <v>#REF!</v>
      </c>
      <c r="E34" s="82"/>
      <c r="F34" s="81" t="e">
        <f>#REF!</f>
        <v>#REF!</v>
      </c>
      <c r="G34" s="82"/>
      <c r="H34" s="81">
        <f>'3월'!H19</f>
        <v>0</v>
      </c>
      <c r="I34" s="82"/>
      <c r="J34" s="81">
        <f>'4월'!H19</f>
        <v>0</v>
      </c>
      <c r="K34" s="82"/>
      <c r="L34" s="81">
        <f>'5월'!H19</f>
        <v>0</v>
      </c>
      <c r="M34" s="82"/>
      <c r="N34" s="81">
        <f>'6월'!H19</f>
        <v>0</v>
      </c>
      <c r="O34" s="82"/>
      <c r="P34" s="81">
        <f>'7월'!H19</f>
        <v>0</v>
      </c>
      <c r="Q34" s="82"/>
      <c r="R34" s="81">
        <f>'8월'!H19</f>
        <v>0</v>
      </c>
      <c r="S34" s="82"/>
      <c r="T34" s="81">
        <f>'9월'!H19</f>
        <v>0</v>
      </c>
      <c r="U34" s="82"/>
      <c r="V34" s="81">
        <f>'10월'!H19</f>
        <v>0</v>
      </c>
      <c r="W34" s="82"/>
      <c r="X34" s="81">
        <f>'11월'!H19</f>
        <v>0</v>
      </c>
      <c r="Y34" s="82"/>
      <c r="Z34" s="83">
        <f>'12월'!H19</f>
        <v>0</v>
      </c>
      <c r="AA34" s="84">
        <f t="shared" si="8"/>
        <v>0</v>
      </c>
      <c r="AB34" s="85" t="e">
        <f t="shared" si="9"/>
        <v>#REF!</v>
      </c>
      <c r="AC34" s="85" t="e">
        <f t="shared" si="10"/>
        <v>#DIV/0!</v>
      </c>
      <c r="AD34" s="86" t="e">
        <f t="shared" si="11"/>
        <v>#REF!</v>
      </c>
      <c r="AE34" s="50"/>
      <c r="AF34" s="50"/>
      <c r="AG34" s="52"/>
      <c r="AH34" s="50"/>
      <c r="AI34" s="50"/>
      <c r="AJ34" s="50"/>
      <c r="AK34" s="50"/>
    </row>
    <row r="35" spans="1:37">
      <c r="A35" s="87" t="s">
        <v>75</v>
      </c>
      <c r="B35" s="98" t="s">
        <v>78</v>
      </c>
      <c r="C35" s="80"/>
      <c r="D35" s="81" t="e">
        <f>#REF!</f>
        <v>#REF!</v>
      </c>
      <c r="E35" s="82"/>
      <c r="F35" s="81" t="e">
        <f>#REF!</f>
        <v>#REF!</v>
      </c>
      <c r="G35" s="82"/>
      <c r="H35" s="81">
        <f>'3월'!H20</f>
        <v>0</v>
      </c>
      <c r="I35" s="82"/>
      <c r="J35" s="81">
        <f>'4월'!H20</f>
        <v>0</v>
      </c>
      <c r="K35" s="82"/>
      <c r="L35" s="81">
        <f>'5월'!H20</f>
        <v>0</v>
      </c>
      <c r="M35" s="82"/>
      <c r="N35" s="81">
        <f>'6월'!H20</f>
        <v>0</v>
      </c>
      <c r="O35" s="82"/>
      <c r="P35" s="81">
        <f>'7월'!H20</f>
        <v>0</v>
      </c>
      <c r="Q35" s="82"/>
      <c r="R35" s="81">
        <f>'8월'!H20</f>
        <v>0</v>
      </c>
      <c r="S35" s="82"/>
      <c r="T35" s="81">
        <f>'9월'!H20</f>
        <v>0</v>
      </c>
      <c r="U35" s="82"/>
      <c r="V35" s="81">
        <f>'10월'!H20</f>
        <v>0</v>
      </c>
      <c r="W35" s="82"/>
      <c r="X35" s="81">
        <f>'11월'!H20</f>
        <v>0</v>
      </c>
      <c r="Y35" s="82"/>
      <c r="Z35" s="83">
        <f>'12월'!H20</f>
        <v>0</v>
      </c>
      <c r="AA35" s="84">
        <f t="shared" si="8"/>
        <v>0</v>
      </c>
      <c r="AB35" s="85" t="e">
        <f t="shared" si="9"/>
        <v>#REF!</v>
      </c>
      <c r="AC35" s="85" t="e">
        <f t="shared" si="10"/>
        <v>#DIV/0!</v>
      </c>
      <c r="AD35" s="86" t="e">
        <f t="shared" si="11"/>
        <v>#REF!</v>
      </c>
      <c r="AE35" s="50"/>
      <c r="AF35" s="50"/>
      <c r="AG35" s="52"/>
      <c r="AH35" s="50"/>
      <c r="AI35" s="50"/>
      <c r="AJ35" s="50"/>
      <c r="AK35" s="50"/>
    </row>
    <row r="36" spans="1:37">
      <c r="A36" s="97" t="s">
        <v>79</v>
      </c>
      <c r="B36" s="98" t="s">
        <v>80</v>
      </c>
      <c r="C36" s="80"/>
      <c r="D36" s="81" t="e">
        <f>#REF!</f>
        <v>#REF!</v>
      </c>
      <c r="E36" s="82"/>
      <c r="F36" s="81" t="e">
        <f>#REF!</f>
        <v>#REF!</v>
      </c>
      <c r="G36" s="82"/>
      <c r="H36" s="81">
        <f>'3월'!H21</f>
        <v>0</v>
      </c>
      <c r="I36" s="82"/>
      <c r="J36" s="81">
        <f>'4월'!H21</f>
        <v>0</v>
      </c>
      <c r="K36" s="82"/>
      <c r="L36" s="81">
        <f>'5월'!H21</f>
        <v>0</v>
      </c>
      <c r="M36" s="82"/>
      <c r="N36" s="81">
        <f>'6월'!H21</f>
        <v>0</v>
      </c>
      <c r="O36" s="82"/>
      <c r="P36" s="81">
        <f>'7월'!H21</f>
        <v>0</v>
      </c>
      <c r="Q36" s="82"/>
      <c r="R36" s="81">
        <f>'8월'!H21</f>
        <v>0</v>
      </c>
      <c r="S36" s="82"/>
      <c r="T36" s="81">
        <f>'9월'!H21</f>
        <v>0</v>
      </c>
      <c r="U36" s="82"/>
      <c r="V36" s="81">
        <f>'10월'!H21</f>
        <v>0</v>
      </c>
      <c r="W36" s="82"/>
      <c r="X36" s="81">
        <f>'11월'!H21</f>
        <v>0</v>
      </c>
      <c r="Y36" s="82"/>
      <c r="Z36" s="83">
        <f>'12월'!H21</f>
        <v>0</v>
      </c>
      <c r="AA36" s="84">
        <f t="shared" si="8"/>
        <v>0</v>
      </c>
      <c r="AB36" s="85" t="e">
        <f t="shared" si="9"/>
        <v>#REF!</v>
      </c>
      <c r="AC36" s="85" t="e">
        <f t="shared" si="10"/>
        <v>#DIV/0!</v>
      </c>
      <c r="AD36" s="86" t="e">
        <f t="shared" si="11"/>
        <v>#REF!</v>
      </c>
      <c r="AE36" s="50"/>
      <c r="AF36" s="50"/>
      <c r="AG36" s="52"/>
      <c r="AH36" s="50"/>
      <c r="AI36" s="50"/>
      <c r="AJ36" s="50"/>
      <c r="AK36" s="50"/>
    </row>
    <row r="37" spans="1:37">
      <c r="A37" s="99" t="s">
        <v>79</v>
      </c>
      <c r="B37" s="98" t="s">
        <v>81</v>
      </c>
      <c r="C37" s="80"/>
      <c r="D37" s="81" t="e">
        <f>#REF!</f>
        <v>#REF!</v>
      </c>
      <c r="E37" s="82"/>
      <c r="F37" s="81" t="e">
        <f>#REF!</f>
        <v>#REF!</v>
      </c>
      <c r="G37" s="82"/>
      <c r="H37" s="81">
        <f>'3월'!H22</f>
        <v>0</v>
      </c>
      <c r="I37" s="82"/>
      <c r="J37" s="81">
        <f>'4월'!H22</f>
        <v>0</v>
      </c>
      <c r="K37" s="82"/>
      <c r="L37" s="81">
        <f>'5월'!H22</f>
        <v>0</v>
      </c>
      <c r="M37" s="82"/>
      <c r="N37" s="81">
        <f>'6월'!H22</f>
        <v>0</v>
      </c>
      <c r="O37" s="82"/>
      <c r="P37" s="81">
        <f>'7월'!H22</f>
        <v>0</v>
      </c>
      <c r="Q37" s="82"/>
      <c r="R37" s="81">
        <f>'8월'!H22</f>
        <v>0</v>
      </c>
      <c r="S37" s="82"/>
      <c r="T37" s="81">
        <f>'9월'!H22</f>
        <v>0</v>
      </c>
      <c r="U37" s="82"/>
      <c r="V37" s="81">
        <f>'10월'!H22</f>
        <v>0</v>
      </c>
      <c r="W37" s="82"/>
      <c r="X37" s="81">
        <f>'11월'!H22</f>
        <v>0</v>
      </c>
      <c r="Y37" s="82"/>
      <c r="Z37" s="83">
        <f>'12월'!H22</f>
        <v>0</v>
      </c>
      <c r="AA37" s="84">
        <f t="shared" si="8"/>
        <v>0</v>
      </c>
      <c r="AB37" s="85" t="e">
        <f t="shared" si="9"/>
        <v>#REF!</v>
      </c>
      <c r="AC37" s="85" t="e">
        <f t="shared" si="10"/>
        <v>#DIV/0!</v>
      </c>
      <c r="AD37" s="86" t="e">
        <f t="shared" si="11"/>
        <v>#REF!</v>
      </c>
      <c r="AE37" s="50"/>
      <c r="AF37" s="50"/>
      <c r="AG37" s="52"/>
      <c r="AH37" s="50"/>
      <c r="AI37" s="50"/>
      <c r="AJ37" s="50"/>
      <c r="AK37" s="50"/>
    </row>
    <row r="38" spans="1:37">
      <c r="A38" s="87" t="s">
        <v>79</v>
      </c>
      <c r="B38" s="98" t="s">
        <v>82</v>
      </c>
      <c r="C38" s="80"/>
      <c r="D38" s="81" t="e">
        <f>#REF!</f>
        <v>#REF!</v>
      </c>
      <c r="E38" s="82"/>
      <c r="F38" s="81" t="e">
        <f>#REF!</f>
        <v>#REF!</v>
      </c>
      <c r="G38" s="82"/>
      <c r="H38" s="81">
        <f>'3월'!H23</f>
        <v>0</v>
      </c>
      <c r="I38" s="82"/>
      <c r="J38" s="81">
        <f>'4월'!H23</f>
        <v>0</v>
      </c>
      <c r="K38" s="82"/>
      <c r="L38" s="81">
        <f>'5월'!H23</f>
        <v>0</v>
      </c>
      <c r="M38" s="82"/>
      <c r="N38" s="81">
        <f>'6월'!H23</f>
        <v>0</v>
      </c>
      <c r="O38" s="82"/>
      <c r="P38" s="81">
        <f>'7월'!H23</f>
        <v>0</v>
      </c>
      <c r="Q38" s="82"/>
      <c r="R38" s="81">
        <f>'8월'!H23</f>
        <v>0</v>
      </c>
      <c r="S38" s="82"/>
      <c r="T38" s="81">
        <f>'9월'!H23</f>
        <v>0</v>
      </c>
      <c r="U38" s="82"/>
      <c r="V38" s="81">
        <f>'10월'!H23</f>
        <v>0</v>
      </c>
      <c r="W38" s="82"/>
      <c r="X38" s="81">
        <f>'11월'!H23</f>
        <v>0</v>
      </c>
      <c r="Y38" s="82"/>
      <c r="Z38" s="83">
        <f>'12월'!H23</f>
        <v>0</v>
      </c>
      <c r="AA38" s="84">
        <f t="shared" si="8"/>
        <v>0</v>
      </c>
      <c r="AB38" s="85" t="e">
        <f t="shared" si="9"/>
        <v>#REF!</v>
      </c>
      <c r="AC38" s="85" t="e">
        <f t="shared" si="10"/>
        <v>#DIV/0!</v>
      </c>
      <c r="AD38" s="86" t="e">
        <f t="shared" si="11"/>
        <v>#REF!</v>
      </c>
      <c r="AE38" s="50"/>
      <c r="AF38" s="50"/>
      <c r="AG38" s="52"/>
      <c r="AH38" s="50"/>
      <c r="AI38" s="50"/>
      <c r="AJ38" s="50"/>
      <c r="AK38" s="50"/>
    </row>
    <row r="39" spans="1:37">
      <c r="A39" s="97" t="s">
        <v>83</v>
      </c>
      <c r="B39" s="98" t="s">
        <v>84</v>
      </c>
      <c r="C39" s="80"/>
      <c r="D39" s="81" t="e">
        <f>#REF!</f>
        <v>#REF!</v>
      </c>
      <c r="E39" s="82"/>
      <c r="F39" s="81" t="e">
        <f>#REF!</f>
        <v>#REF!</v>
      </c>
      <c r="G39" s="82"/>
      <c r="H39" s="81">
        <f>'3월'!H24</f>
        <v>0</v>
      </c>
      <c r="I39" s="82"/>
      <c r="J39" s="81">
        <f>'4월'!H24</f>
        <v>0</v>
      </c>
      <c r="K39" s="82"/>
      <c r="L39" s="81">
        <f>'5월'!H24</f>
        <v>0</v>
      </c>
      <c r="M39" s="82"/>
      <c r="N39" s="81">
        <f>'6월'!H24</f>
        <v>0</v>
      </c>
      <c r="O39" s="82"/>
      <c r="P39" s="81">
        <f>'7월'!H24</f>
        <v>0</v>
      </c>
      <c r="Q39" s="82"/>
      <c r="R39" s="81">
        <f>'8월'!H24</f>
        <v>0</v>
      </c>
      <c r="S39" s="82"/>
      <c r="T39" s="81">
        <f>'9월'!H24</f>
        <v>0</v>
      </c>
      <c r="U39" s="82"/>
      <c r="V39" s="81">
        <f>'10월'!H24</f>
        <v>0</v>
      </c>
      <c r="W39" s="82"/>
      <c r="X39" s="81">
        <f>'11월'!H24</f>
        <v>0</v>
      </c>
      <c r="Y39" s="82"/>
      <c r="Z39" s="83">
        <f>'12월'!H24</f>
        <v>180000</v>
      </c>
      <c r="AA39" s="84">
        <f>SUMIF($C$19:$Z$19,"예산",C39:Z39)</f>
        <v>0</v>
      </c>
      <c r="AB39" s="85" t="e">
        <f t="shared" si="9"/>
        <v>#REF!</v>
      </c>
      <c r="AC39" s="85" t="e">
        <f t="shared" si="10"/>
        <v>#DIV/0!</v>
      </c>
      <c r="AD39" s="86" t="e">
        <f t="shared" si="11"/>
        <v>#REF!</v>
      </c>
      <c r="AE39" s="50"/>
      <c r="AF39" s="50"/>
      <c r="AG39" s="52"/>
      <c r="AH39" s="50"/>
      <c r="AI39" s="50"/>
      <c r="AJ39" s="50"/>
      <c r="AK39" s="50"/>
    </row>
    <row r="40" spans="1:37">
      <c r="A40" s="87" t="s">
        <v>83</v>
      </c>
      <c r="B40" s="98" t="s">
        <v>85</v>
      </c>
      <c r="C40" s="80"/>
      <c r="D40" s="81" t="e">
        <f>#REF!</f>
        <v>#REF!</v>
      </c>
      <c r="E40" s="82"/>
      <c r="F40" s="81" t="e">
        <f>#REF!</f>
        <v>#REF!</v>
      </c>
      <c r="G40" s="82"/>
      <c r="H40" s="81">
        <f>'3월'!H25</f>
        <v>0</v>
      </c>
      <c r="I40" s="82"/>
      <c r="J40" s="81">
        <f>'4월'!H25</f>
        <v>0</v>
      </c>
      <c r="K40" s="82"/>
      <c r="L40" s="81">
        <f>'5월'!H25</f>
        <v>0</v>
      </c>
      <c r="M40" s="82"/>
      <c r="N40" s="81">
        <f>'6월'!H25</f>
        <v>0</v>
      </c>
      <c r="O40" s="82"/>
      <c r="P40" s="81">
        <f>'7월'!H25</f>
        <v>0</v>
      </c>
      <c r="Q40" s="82"/>
      <c r="R40" s="81">
        <f>'8월'!H25</f>
        <v>0</v>
      </c>
      <c r="S40" s="82"/>
      <c r="T40" s="81">
        <f>'9월'!H25</f>
        <v>0</v>
      </c>
      <c r="U40" s="82"/>
      <c r="V40" s="81">
        <f>'10월'!H25</f>
        <v>0</v>
      </c>
      <c r="W40" s="82"/>
      <c r="X40" s="81">
        <f>'11월'!H25</f>
        <v>0</v>
      </c>
      <c r="Y40" s="82"/>
      <c r="Z40" s="83">
        <f>'12월'!H25</f>
        <v>0</v>
      </c>
      <c r="AA40" s="84">
        <f t="shared" si="8"/>
        <v>0</v>
      </c>
      <c r="AB40" s="85" t="e">
        <f t="shared" si="9"/>
        <v>#REF!</v>
      </c>
      <c r="AC40" s="85" t="e">
        <f t="shared" si="10"/>
        <v>#DIV/0!</v>
      </c>
      <c r="AD40" s="86" t="e">
        <f t="shared" si="11"/>
        <v>#REF!</v>
      </c>
      <c r="AE40" s="50"/>
      <c r="AF40" s="50"/>
      <c r="AG40" s="52"/>
      <c r="AH40" s="50"/>
      <c r="AI40" s="50"/>
      <c r="AJ40" s="50"/>
      <c r="AK40" s="50"/>
    </row>
    <row r="41" spans="1:37">
      <c r="A41" s="97" t="s">
        <v>86</v>
      </c>
      <c r="B41" s="98" t="s">
        <v>87</v>
      </c>
      <c r="C41" s="80"/>
      <c r="D41" s="81" t="e">
        <f>#REF!</f>
        <v>#REF!</v>
      </c>
      <c r="E41" s="82"/>
      <c r="F41" s="81" t="e">
        <f>#REF!</f>
        <v>#REF!</v>
      </c>
      <c r="G41" s="82"/>
      <c r="H41" s="81">
        <f>'3월'!H26</f>
        <v>0</v>
      </c>
      <c r="I41" s="82"/>
      <c r="J41" s="81">
        <f>'4월'!H26</f>
        <v>0</v>
      </c>
      <c r="K41" s="82"/>
      <c r="L41" s="81">
        <f>'5월'!H26</f>
        <v>0</v>
      </c>
      <c r="M41" s="82"/>
      <c r="N41" s="81">
        <f>'6월'!H26</f>
        <v>0</v>
      </c>
      <c r="O41" s="82"/>
      <c r="P41" s="81">
        <f>'7월'!H26</f>
        <v>0</v>
      </c>
      <c r="Q41" s="82"/>
      <c r="R41" s="81">
        <f>'8월'!H26</f>
        <v>0</v>
      </c>
      <c r="S41" s="82"/>
      <c r="T41" s="81">
        <f>'9월'!H26</f>
        <v>0</v>
      </c>
      <c r="U41" s="82"/>
      <c r="V41" s="81">
        <f>'10월'!H26</f>
        <v>0</v>
      </c>
      <c r="W41" s="82"/>
      <c r="X41" s="81">
        <f>'11월'!H26</f>
        <v>0</v>
      </c>
      <c r="Y41" s="82"/>
      <c r="Z41" s="83">
        <f>'12월'!H26</f>
        <v>0</v>
      </c>
      <c r="AA41" s="84">
        <f t="shared" si="8"/>
        <v>0</v>
      </c>
      <c r="AB41" s="85" t="e">
        <f t="shared" si="9"/>
        <v>#REF!</v>
      </c>
      <c r="AC41" s="85" t="e">
        <f t="shared" si="10"/>
        <v>#DIV/0!</v>
      </c>
      <c r="AD41" s="86" t="e">
        <f t="shared" si="11"/>
        <v>#REF!</v>
      </c>
      <c r="AE41" s="50"/>
      <c r="AF41" s="50"/>
      <c r="AG41" s="52"/>
      <c r="AH41" s="50"/>
      <c r="AI41" s="50"/>
      <c r="AJ41" s="50"/>
      <c r="AK41" s="50"/>
    </row>
    <row r="42" spans="1:37">
      <c r="A42" s="87" t="s">
        <v>86</v>
      </c>
      <c r="B42" s="98" t="s">
        <v>88</v>
      </c>
      <c r="C42" s="80"/>
      <c r="D42" s="81" t="e">
        <f>#REF!</f>
        <v>#REF!</v>
      </c>
      <c r="E42" s="82"/>
      <c r="F42" s="81" t="e">
        <f>#REF!</f>
        <v>#REF!</v>
      </c>
      <c r="G42" s="82"/>
      <c r="H42" s="81">
        <f>'3월'!H27</f>
        <v>0</v>
      </c>
      <c r="I42" s="82"/>
      <c r="J42" s="81">
        <f>'4월'!H27</f>
        <v>0</v>
      </c>
      <c r="K42" s="82"/>
      <c r="L42" s="81">
        <f>'5월'!H27</f>
        <v>0</v>
      </c>
      <c r="M42" s="82"/>
      <c r="N42" s="81">
        <f>'6월'!H27</f>
        <v>0</v>
      </c>
      <c r="O42" s="82"/>
      <c r="P42" s="81">
        <f>'7월'!H27</f>
        <v>0</v>
      </c>
      <c r="Q42" s="82"/>
      <c r="R42" s="81">
        <f>'8월'!H27</f>
        <v>0</v>
      </c>
      <c r="S42" s="82"/>
      <c r="T42" s="81">
        <f>'9월'!H27</f>
        <v>0</v>
      </c>
      <c r="U42" s="82"/>
      <c r="V42" s="81">
        <f>'10월'!H27</f>
        <v>0</v>
      </c>
      <c r="W42" s="82"/>
      <c r="X42" s="81">
        <f>'11월'!H27</f>
        <v>0</v>
      </c>
      <c r="Y42" s="82"/>
      <c r="Z42" s="83">
        <f>'12월'!H27</f>
        <v>0</v>
      </c>
      <c r="AA42" s="84">
        <f t="shared" si="8"/>
        <v>0</v>
      </c>
      <c r="AB42" s="85" t="e">
        <f t="shared" si="9"/>
        <v>#REF!</v>
      </c>
      <c r="AC42" s="85" t="e">
        <f t="shared" si="10"/>
        <v>#DIV/0!</v>
      </c>
      <c r="AD42" s="86" t="e">
        <f t="shared" si="11"/>
        <v>#REF!</v>
      </c>
      <c r="AE42" s="50"/>
      <c r="AF42" s="50"/>
      <c r="AG42" s="52"/>
      <c r="AH42" s="50"/>
      <c r="AI42" s="50"/>
      <c r="AJ42" s="50"/>
      <c r="AK42" s="50"/>
    </row>
    <row r="43" spans="1:37">
      <c r="A43" s="97" t="s">
        <v>89</v>
      </c>
      <c r="B43" s="98" t="s">
        <v>90</v>
      </c>
      <c r="C43" s="80"/>
      <c r="D43" s="81" t="e">
        <f>#REF!</f>
        <v>#REF!</v>
      </c>
      <c r="E43" s="82"/>
      <c r="F43" s="81" t="e">
        <f>#REF!</f>
        <v>#REF!</v>
      </c>
      <c r="G43" s="82"/>
      <c r="H43" s="81">
        <f>'3월'!H28</f>
        <v>0</v>
      </c>
      <c r="I43" s="82"/>
      <c r="J43" s="81">
        <f>'4월'!H28</f>
        <v>0</v>
      </c>
      <c r="K43" s="82"/>
      <c r="L43" s="81">
        <f>'5월'!H28</f>
        <v>0</v>
      </c>
      <c r="M43" s="82"/>
      <c r="N43" s="81">
        <f>'6월'!H28</f>
        <v>0</v>
      </c>
      <c r="O43" s="82"/>
      <c r="P43" s="81">
        <f>'7월'!H28</f>
        <v>0</v>
      </c>
      <c r="Q43" s="82"/>
      <c r="R43" s="81">
        <f>'8월'!H28</f>
        <v>0</v>
      </c>
      <c r="S43" s="82"/>
      <c r="T43" s="81">
        <f>'9월'!H28</f>
        <v>0</v>
      </c>
      <c r="U43" s="82"/>
      <c r="V43" s="81">
        <f>'10월'!H28</f>
        <v>0</v>
      </c>
      <c r="W43" s="82"/>
      <c r="X43" s="81">
        <f>'11월'!H28</f>
        <v>0</v>
      </c>
      <c r="Y43" s="82"/>
      <c r="Z43" s="83">
        <f>'12월'!H28</f>
        <v>0</v>
      </c>
      <c r="AA43" s="84">
        <f t="shared" si="8"/>
        <v>0</v>
      </c>
      <c r="AB43" s="85" t="e">
        <f t="shared" si="9"/>
        <v>#REF!</v>
      </c>
      <c r="AC43" s="85" t="e">
        <f t="shared" si="10"/>
        <v>#DIV/0!</v>
      </c>
      <c r="AD43" s="86" t="e">
        <f t="shared" si="11"/>
        <v>#REF!</v>
      </c>
      <c r="AE43" s="50"/>
      <c r="AF43" s="50"/>
      <c r="AG43" s="52"/>
      <c r="AH43" s="50"/>
      <c r="AI43" s="50"/>
      <c r="AJ43" s="50"/>
      <c r="AK43" s="50"/>
    </row>
    <row r="44" spans="1:37">
      <c r="A44" s="87" t="s">
        <v>89</v>
      </c>
      <c r="B44" s="98" t="s">
        <v>91</v>
      </c>
      <c r="C44" s="80"/>
      <c r="D44" s="81" t="e">
        <f>#REF!</f>
        <v>#REF!</v>
      </c>
      <c r="E44" s="82"/>
      <c r="F44" s="81" t="e">
        <f>#REF!</f>
        <v>#REF!</v>
      </c>
      <c r="G44" s="82"/>
      <c r="H44" s="81">
        <f>'3월'!H29</f>
        <v>0</v>
      </c>
      <c r="I44" s="82"/>
      <c r="J44" s="81">
        <f>'4월'!H29</f>
        <v>0</v>
      </c>
      <c r="K44" s="82"/>
      <c r="L44" s="81">
        <f>'5월'!H29</f>
        <v>0</v>
      </c>
      <c r="M44" s="82"/>
      <c r="N44" s="81">
        <f>'6월'!H29</f>
        <v>0</v>
      </c>
      <c r="O44" s="82"/>
      <c r="P44" s="81">
        <f>'7월'!H29</f>
        <v>0</v>
      </c>
      <c r="Q44" s="82"/>
      <c r="R44" s="81">
        <f>'8월'!H29</f>
        <v>0</v>
      </c>
      <c r="S44" s="82"/>
      <c r="T44" s="81">
        <f>'9월'!H29</f>
        <v>0</v>
      </c>
      <c r="U44" s="82"/>
      <c r="V44" s="81">
        <f>'10월'!H29</f>
        <v>0</v>
      </c>
      <c r="W44" s="82"/>
      <c r="X44" s="81">
        <f>'11월'!H29</f>
        <v>0</v>
      </c>
      <c r="Y44" s="82"/>
      <c r="Z44" s="83">
        <f>'12월'!H29</f>
        <v>0</v>
      </c>
      <c r="AA44" s="84">
        <f t="shared" si="8"/>
        <v>0</v>
      </c>
      <c r="AB44" s="85" t="e">
        <f t="shared" si="9"/>
        <v>#REF!</v>
      </c>
      <c r="AC44" s="85" t="e">
        <f t="shared" si="10"/>
        <v>#DIV/0!</v>
      </c>
      <c r="AD44" s="86" t="e">
        <f t="shared" si="11"/>
        <v>#REF!</v>
      </c>
      <c r="AE44" s="50"/>
      <c r="AF44" s="50"/>
      <c r="AG44" s="52"/>
      <c r="AH44" s="50"/>
      <c r="AI44" s="50"/>
      <c r="AJ44" s="50"/>
      <c r="AK44" s="50"/>
    </row>
    <row r="45" spans="1:37">
      <c r="A45" s="100" t="s">
        <v>92</v>
      </c>
      <c r="B45" s="98" t="s">
        <v>93</v>
      </c>
      <c r="C45" s="80"/>
      <c r="D45" s="81" t="e">
        <f>#REF!</f>
        <v>#REF!</v>
      </c>
      <c r="E45" s="82"/>
      <c r="F45" s="81" t="e">
        <f>#REF!</f>
        <v>#REF!</v>
      </c>
      <c r="G45" s="82"/>
      <c r="H45" s="81">
        <f>'3월'!H30</f>
        <v>0</v>
      </c>
      <c r="I45" s="82"/>
      <c r="J45" s="81">
        <f>'4월'!H30</f>
        <v>0</v>
      </c>
      <c r="K45" s="82"/>
      <c r="L45" s="81">
        <f>'5월'!H30</f>
        <v>0</v>
      </c>
      <c r="M45" s="82"/>
      <c r="N45" s="81">
        <f>'6월'!H30</f>
        <v>0</v>
      </c>
      <c r="O45" s="82"/>
      <c r="P45" s="81">
        <f>'7월'!H30</f>
        <v>0</v>
      </c>
      <c r="Q45" s="82"/>
      <c r="R45" s="81">
        <f>'8월'!H30</f>
        <v>0</v>
      </c>
      <c r="S45" s="82"/>
      <c r="T45" s="81">
        <f>'9월'!H30</f>
        <v>0</v>
      </c>
      <c r="U45" s="82"/>
      <c r="V45" s="81">
        <f>'10월'!H30</f>
        <v>0</v>
      </c>
      <c r="W45" s="82"/>
      <c r="X45" s="81">
        <f>'11월'!H30</f>
        <v>0</v>
      </c>
      <c r="Y45" s="82"/>
      <c r="Z45" s="83">
        <f>'12월'!H30</f>
        <v>0</v>
      </c>
      <c r="AA45" s="84">
        <f t="shared" si="8"/>
        <v>0</v>
      </c>
      <c r="AB45" s="85" t="e">
        <f t="shared" si="9"/>
        <v>#REF!</v>
      </c>
      <c r="AC45" s="85" t="e">
        <f t="shared" si="10"/>
        <v>#DIV/0!</v>
      </c>
      <c r="AD45" s="86" t="e">
        <f t="shared" si="11"/>
        <v>#REF!</v>
      </c>
      <c r="AE45" s="50"/>
      <c r="AF45" s="50"/>
      <c r="AG45" s="52"/>
      <c r="AH45" s="50"/>
      <c r="AI45" s="50"/>
      <c r="AJ45" s="50"/>
      <c r="AK45" s="50"/>
    </row>
    <row r="46" spans="1:37">
      <c r="A46" s="97" t="s">
        <v>94</v>
      </c>
      <c r="B46" s="98" t="s">
        <v>95</v>
      </c>
      <c r="C46" s="82"/>
      <c r="D46" s="81" t="e">
        <f>#REF!</f>
        <v>#REF!</v>
      </c>
      <c r="E46" s="82"/>
      <c r="F46" s="81" t="e">
        <f>#REF!</f>
        <v>#REF!</v>
      </c>
      <c r="G46" s="82"/>
      <c r="H46" s="81">
        <f>'3월'!H31</f>
        <v>0</v>
      </c>
      <c r="I46" s="82"/>
      <c r="J46" s="81">
        <f>'4월'!H31</f>
        <v>0</v>
      </c>
      <c r="K46" s="82"/>
      <c r="L46" s="81">
        <f>'5월'!H31</f>
        <v>0</v>
      </c>
      <c r="M46" s="82"/>
      <c r="N46" s="81">
        <f>'6월'!H31</f>
        <v>0</v>
      </c>
      <c r="O46" s="82"/>
      <c r="P46" s="81">
        <f>'7월'!H31</f>
        <v>0</v>
      </c>
      <c r="Q46" s="82"/>
      <c r="R46" s="81">
        <f>'8월'!H31</f>
        <v>0</v>
      </c>
      <c r="S46" s="82"/>
      <c r="T46" s="81">
        <f>'9월'!H31</f>
        <v>0</v>
      </c>
      <c r="U46" s="82"/>
      <c r="V46" s="81">
        <f>'10월'!H31</f>
        <v>0</v>
      </c>
      <c r="W46" s="82"/>
      <c r="X46" s="81">
        <f>'11월'!H31</f>
        <v>0</v>
      </c>
      <c r="Y46" s="82"/>
      <c r="Z46" s="83">
        <f>'12월'!H31</f>
        <v>0</v>
      </c>
      <c r="AA46" s="84">
        <f t="shared" si="8"/>
        <v>0</v>
      </c>
      <c r="AB46" s="85" t="e">
        <f t="shared" si="9"/>
        <v>#REF!</v>
      </c>
      <c r="AC46" s="85" t="e">
        <f t="shared" si="10"/>
        <v>#DIV/0!</v>
      </c>
      <c r="AD46" s="86" t="e">
        <f t="shared" si="11"/>
        <v>#REF!</v>
      </c>
      <c r="AE46" s="50"/>
      <c r="AF46" s="50"/>
      <c r="AG46" s="52"/>
      <c r="AH46" s="50"/>
      <c r="AI46" s="50"/>
      <c r="AJ46" s="50"/>
      <c r="AK46" s="50"/>
    </row>
    <row r="47" spans="1:37">
      <c r="A47" s="87" t="s">
        <v>94</v>
      </c>
      <c r="B47" s="98" t="s">
        <v>96</v>
      </c>
      <c r="C47" s="80"/>
      <c r="D47" s="81" t="e">
        <f>#REF!</f>
        <v>#REF!</v>
      </c>
      <c r="E47" s="82"/>
      <c r="F47" s="81" t="e">
        <f>#REF!</f>
        <v>#REF!</v>
      </c>
      <c r="G47" s="82"/>
      <c r="H47" s="81">
        <f>'3월'!H32</f>
        <v>0</v>
      </c>
      <c r="I47" s="82"/>
      <c r="J47" s="81">
        <f>'4월'!H32</f>
        <v>0</v>
      </c>
      <c r="K47" s="82"/>
      <c r="L47" s="81">
        <f>'5월'!H32</f>
        <v>0</v>
      </c>
      <c r="M47" s="82"/>
      <c r="N47" s="81">
        <f>'6월'!H32</f>
        <v>0</v>
      </c>
      <c r="O47" s="82"/>
      <c r="P47" s="81">
        <f>'7월'!H32</f>
        <v>0</v>
      </c>
      <c r="Q47" s="82"/>
      <c r="R47" s="81">
        <f>'8월'!H32</f>
        <v>0</v>
      </c>
      <c r="S47" s="82"/>
      <c r="T47" s="81">
        <f>'9월'!H32</f>
        <v>0</v>
      </c>
      <c r="U47" s="82"/>
      <c r="V47" s="81">
        <f>'10월'!H32</f>
        <v>0</v>
      </c>
      <c r="W47" s="82"/>
      <c r="X47" s="81">
        <f>'11월'!H32</f>
        <v>0</v>
      </c>
      <c r="Y47" s="82"/>
      <c r="Z47" s="83">
        <f>'12월'!H32</f>
        <v>0</v>
      </c>
      <c r="AA47" s="84">
        <f t="shared" si="8"/>
        <v>0</v>
      </c>
      <c r="AB47" s="85" t="e">
        <f t="shared" si="9"/>
        <v>#REF!</v>
      </c>
      <c r="AC47" s="85" t="e">
        <f t="shared" si="10"/>
        <v>#DIV/0!</v>
      </c>
      <c r="AD47" s="86" t="e">
        <f t="shared" si="11"/>
        <v>#REF!</v>
      </c>
      <c r="AE47" s="50"/>
      <c r="AF47" s="50"/>
      <c r="AG47" s="52"/>
      <c r="AH47" s="50"/>
      <c r="AI47" s="50"/>
      <c r="AJ47" s="50"/>
      <c r="AK47" s="50"/>
    </row>
    <row r="48" spans="1:37">
      <c r="A48" s="97" t="s">
        <v>97</v>
      </c>
      <c r="B48" s="98" t="s">
        <v>98</v>
      </c>
      <c r="C48" s="80"/>
      <c r="D48" s="81" t="e">
        <f>#REF!</f>
        <v>#REF!</v>
      </c>
      <c r="E48" s="82"/>
      <c r="F48" s="81" t="e">
        <f>#REF!</f>
        <v>#REF!</v>
      </c>
      <c r="G48" s="82"/>
      <c r="H48" s="81">
        <f>'3월'!H33</f>
        <v>0</v>
      </c>
      <c r="I48" s="82"/>
      <c r="J48" s="81">
        <f>'4월'!H33</f>
        <v>0</v>
      </c>
      <c r="K48" s="82"/>
      <c r="L48" s="81">
        <f>'5월'!H33</f>
        <v>0</v>
      </c>
      <c r="M48" s="82"/>
      <c r="N48" s="81">
        <f>'6월'!H33</f>
        <v>0</v>
      </c>
      <c r="O48" s="82"/>
      <c r="P48" s="81">
        <f>'7월'!H33</f>
        <v>0</v>
      </c>
      <c r="Q48" s="82"/>
      <c r="R48" s="81">
        <f>'8월'!H33</f>
        <v>0</v>
      </c>
      <c r="S48" s="82"/>
      <c r="T48" s="81">
        <f>'9월'!H33</f>
        <v>0</v>
      </c>
      <c r="U48" s="82"/>
      <c r="V48" s="81">
        <f>'10월'!H33</f>
        <v>0</v>
      </c>
      <c r="W48" s="82"/>
      <c r="X48" s="81">
        <f>'11월'!H33</f>
        <v>0</v>
      </c>
      <c r="Y48" s="82"/>
      <c r="Z48" s="83">
        <f>'12월'!H33</f>
        <v>0</v>
      </c>
      <c r="AA48" s="84">
        <f t="shared" si="8"/>
        <v>0</v>
      </c>
      <c r="AB48" s="85" t="e">
        <f t="shared" si="9"/>
        <v>#REF!</v>
      </c>
      <c r="AC48" s="85" t="e">
        <f t="shared" si="10"/>
        <v>#DIV/0!</v>
      </c>
      <c r="AD48" s="86" t="e">
        <f t="shared" si="11"/>
        <v>#REF!</v>
      </c>
      <c r="AE48" s="50"/>
      <c r="AF48" s="50"/>
      <c r="AG48" s="52"/>
      <c r="AH48" s="50"/>
      <c r="AI48" s="50"/>
      <c r="AJ48" s="50"/>
      <c r="AK48" s="50"/>
    </row>
    <row r="49" spans="1:37">
      <c r="A49" s="101" t="s">
        <v>97</v>
      </c>
      <c r="B49" s="102" t="s">
        <v>47</v>
      </c>
      <c r="C49" s="80"/>
      <c r="D49" s="81" t="e">
        <f>#REF!</f>
        <v>#REF!</v>
      </c>
      <c r="E49" s="82"/>
      <c r="F49" s="81" t="e">
        <f>#REF!</f>
        <v>#REF!</v>
      </c>
      <c r="G49" s="82"/>
      <c r="H49" s="81">
        <f>'3월'!H34</f>
        <v>0</v>
      </c>
      <c r="I49" s="82"/>
      <c r="J49" s="81">
        <f>'4월'!H34</f>
        <v>0</v>
      </c>
      <c r="K49" s="82"/>
      <c r="L49" s="81">
        <f>'5월'!H34</f>
        <v>0</v>
      </c>
      <c r="M49" s="82"/>
      <c r="N49" s="81">
        <f>'6월'!H34</f>
        <v>0</v>
      </c>
      <c r="O49" s="82"/>
      <c r="P49" s="81">
        <f>'7월'!H34</f>
        <v>0</v>
      </c>
      <c r="Q49" s="82"/>
      <c r="R49" s="81">
        <f>'8월'!H34</f>
        <v>0</v>
      </c>
      <c r="S49" s="82"/>
      <c r="T49" s="81">
        <f>'9월'!H34</f>
        <v>0</v>
      </c>
      <c r="U49" s="82"/>
      <c r="V49" s="81">
        <f>'10월'!H34</f>
        <v>0</v>
      </c>
      <c r="W49" s="82"/>
      <c r="X49" s="81">
        <f>'11월'!H34</f>
        <v>0</v>
      </c>
      <c r="Y49" s="82"/>
      <c r="Z49" s="83">
        <f>'12월'!H34</f>
        <v>0</v>
      </c>
      <c r="AA49" s="84">
        <f t="shared" si="8"/>
        <v>0</v>
      </c>
      <c r="AB49" s="85" t="e">
        <f t="shared" si="9"/>
        <v>#REF!</v>
      </c>
      <c r="AC49" s="85" t="e">
        <f t="shared" si="10"/>
        <v>#DIV/0!</v>
      </c>
      <c r="AD49" s="86" t="e">
        <f t="shared" si="11"/>
        <v>#REF!</v>
      </c>
      <c r="AE49" s="50"/>
      <c r="AF49" s="50"/>
      <c r="AG49" s="52"/>
      <c r="AH49" s="50"/>
      <c r="AI49" s="50"/>
      <c r="AJ49" s="50"/>
      <c r="AK49" s="50"/>
    </row>
    <row r="50" spans="1:37">
      <c r="A50" s="409" t="s">
        <v>99</v>
      </c>
      <c r="B50" s="396"/>
      <c r="C50" s="103">
        <f t="shared" ref="C50:AD50" si="12">SUM(C30:C49)</f>
        <v>0</v>
      </c>
      <c r="D50" s="104" t="e">
        <f t="shared" si="12"/>
        <v>#REF!</v>
      </c>
      <c r="E50" s="104">
        <f>SUM(E30:E49)</f>
        <v>0</v>
      </c>
      <c r="F50" s="104" t="e">
        <f t="shared" si="12"/>
        <v>#REF!</v>
      </c>
      <c r="G50" s="104">
        <f t="shared" si="12"/>
        <v>0</v>
      </c>
      <c r="H50" s="104">
        <f t="shared" si="12"/>
        <v>0</v>
      </c>
      <c r="I50" s="104">
        <f t="shared" si="12"/>
        <v>0</v>
      </c>
      <c r="J50" s="104">
        <f t="shared" si="12"/>
        <v>0</v>
      </c>
      <c r="K50" s="104">
        <f t="shared" si="12"/>
        <v>0</v>
      </c>
      <c r="L50" s="104">
        <f t="shared" si="12"/>
        <v>0</v>
      </c>
      <c r="M50" s="104">
        <f t="shared" si="12"/>
        <v>0</v>
      </c>
      <c r="N50" s="104">
        <f t="shared" si="12"/>
        <v>0</v>
      </c>
      <c r="O50" s="104">
        <f t="shared" si="12"/>
        <v>0</v>
      </c>
      <c r="P50" s="104">
        <f t="shared" si="12"/>
        <v>0</v>
      </c>
      <c r="Q50" s="104">
        <f t="shared" si="12"/>
        <v>0</v>
      </c>
      <c r="R50" s="104">
        <f t="shared" si="12"/>
        <v>0</v>
      </c>
      <c r="S50" s="104">
        <f t="shared" si="12"/>
        <v>0</v>
      </c>
      <c r="T50" s="104">
        <f t="shared" si="12"/>
        <v>0</v>
      </c>
      <c r="U50" s="104">
        <f t="shared" si="12"/>
        <v>0</v>
      </c>
      <c r="V50" s="104">
        <f t="shared" si="12"/>
        <v>0</v>
      </c>
      <c r="W50" s="104">
        <f t="shared" si="12"/>
        <v>0</v>
      </c>
      <c r="X50" s="104">
        <f t="shared" si="12"/>
        <v>0</v>
      </c>
      <c r="Y50" s="104">
        <f t="shared" si="12"/>
        <v>0</v>
      </c>
      <c r="Z50" s="105">
        <f t="shared" si="12"/>
        <v>180000</v>
      </c>
      <c r="AA50" s="103">
        <f t="shared" si="12"/>
        <v>0</v>
      </c>
      <c r="AB50" s="104" t="e">
        <f t="shared" si="12"/>
        <v>#REF!</v>
      </c>
      <c r="AC50" s="104" t="e">
        <f t="shared" si="12"/>
        <v>#DIV/0!</v>
      </c>
      <c r="AD50" s="105" t="e">
        <f t="shared" si="12"/>
        <v>#REF!</v>
      </c>
      <c r="AE50" s="59"/>
      <c r="AF50" s="59"/>
      <c r="AG50" s="60"/>
      <c r="AH50" s="59"/>
      <c r="AI50" s="59"/>
      <c r="AJ50" s="59"/>
      <c r="AK50" s="59"/>
    </row>
    <row r="51" spans="1:37">
      <c r="A51" s="410" t="s">
        <v>2</v>
      </c>
      <c r="B51" s="411"/>
      <c r="C51" s="58">
        <f>SUM(C29,C50)</f>
        <v>0</v>
      </c>
      <c r="D51" s="106" t="e">
        <f t="shared" ref="D51:AD51" si="13">SUM(D29,D50)</f>
        <v>#REF!</v>
      </c>
      <c r="E51" s="106">
        <f>SUM(E29,E50)</f>
        <v>0</v>
      </c>
      <c r="F51" s="106" t="e">
        <f t="shared" si="13"/>
        <v>#REF!</v>
      </c>
      <c r="G51" s="106">
        <f t="shared" si="13"/>
        <v>0</v>
      </c>
      <c r="H51" s="106">
        <f t="shared" si="13"/>
        <v>3300</v>
      </c>
      <c r="I51" s="106">
        <f t="shared" si="13"/>
        <v>0</v>
      </c>
      <c r="J51" s="106">
        <f t="shared" si="13"/>
        <v>12900</v>
      </c>
      <c r="K51" s="106">
        <f t="shared" si="13"/>
        <v>0</v>
      </c>
      <c r="L51" s="106">
        <f t="shared" si="13"/>
        <v>30100</v>
      </c>
      <c r="M51" s="106">
        <f t="shared" si="13"/>
        <v>0</v>
      </c>
      <c r="N51" s="106">
        <f t="shared" si="13"/>
        <v>30100</v>
      </c>
      <c r="O51" s="106">
        <f t="shared" si="13"/>
        <v>0</v>
      </c>
      <c r="P51" s="106">
        <f t="shared" si="13"/>
        <v>30100</v>
      </c>
      <c r="Q51" s="106">
        <f t="shared" si="13"/>
        <v>0</v>
      </c>
      <c r="R51" s="106">
        <f t="shared" si="13"/>
        <v>49430</v>
      </c>
      <c r="S51" s="106">
        <f t="shared" si="13"/>
        <v>0</v>
      </c>
      <c r="T51" s="106">
        <f t="shared" si="13"/>
        <v>2700</v>
      </c>
      <c r="U51" s="106">
        <f t="shared" si="13"/>
        <v>0</v>
      </c>
      <c r="V51" s="106">
        <f t="shared" si="13"/>
        <v>260341</v>
      </c>
      <c r="W51" s="106">
        <f t="shared" si="13"/>
        <v>0</v>
      </c>
      <c r="X51" s="106">
        <f t="shared" si="13"/>
        <v>256548</v>
      </c>
      <c r="Y51" s="106">
        <f t="shared" si="13"/>
        <v>0</v>
      </c>
      <c r="Z51" s="107">
        <f t="shared" si="13"/>
        <v>180000</v>
      </c>
      <c r="AA51" s="58">
        <f t="shared" si="13"/>
        <v>0</v>
      </c>
      <c r="AB51" s="106" t="e">
        <f t="shared" si="13"/>
        <v>#REF!</v>
      </c>
      <c r="AC51" s="106" t="e">
        <f t="shared" si="13"/>
        <v>#DIV/0!</v>
      </c>
      <c r="AD51" s="107" t="e">
        <f t="shared" si="13"/>
        <v>#REF!</v>
      </c>
      <c r="AE51" s="50"/>
      <c r="AF51" s="50"/>
      <c r="AG51" s="52"/>
      <c r="AH51" s="50"/>
      <c r="AI51" s="50"/>
      <c r="AJ51" s="50"/>
      <c r="AK51" s="50"/>
    </row>
    <row r="52" spans="1:37">
      <c r="A52" s="412" t="s">
        <v>100</v>
      </c>
      <c r="B52" s="413"/>
      <c r="C52" s="414" t="e">
        <f>C51-D51</f>
        <v>#REF!</v>
      </c>
      <c r="D52" s="415"/>
      <c r="E52" s="416" t="e">
        <f>E51-F51</f>
        <v>#REF!</v>
      </c>
      <c r="F52" s="415"/>
      <c r="G52" s="416">
        <f>G51-H51</f>
        <v>-3300</v>
      </c>
      <c r="H52" s="415"/>
      <c r="I52" s="416">
        <f>I51-J51</f>
        <v>-12900</v>
      </c>
      <c r="J52" s="415"/>
      <c r="K52" s="416">
        <f>K51-L51</f>
        <v>-30100</v>
      </c>
      <c r="L52" s="415"/>
      <c r="M52" s="417"/>
      <c r="N52" s="415"/>
      <c r="O52" s="417"/>
      <c r="P52" s="415"/>
      <c r="Q52" s="417"/>
      <c r="R52" s="415"/>
      <c r="S52" s="417"/>
      <c r="T52" s="415"/>
      <c r="U52" s="417"/>
      <c r="V52" s="415"/>
      <c r="W52" s="417"/>
      <c r="X52" s="415"/>
      <c r="Y52" s="417"/>
      <c r="Z52" s="398"/>
      <c r="AA52" s="108"/>
      <c r="AB52" s="109"/>
      <c r="AC52" s="109"/>
      <c r="AD52" s="110"/>
      <c r="AE52" s="50"/>
      <c r="AF52" s="50"/>
      <c r="AG52" s="52"/>
      <c r="AH52" s="50"/>
      <c r="AI52" s="50"/>
      <c r="AJ52" s="50"/>
      <c r="AK52" s="50"/>
    </row>
    <row r="53" spans="1:37">
      <c r="A53" s="73"/>
      <c r="B53" s="73"/>
      <c r="C53" s="73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50"/>
      <c r="AB53" s="50"/>
      <c r="AC53" s="50"/>
      <c r="AD53" s="50"/>
      <c r="AE53" s="50"/>
      <c r="AF53" s="50"/>
      <c r="AG53" s="52"/>
      <c r="AH53" s="50"/>
      <c r="AI53" s="50"/>
      <c r="AJ53" s="50"/>
      <c r="AK53" s="50"/>
    </row>
    <row r="54" spans="1:37">
      <c r="A54" s="422" t="s">
        <v>101</v>
      </c>
      <c r="B54" s="388"/>
      <c r="C54" s="423" t="s">
        <v>7</v>
      </c>
      <c r="D54" s="375"/>
      <c r="E54" s="374" t="s">
        <v>8</v>
      </c>
      <c r="F54" s="375"/>
      <c r="G54" s="374" t="s">
        <v>9</v>
      </c>
      <c r="H54" s="375"/>
      <c r="I54" s="374" t="s">
        <v>10</v>
      </c>
      <c r="J54" s="375"/>
      <c r="K54" s="374" t="s">
        <v>11</v>
      </c>
      <c r="L54" s="375"/>
      <c r="M54" s="374" t="s">
        <v>12</v>
      </c>
      <c r="N54" s="375"/>
      <c r="O54" s="374" t="s">
        <v>13</v>
      </c>
      <c r="P54" s="375"/>
      <c r="Q54" s="374" t="s">
        <v>14</v>
      </c>
      <c r="R54" s="375"/>
      <c r="S54" s="374" t="s">
        <v>15</v>
      </c>
      <c r="T54" s="375"/>
      <c r="U54" s="374" t="s">
        <v>16</v>
      </c>
      <c r="V54" s="375"/>
      <c r="W54" s="374" t="s">
        <v>17</v>
      </c>
      <c r="X54" s="375"/>
      <c r="Y54" s="374" t="s">
        <v>18</v>
      </c>
      <c r="Z54" s="376"/>
      <c r="AA54" s="420" t="s">
        <v>2</v>
      </c>
      <c r="AB54" s="375"/>
      <c r="AC54" s="421" t="s">
        <v>45</v>
      </c>
      <c r="AD54" s="376"/>
      <c r="AE54" s="73"/>
      <c r="AF54" s="73"/>
      <c r="AG54" s="74"/>
      <c r="AH54" s="73"/>
      <c r="AI54" s="73"/>
      <c r="AJ54" s="73"/>
      <c r="AK54" s="73"/>
    </row>
    <row r="55" spans="1:37">
      <c r="A55" s="389"/>
      <c r="B55" s="390"/>
      <c r="C55" s="75" t="s">
        <v>57</v>
      </c>
      <c r="D55" s="76" t="s">
        <v>58</v>
      </c>
      <c r="E55" s="76" t="s">
        <v>57</v>
      </c>
      <c r="F55" s="76" t="s">
        <v>58</v>
      </c>
      <c r="G55" s="76" t="s">
        <v>57</v>
      </c>
      <c r="H55" s="76" t="s">
        <v>58</v>
      </c>
      <c r="I55" s="76" t="s">
        <v>57</v>
      </c>
      <c r="J55" s="76" t="s">
        <v>58</v>
      </c>
      <c r="K55" s="76" t="s">
        <v>57</v>
      </c>
      <c r="L55" s="76" t="s">
        <v>58</v>
      </c>
      <c r="M55" s="76" t="s">
        <v>57</v>
      </c>
      <c r="N55" s="76" t="s">
        <v>58</v>
      </c>
      <c r="O55" s="76" t="s">
        <v>57</v>
      </c>
      <c r="P55" s="76" t="s">
        <v>58</v>
      </c>
      <c r="Q55" s="76" t="s">
        <v>57</v>
      </c>
      <c r="R55" s="76" t="s">
        <v>58</v>
      </c>
      <c r="S55" s="76" t="s">
        <v>57</v>
      </c>
      <c r="T55" s="76" t="s">
        <v>58</v>
      </c>
      <c r="U55" s="76" t="s">
        <v>57</v>
      </c>
      <c r="V55" s="76" t="s">
        <v>58</v>
      </c>
      <c r="W55" s="76" t="s">
        <v>57</v>
      </c>
      <c r="X55" s="76" t="s">
        <v>58</v>
      </c>
      <c r="Y55" s="76" t="s">
        <v>57</v>
      </c>
      <c r="Z55" s="77" t="s">
        <v>58</v>
      </c>
      <c r="AA55" s="111" t="s">
        <v>57</v>
      </c>
      <c r="AB55" s="112" t="s">
        <v>58</v>
      </c>
      <c r="AC55" s="112" t="s">
        <v>57</v>
      </c>
      <c r="AD55" s="113" t="s">
        <v>58</v>
      </c>
      <c r="AE55" s="73"/>
      <c r="AF55" s="73"/>
      <c r="AG55" s="74"/>
      <c r="AH55" s="73"/>
      <c r="AI55" s="73"/>
      <c r="AJ55" s="73"/>
      <c r="AK55" s="73"/>
    </row>
    <row r="56" spans="1:37">
      <c r="A56" s="418" t="str">
        <f>A20</f>
        <v>주거</v>
      </c>
      <c r="B56" s="408"/>
      <c r="C56" s="114">
        <f t="shared" ref="C56:Z56" si="14">SUMIF($A$20:$A$49,$A56,C$20:C$49)</f>
        <v>0</v>
      </c>
      <c r="D56" s="81" t="e">
        <f t="shared" si="14"/>
        <v>#REF!</v>
      </c>
      <c r="E56" s="81">
        <f t="shared" si="14"/>
        <v>0</v>
      </c>
      <c r="F56" s="81" t="e">
        <f t="shared" si="14"/>
        <v>#REF!</v>
      </c>
      <c r="G56" s="81">
        <f t="shared" si="14"/>
        <v>0</v>
      </c>
      <c r="H56" s="81">
        <f t="shared" si="14"/>
        <v>0</v>
      </c>
      <c r="I56" s="81">
        <f t="shared" si="14"/>
        <v>0</v>
      </c>
      <c r="J56" s="81">
        <f t="shared" si="14"/>
        <v>0</v>
      </c>
      <c r="K56" s="81">
        <f t="shared" si="14"/>
        <v>0</v>
      </c>
      <c r="L56" s="81">
        <f t="shared" si="14"/>
        <v>0</v>
      </c>
      <c r="M56" s="81">
        <f t="shared" si="14"/>
        <v>0</v>
      </c>
      <c r="N56" s="81">
        <f t="shared" si="14"/>
        <v>0</v>
      </c>
      <c r="O56" s="81">
        <f t="shared" si="14"/>
        <v>0</v>
      </c>
      <c r="P56" s="81">
        <f t="shared" si="14"/>
        <v>0</v>
      </c>
      <c r="Q56" s="81">
        <f t="shared" si="14"/>
        <v>0</v>
      </c>
      <c r="R56" s="81">
        <f t="shared" si="14"/>
        <v>0</v>
      </c>
      <c r="S56" s="81">
        <f t="shared" si="14"/>
        <v>0</v>
      </c>
      <c r="T56" s="81">
        <f t="shared" si="14"/>
        <v>0</v>
      </c>
      <c r="U56" s="81">
        <f t="shared" si="14"/>
        <v>0</v>
      </c>
      <c r="V56" s="81">
        <f t="shared" si="14"/>
        <v>0</v>
      </c>
      <c r="W56" s="81">
        <f t="shared" si="14"/>
        <v>0</v>
      </c>
      <c r="X56" s="81">
        <f t="shared" si="14"/>
        <v>0</v>
      </c>
      <c r="Y56" s="81">
        <f t="shared" si="14"/>
        <v>0</v>
      </c>
      <c r="Z56" s="83">
        <f t="shared" si="14"/>
        <v>0</v>
      </c>
      <c r="AA56" s="84">
        <f t="shared" ref="AA56:AA61" si="15">SUMIF($C$55:$Z$55,"예산",C56:Z56)</f>
        <v>0</v>
      </c>
      <c r="AB56" s="85" t="e">
        <f t="shared" ref="AB56:AB61" si="16">SUMIF($C$55:$Z$55,"지출",C56:Z56)</f>
        <v>#REF!</v>
      </c>
      <c r="AC56" s="85" t="e">
        <f t="shared" ref="AC56:AC61" si="17">AVERAGEIFS(C56:Z56,$C$55:$Z$55,"예산",C56:Z56,"&lt;&gt;0")</f>
        <v>#DIV/0!</v>
      </c>
      <c r="AD56" s="86" t="e">
        <f t="shared" ref="AD56:AD61" si="18">AVERAGEIFS(C56:Z56,$C$55:$Z$55,"지출",C56:Z56,"&lt;&gt;0")</f>
        <v>#REF!</v>
      </c>
      <c r="AE56" s="50"/>
      <c r="AF56" s="50"/>
      <c r="AG56" s="52"/>
      <c r="AH56" s="50"/>
      <c r="AI56" s="50"/>
      <c r="AJ56" s="50"/>
      <c r="AK56" s="50"/>
    </row>
    <row r="57" spans="1:37">
      <c r="A57" s="418" t="str">
        <f>A22</f>
        <v>통신</v>
      </c>
      <c r="B57" s="408"/>
      <c r="C57" s="114">
        <f t="shared" ref="C57:Z57" si="19">SUMIF($A$20:$A$49,$A57,C$20:C$49)</f>
        <v>0</v>
      </c>
      <c r="D57" s="81" t="e">
        <f t="shared" si="19"/>
        <v>#REF!</v>
      </c>
      <c r="E57" s="81">
        <f t="shared" si="19"/>
        <v>0</v>
      </c>
      <c r="F57" s="81" t="e">
        <f t="shared" si="19"/>
        <v>#REF!</v>
      </c>
      <c r="G57" s="81">
        <f t="shared" si="19"/>
        <v>0</v>
      </c>
      <c r="H57" s="81">
        <f t="shared" si="19"/>
        <v>3300</v>
      </c>
      <c r="I57" s="81">
        <f t="shared" si="19"/>
        <v>0</v>
      </c>
      <c r="J57" s="81">
        <f t="shared" si="19"/>
        <v>7900</v>
      </c>
      <c r="K57" s="81">
        <f t="shared" si="19"/>
        <v>0</v>
      </c>
      <c r="L57" s="81">
        <f t="shared" si="19"/>
        <v>30100</v>
      </c>
      <c r="M57" s="81">
        <f t="shared" si="19"/>
        <v>0</v>
      </c>
      <c r="N57" s="81">
        <f t="shared" si="19"/>
        <v>30100</v>
      </c>
      <c r="O57" s="81">
        <f t="shared" si="19"/>
        <v>0</v>
      </c>
      <c r="P57" s="81">
        <f t="shared" si="19"/>
        <v>30100</v>
      </c>
      <c r="Q57" s="81">
        <f t="shared" si="19"/>
        <v>0</v>
      </c>
      <c r="R57" s="81">
        <f t="shared" si="19"/>
        <v>49430</v>
      </c>
      <c r="S57" s="81">
        <f t="shared" si="19"/>
        <v>0</v>
      </c>
      <c r="T57" s="81">
        <f t="shared" si="19"/>
        <v>2700</v>
      </c>
      <c r="U57" s="81">
        <f t="shared" si="19"/>
        <v>0</v>
      </c>
      <c r="V57" s="81">
        <f t="shared" si="19"/>
        <v>260341</v>
      </c>
      <c r="W57" s="81">
        <f t="shared" si="19"/>
        <v>0</v>
      </c>
      <c r="X57" s="81">
        <f t="shared" si="19"/>
        <v>256548</v>
      </c>
      <c r="Y57" s="81">
        <f t="shared" si="19"/>
        <v>0</v>
      </c>
      <c r="Z57" s="83">
        <f t="shared" si="19"/>
        <v>0</v>
      </c>
      <c r="AA57" s="84">
        <f t="shared" si="15"/>
        <v>0</v>
      </c>
      <c r="AB57" s="85" t="e">
        <f t="shared" si="16"/>
        <v>#REF!</v>
      </c>
      <c r="AC57" s="85" t="e">
        <f t="shared" si="17"/>
        <v>#DIV/0!</v>
      </c>
      <c r="AD57" s="86" t="e">
        <f t="shared" si="18"/>
        <v>#REF!</v>
      </c>
      <c r="AE57" s="50"/>
      <c r="AF57" s="50"/>
      <c r="AG57" s="52"/>
      <c r="AH57" s="50"/>
      <c r="AI57" s="50"/>
      <c r="AJ57" s="50"/>
      <c r="AK57" s="50"/>
    </row>
    <row r="58" spans="1:37">
      <c r="A58" s="418" t="str">
        <f t="shared" ref="A58:A59" si="20">A24</f>
        <v>보험</v>
      </c>
      <c r="B58" s="408"/>
      <c r="C58" s="114">
        <f t="shared" ref="C58:Z58" si="21">SUMIF($A$20:$A$49,$A58,C$20:C$49)</f>
        <v>0</v>
      </c>
      <c r="D58" s="81" t="e">
        <f t="shared" si="21"/>
        <v>#REF!</v>
      </c>
      <c r="E58" s="81">
        <f t="shared" si="21"/>
        <v>0</v>
      </c>
      <c r="F58" s="81" t="e">
        <f t="shared" si="21"/>
        <v>#REF!</v>
      </c>
      <c r="G58" s="81">
        <f t="shared" si="21"/>
        <v>0</v>
      </c>
      <c r="H58" s="81">
        <f t="shared" si="21"/>
        <v>0</v>
      </c>
      <c r="I58" s="81">
        <f t="shared" si="21"/>
        <v>0</v>
      </c>
      <c r="J58" s="81">
        <f t="shared" si="21"/>
        <v>0</v>
      </c>
      <c r="K58" s="81">
        <f t="shared" si="21"/>
        <v>0</v>
      </c>
      <c r="L58" s="81">
        <f t="shared" si="21"/>
        <v>0</v>
      </c>
      <c r="M58" s="81">
        <f t="shared" si="21"/>
        <v>0</v>
      </c>
      <c r="N58" s="81">
        <f t="shared" si="21"/>
        <v>0</v>
      </c>
      <c r="O58" s="81">
        <f t="shared" si="21"/>
        <v>0</v>
      </c>
      <c r="P58" s="81">
        <f t="shared" si="21"/>
        <v>0</v>
      </c>
      <c r="Q58" s="81">
        <f t="shared" si="21"/>
        <v>0</v>
      </c>
      <c r="R58" s="81">
        <f t="shared" si="21"/>
        <v>0</v>
      </c>
      <c r="S58" s="81">
        <f t="shared" si="21"/>
        <v>0</v>
      </c>
      <c r="T58" s="81">
        <f t="shared" si="21"/>
        <v>0</v>
      </c>
      <c r="U58" s="81">
        <f t="shared" si="21"/>
        <v>0</v>
      </c>
      <c r="V58" s="81">
        <f t="shared" si="21"/>
        <v>0</v>
      </c>
      <c r="W58" s="81">
        <f t="shared" si="21"/>
        <v>0</v>
      </c>
      <c r="X58" s="81">
        <f t="shared" si="21"/>
        <v>0</v>
      </c>
      <c r="Y58" s="81">
        <f t="shared" si="21"/>
        <v>0</v>
      </c>
      <c r="Z58" s="83">
        <f t="shared" si="21"/>
        <v>0</v>
      </c>
      <c r="AA58" s="84">
        <f t="shared" si="15"/>
        <v>0</v>
      </c>
      <c r="AB58" s="85" t="e">
        <f t="shared" si="16"/>
        <v>#REF!</v>
      </c>
      <c r="AC58" s="85" t="e">
        <f t="shared" si="17"/>
        <v>#DIV/0!</v>
      </c>
      <c r="AD58" s="86" t="e">
        <f t="shared" si="18"/>
        <v>#REF!</v>
      </c>
      <c r="AE58" s="50"/>
      <c r="AF58" s="50"/>
      <c r="AG58" s="52"/>
      <c r="AH58" s="50"/>
      <c r="AI58" s="50"/>
      <c r="AJ58" s="50"/>
      <c r="AK58" s="50"/>
    </row>
    <row r="59" spans="1:37">
      <c r="A59" s="418" t="str">
        <f t="shared" si="20"/>
        <v>이자</v>
      </c>
      <c r="B59" s="408"/>
      <c r="C59" s="114">
        <f t="shared" ref="C59:Z59" si="22">SUMIF($A$20:$A$49,$A59,C$20:C$49)</f>
        <v>0</v>
      </c>
      <c r="D59" s="81" t="e">
        <f t="shared" si="22"/>
        <v>#REF!</v>
      </c>
      <c r="E59" s="81">
        <f t="shared" si="22"/>
        <v>0</v>
      </c>
      <c r="F59" s="81" t="e">
        <f t="shared" si="22"/>
        <v>#REF!</v>
      </c>
      <c r="G59" s="81">
        <f t="shared" si="22"/>
        <v>0</v>
      </c>
      <c r="H59" s="81">
        <f t="shared" si="22"/>
        <v>0</v>
      </c>
      <c r="I59" s="81">
        <f t="shared" si="22"/>
        <v>0</v>
      </c>
      <c r="J59" s="81">
        <f t="shared" si="22"/>
        <v>0</v>
      </c>
      <c r="K59" s="81">
        <f t="shared" si="22"/>
        <v>0</v>
      </c>
      <c r="L59" s="81">
        <f t="shared" si="22"/>
        <v>0</v>
      </c>
      <c r="M59" s="81">
        <f t="shared" si="22"/>
        <v>0</v>
      </c>
      <c r="N59" s="81">
        <f t="shared" si="22"/>
        <v>0</v>
      </c>
      <c r="O59" s="81">
        <f t="shared" si="22"/>
        <v>0</v>
      </c>
      <c r="P59" s="81">
        <f t="shared" si="22"/>
        <v>0</v>
      </c>
      <c r="Q59" s="81">
        <f t="shared" si="22"/>
        <v>0</v>
      </c>
      <c r="R59" s="81">
        <f t="shared" si="22"/>
        <v>0</v>
      </c>
      <c r="S59" s="81">
        <f t="shared" si="22"/>
        <v>0</v>
      </c>
      <c r="T59" s="81">
        <f t="shared" si="22"/>
        <v>0</v>
      </c>
      <c r="U59" s="81">
        <f t="shared" si="22"/>
        <v>0</v>
      </c>
      <c r="V59" s="81">
        <f t="shared" si="22"/>
        <v>0</v>
      </c>
      <c r="W59" s="81">
        <f t="shared" si="22"/>
        <v>0</v>
      </c>
      <c r="X59" s="81">
        <f t="shared" si="22"/>
        <v>0</v>
      </c>
      <c r="Y59" s="81">
        <f t="shared" si="22"/>
        <v>0</v>
      </c>
      <c r="Z59" s="83">
        <f t="shared" si="22"/>
        <v>0</v>
      </c>
      <c r="AA59" s="84">
        <f t="shared" si="15"/>
        <v>0</v>
      </c>
      <c r="AB59" s="85" t="e">
        <f t="shared" si="16"/>
        <v>#REF!</v>
      </c>
      <c r="AC59" s="85" t="e">
        <f t="shared" si="17"/>
        <v>#DIV/0!</v>
      </c>
      <c r="AD59" s="86" t="e">
        <f t="shared" si="18"/>
        <v>#REF!</v>
      </c>
      <c r="AE59" s="50"/>
      <c r="AF59" s="50"/>
      <c r="AG59" s="52"/>
      <c r="AH59" s="50"/>
      <c r="AI59" s="50"/>
      <c r="AJ59" s="50"/>
      <c r="AK59" s="50"/>
    </row>
    <row r="60" spans="1:37">
      <c r="A60" s="418" t="str">
        <f t="shared" ref="A60:A63" si="23">A27</f>
        <v>교통</v>
      </c>
      <c r="B60" s="408"/>
      <c r="C60" s="114">
        <f t="shared" ref="C60:Z60" si="24">SUMIF($A$20:$A$49,$A60,C$20:C$49)</f>
        <v>0</v>
      </c>
      <c r="D60" s="81" t="e">
        <f>SUMIF($A$20:$A$49,$A60,D$20:D$49)</f>
        <v>#REF!</v>
      </c>
      <c r="E60" s="81">
        <f t="shared" si="24"/>
        <v>0</v>
      </c>
      <c r="F60" s="81" t="e">
        <f t="shared" si="24"/>
        <v>#REF!</v>
      </c>
      <c r="G60" s="81">
        <f t="shared" si="24"/>
        <v>0</v>
      </c>
      <c r="H60" s="81">
        <f t="shared" si="24"/>
        <v>0</v>
      </c>
      <c r="I60" s="81">
        <f t="shared" si="24"/>
        <v>0</v>
      </c>
      <c r="J60" s="81">
        <f t="shared" si="24"/>
        <v>0</v>
      </c>
      <c r="K60" s="81">
        <f t="shared" si="24"/>
        <v>0</v>
      </c>
      <c r="L60" s="81">
        <f t="shared" si="24"/>
        <v>0</v>
      </c>
      <c r="M60" s="81">
        <f t="shared" si="24"/>
        <v>0</v>
      </c>
      <c r="N60" s="81">
        <f t="shared" si="24"/>
        <v>0</v>
      </c>
      <c r="O60" s="81">
        <f t="shared" si="24"/>
        <v>0</v>
      </c>
      <c r="P60" s="81">
        <f t="shared" si="24"/>
        <v>0</v>
      </c>
      <c r="Q60" s="81">
        <f t="shared" si="24"/>
        <v>0</v>
      </c>
      <c r="R60" s="81">
        <f t="shared" si="24"/>
        <v>0</v>
      </c>
      <c r="S60" s="81">
        <f t="shared" si="24"/>
        <v>0</v>
      </c>
      <c r="T60" s="81">
        <f t="shared" si="24"/>
        <v>0</v>
      </c>
      <c r="U60" s="81">
        <f t="shared" si="24"/>
        <v>0</v>
      </c>
      <c r="V60" s="81">
        <f t="shared" si="24"/>
        <v>0</v>
      </c>
      <c r="W60" s="81">
        <f t="shared" si="24"/>
        <v>0</v>
      </c>
      <c r="X60" s="81">
        <f t="shared" si="24"/>
        <v>0</v>
      </c>
      <c r="Y60" s="81">
        <f t="shared" si="24"/>
        <v>0</v>
      </c>
      <c r="Z60" s="83">
        <f t="shared" si="24"/>
        <v>0</v>
      </c>
      <c r="AA60" s="84">
        <f t="shared" si="15"/>
        <v>0</v>
      </c>
      <c r="AB60" s="85" t="e">
        <f t="shared" si="16"/>
        <v>#REF!</v>
      </c>
      <c r="AC60" s="85" t="e">
        <f t="shared" si="17"/>
        <v>#DIV/0!</v>
      </c>
      <c r="AD60" s="86" t="e">
        <f>AVERAGEIFS(C60:Z60,$C$55:$Z$55,"지출",C60:Z60,"&lt;&gt;0")</f>
        <v>#REF!</v>
      </c>
      <c r="AE60" s="50"/>
      <c r="AF60" s="50"/>
      <c r="AG60" s="52"/>
      <c r="AH60" s="50"/>
      <c r="AI60" s="50"/>
      <c r="AJ60" s="50"/>
      <c r="AK60" s="50"/>
    </row>
    <row r="61" spans="1:37">
      <c r="A61" s="418" t="str">
        <f t="shared" si="23"/>
        <v>기타</v>
      </c>
      <c r="B61" s="408"/>
      <c r="C61" s="114">
        <f t="shared" ref="C61:Z61" si="25">SUMIF($A$20:$A$49,$A61,C$20:C$49)</f>
        <v>0</v>
      </c>
      <c r="D61" s="81" t="e">
        <f t="shared" si="25"/>
        <v>#REF!</v>
      </c>
      <c r="E61" s="81">
        <f t="shared" si="25"/>
        <v>0</v>
      </c>
      <c r="F61" s="81" t="e">
        <f t="shared" si="25"/>
        <v>#REF!</v>
      </c>
      <c r="G61" s="81">
        <f t="shared" si="25"/>
        <v>0</v>
      </c>
      <c r="H61" s="81">
        <f t="shared" si="25"/>
        <v>0</v>
      </c>
      <c r="I61" s="81">
        <f t="shared" si="25"/>
        <v>0</v>
      </c>
      <c r="J61" s="81">
        <f t="shared" si="25"/>
        <v>5000</v>
      </c>
      <c r="K61" s="81">
        <f t="shared" si="25"/>
        <v>0</v>
      </c>
      <c r="L61" s="81">
        <f t="shared" si="25"/>
        <v>0</v>
      </c>
      <c r="M61" s="81">
        <f t="shared" si="25"/>
        <v>0</v>
      </c>
      <c r="N61" s="81">
        <f t="shared" si="25"/>
        <v>0</v>
      </c>
      <c r="O61" s="81">
        <f t="shared" si="25"/>
        <v>0</v>
      </c>
      <c r="P61" s="81">
        <f t="shared" si="25"/>
        <v>0</v>
      </c>
      <c r="Q61" s="81">
        <f t="shared" si="25"/>
        <v>0</v>
      </c>
      <c r="R61" s="81">
        <f t="shared" si="25"/>
        <v>0</v>
      </c>
      <c r="S61" s="81">
        <f t="shared" si="25"/>
        <v>0</v>
      </c>
      <c r="T61" s="81">
        <f t="shared" si="25"/>
        <v>0</v>
      </c>
      <c r="U61" s="81">
        <f t="shared" si="25"/>
        <v>0</v>
      </c>
      <c r="V61" s="81">
        <f t="shared" si="25"/>
        <v>0</v>
      </c>
      <c r="W61" s="81">
        <f t="shared" si="25"/>
        <v>0</v>
      </c>
      <c r="X61" s="81">
        <f t="shared" si="25"/>
        <v>0</v>
      </c>
      <c r="Y61" s="81">
        <f t="shared" si="25"/>
        <v>0</v>
      </c>
      <c r="Z61" s="83">
        <f t="shared" si="25"/>
        <v>0</v>
      </c>
      <c r="AA61" s="84">
        <f t="shared" si="15"/>
        <v>0</v>
      </c>
      <c r="AB61" s="85" t="e">
        <f t="shared" si="16"/>
        <v>#REF!</v>
      </c>
      <c r="AC61" s="85" t="e">
        <f t="shared" si="17"/>
        <v>#DIV/0!</v>
      </c>
      <c r="AD61" s="86" t="e">
        <f t="shared" si="18"/>
        <v>#REF!</v>
      </c>
      <c r="AE61" s="50"/>
      <c r="AF61" s="50"/>
      <c r="AG61" s="52"/>
      <c r="AH61" s="50"/>
      <c r="AI61" s="50"/>
      <c r="AJ61" s="50"/>
      <c r="AK61" s="50"/>
    </row>
    <row r="62" spans="1:37">
      <c r="A62" s="419" t="str">
        <f t="shared" si="23"/>
        <v>고정비 계</v>
      </c>
      <c r="B62" s="408"/>
      <c r="C62" s="92">
        <f t="shared" ref="C62:AD62" si="26">SUM(C56:C61)</f>
        <v>0</v>
      </c>
      <c r="D62" s="93" t="e">
        <f t="shared" si="26"/>
        <v>#REF!</v>
      </c>
      <c r="E62" s="93">
        <f t="shared" si="26"/>
        <v>0</v>
      </c>
      <c r="F62" s="93" t="e">
        <f t="shared" si="26"/>
        <v>#REF!</v>
      </c>
      <c r="G62" s="93">
        <f t="shared" si="26"/>
        <v>0</v>
      </c>
      <c r="H62" s="93">
        <f t="shared" si="26"/>
        <v>3300</v>
      </c>
      <c r="I62" s="93">
        <f t="shared" si="26"/>
        <v>0</v>
      </c>
      <c r="J62" s="93">
        <f t="shared" si="26"/>
        <v>12900</v>
      </c>
      <c r="K62" s="93">
        <f t="shared" si="26"/>
        <v>0</v>
      </c>
      <c r="L62" s="93">
        <f t="shared" si="26"/>
        <v>30100</v>
      </c>
      <c r="M62" s="93">
        <f t="shared" si="26"/>
        <v>0</v>
      </c>
      <c r="N62" s="93">
        <f t="shared" si="26"/>
        <v>30100</v>
      </c>
      <c r="O62" s="93">
        <f t="shared" si="26"/>
        <v>0</v>
      </c>
      <c r="P62" s="93">
        <f t="shared" si="26"/>
        <v>30100</v>
      </c>
      <c r="Q62" s="93">
        <f t="shared" si="26"/>
        <v>0</v>
      </c>
      <c r="R62" s="93">
        <f t="shared" si="26"/>
        <v>49430</v>
      </c>
      <c r="S62" s="93">
        <f t="shared" si="26"/>
        <v>0</v>
      </c>
      <c r="T62" s="93">
        <f t="shared" si="26"/>
        <v>2700</v>
      </c>
      <c r="U62" s="93">
        <f t="shared" si="26"/>
        <v>0</v>
      </c>
      <c r="V62" s="93">
        <f t="shared" si="26"/>
        <v>260341</v>
      </c>
      <c r="W62" s="93">
        <f t="shared" si="26"/>
        <v>0</v>
      </c>
      <c r="X62" s="93">
        <f t="shared" si="26"/>
        <v>256548</v>
      </c>
      <c r="Y62" s="93">
        <f t="shared" si="26"/>
        <v>0</v>
      </c>
      <c r="Z62" s="94">
        <f t="shared" si="26"/>
        <v>0</v>
      </c>
      <c r="AA62" s="92">
        <f t="shared" si="26"/>
        <v>0</v>
      </c>
      <c r="AB62" s="93" t="e">
        <f t="shared" si="26"/>
        <v>#REF!</v>
      </c>
      <c r="AC62" s="93" t="e">
        <f t="shared" si="26"/>
        <v>#DIV/0!</v>
      </c>
      <c r="AD62" s="94" t="e">
        <f t="shared" si="26"/>
        <v>#REF!</v>
      </c>
      <c r="AE62" s="95"/>
      <c r="AF62" s="95"/>
      <c r="AG62" s="96"/>
      <c r="AH62" s="95"/>
      <c r="AI62" s="95"/>
      <c r="AJ62" s="95"/>
      <c r="AK62" s="95"/>
    </row>
    <row r="63" spans="1:37">
      <c r="A63" s="424" t="str">
        <f t="shared" si="23"/>
        <v>차량</v>
      </c>
      <c r="B63" s="408"/>
      <c r="C63" s="114">
        <f t="shared" ref="C63:Z63" si="27">SUMIF($A$20:$A$49,$A63,C$20:C$49)</f>
        <v>0</v>
      </c>
      <c r="D63" s="81" t="e">
        <f t="shared" si="27"/>
        <v>#REF!</v>
      </c>
      <c r="E63" s="81">
        <f t="shared" si="27"/>
        <v>0</v>
      </c>
      <c r="F63" s="81" t="e">
        <f t="shared" si="27"/>
        <v>#REF!</v>
      </c>
      <c r="G63" s="81">
        <f t="shared" si="27"/>
        <v>0</v>
      </c>
      <c r="H63" s="81">
        <f t="shared" si="27"/>
        <v>0</v>
      </c>
      <c r="I63" s="81">
        <f t="shared" si="27"/>
        <v>0</v>
      </c>
      <c r="J63" s="81">
        <f t="shared" si="27"/>
        <v>0</v>
      </c>
      <c r="K63" s="81">
        <f t="shared" si="27"/>
        <v>0</v>
      </c>
      <c r="L63" s="81">
        <f t="shared" si="27"/>
        <v>0</v>
      </c>
      <c r="M63" s="81">
        <f t="shared" si="27"/>
        <v>0</v>
      </c>
      <c r="N63" s="81">
        <f t="shared" si="27"/>
        <v>0</v>
      </c>
      <c r="O63" s="81">
        <f t="shared" si="27"/>
        <v>0</v>
      </c>
      <c r="P63" s="81">
        <f t="shared" si="27"/>
        <v>0</v>
      </c>
      <c r="Q63" s="81">
        <f t="shared" si="27"/>
        <v>0</v>
      </c>
      <c r="R63" s="81">
        <f t="shared" si="27"/>
        <v>0</v>
      </c>
      <c r="S63" s="81">
        <f t="shared" si="27"/>
        <v>0</v>
      </c>
      <c r="T63" s="81">
        <f t="shared" si="27"/>
        <v>0</v>
      </c>
      <c r="U63" s="81">
        <f t="shared" si="27"/>
        <v>0</v>
      </c>
      <c r="V63" s="81">
        <f t="shared" si="27"/>
        <v>0</v>
      </c>
      <c r="W63" s="81">
        <f t="shared" si="27"/>
        <v>0</v>
      </c>
      <c r="X63" s="81">
        <f t="shared" si="27"/>
        <v>0</v>
      </c>
      <c r="Y63" s="81">
        <f t="shared" si="27"/>
        <v>0</v>
      </c>
      <c r="Z63" s="83">
        <f t="shared" si="27"/>
        <v>0</v>
      </c>
      <c r="AA63" s="84">
        <f t="shared" ref="AA63:AA71" si="28">SUMIF($C$55:$Z$55,"예산",C63:Z63)</f>
        <v>0</v>
      </c>
      <c r="AB63" s="85" t="e">
        <f t="shared" ref="AB63:AB71" si="29">SUMIF($C$55:$Z$55,"지출",C63:Z63)</f>
        <v>#REF!</v>
      </c>
      <c r="AC63" s="85" t="e">
        <f t="shared" ref="AC63:AC71" si="30">AVERAGEIFS(C63:Z63,$C$55:$Z$55,"예산",C63:Z63,"&lt;&gt;0")</f>
        <v>#DIV/0!</v>
      </c>
      <c r="AD63" s="86" t="e">
        <f t="shared" ref="AD63:AD71" si="31">AVERAGEIFS(C63:Z63,$C$55:$Z$55,"지출",C63:Z63,"&lt;&gt;0")</f>
        <v>#REF!</v>
      </c>
      <c r="AE63" s="50"/>
      <c r="AF63" s="50"/>
      <c r="AG63" s="52"/>
      <c r="AH63" s="50"/>
      <c r="AI63" s="50"/>
      <c r="AJ63" s="50"/>
      <c r="AK63" s="50"/>
    </row>
    <row r="64" spans="1:37">
      <c r="A64" s="424" t="str">
        <f>A33</f>
        <v>식비</v>
      </c>
      <c r="B64" s="408"/>
      <c r="C64" s="114">
        <f t="shared" ref="C64:Z64" si="32">SUMIF($A$20:$A$49,$A64,C$20:C$49)</f>
        <v>0</v>
      </c>
      <c r="D64" s="81" t="e">
        <f t="shared" si="32"/>
        <v>#REF!</v>
      </c>
      <c r="E64" s="81">
        <f t="shared" si="32"/>
        <v>0</v>
      </c>
      <c r="F64" s="81" t="e">
        <f t="shared" si="32"/>
        <v>#REF!</v>
      </c>
      <c r="G64" s="81">
        <f t="shared" si="32"/>
        <v>0</v>
      </c>
      <c r="H64" s="81">
        <f t="shared" si="32"/>
        <v>0</v>
      </c>
      <c r="I64" s="81">
        <f t="shared" si="32"/>
        <v>0</v>
      </c>
      <c r="J64" s="81">
        <f t="shared" si="32"/>
        <v>0</v>
      </c>
      <c r="K64" s="81">
        <f t="shared" si="32"/>
        <v>0</v>
      </c>
      <c r="L64" s="81">
        <f t="shared" si="32"/>
        <v>0</v>
      </c>
      <c r="M64" s="81">
        <f t="shared" si="32"/>
        <v>0</v>
      </c>
      <c r="N64" s="81">
        <f t="shared" si="32"/>
        <v>0</v>
      </c>
      <c r="O64" s="81">
        <f t="shared" si="32"/>
        <v>0</v>
      </c>
      <c r="P64" s="81">
        <f t="shared" si="32"/>
        <v>0</v>
      </c>
      <c r="Q64" s="81">
        <f t="shared" si="32"/>
        <v>0</v>
      </c>
      <c r="R64" s="81">
        <f t="shared" si="32"/>
        <v>0</v>
      </c>
      <c r="S64" s="81">
        <f t="shared" si="32"/>
        <v>0</v>
      </c>
      <c r="T64" s="81">
        <f t="shared" si="32"/>
        <v>0</v>
      </c>
      <c r="U64" s="81">
        <f t="shared" si="32"/>
        <v>0</v>
      </c>
      <c r="V64" s="81">
        <f t="shared" si="32"/>
        <v>0</v>
      </c>
      <c r="W64" s="81">
        <f t="shared" si="32"/>
        <v>0</v>
      </c>
      <c r="X64" s="81">
        <f t="shared" si="32"/>
        <v>0</v>
      </c>
      <c r="Y64" s="81">
        <f t="shared" si="32"/>
        <v>0</v>
      </c>
      <c r="Z64" s="83">
        <f t="shared" si="32"/>
        <v>0</v>
      </c>
      <c r="AA64" s="84">
        <f t="shared" si="28"/>
        <v>0</v>
      </c>
      <c r="AB64" s="85" t="e">
        <f t="shared" si="29"/>
        <v>#REF!</v>
      </c>
      <c r="AC64" s="85" t="e">
        <f t="shared" si="30"/>
        <v>#DIV/0!</v>
      </c>
      <c r="AD64" s="86" t="e">
        <f t="shared" si="31"/>
        <v>#REF!</v>
      </c>
      <c r="AE64" s="50"/>
      <c r="AF64" s="50"/>
      <c r="AG64" s="52"/>
      <c r="AH64" s="50"/>
      <c r="AI64" s="50"/>
      <c r="AJ64" s="50"/>
      <c r="AK64" s="50"/>
    </row>
    <row r="65" spans="1:37">
      <c r="A65" s="424" t="str">
        <f>A36</f>
        <v>취미</v>
      </c>
      <c r="B65" s="408"/>
      <c r="C65" s="114">
        <f t="shared" ref="C65:Z65" si="33">SUMIF($A$20:$A$49,$A65,C$20:C$49)</f>
        <v>0</v>
      </c>
      <c r="D65" s="81" t="e">
        <f t="shared" si="33"/>
        <v>#REF!</v>
      </c>
      <c r="E65" s="81">
        <f t="shared" si="33"/>
        <v>0</v>
      </c>
      <c r="F65" s="81" t="e">
        <f t="shared" si="33"/>
        <v>#REF!</v>
      </c>
      <c r="G65" s="81">
        <f t="shared" si="33"/>
        <v>0</v>
      </c>
      <c r="H65" s="81">
        <f t="shared" si="33"/>
        <v>0</v>
      </c>
      <c r="I65" s="81">
        <f t="shared" si="33"/>
        <v>0</v>
      </c>
      <c r="J65" s="81">
        <f t="shared" si="33"/>
        <v>0</v>
      </c>
      <c r="K65" s="81">
        <f t="shared" si="33"/>
        <v>0</v>
      </c>
      <c r="L65" s="81">
        <f t="shared" si="33"/>
        <v>0</v>
      </c>
      <c r="M65" s="81">
        <f t="shared" si="33"/>
        <v>0</v>
      </c>
      <c r="N65" s="81">
        <f t="shared" si="33"/>
        <v>0</v>
      </c>
      <c r="O65" s="81">
        <f t="shared" si="33"/>
        <v>0</v>
      </c>
      <c r="P65" s="81">
        <f t="shared" si="33"/>
        <v>0</v>
      </c>
      <c r="Q65" s="81">
        <f t="shared" si="33"/>
        <v>0</v>
      </c>
      <c r="R65" s="81">
        <f t="shared" si="33"/>
        <v>0</v>
      </c>
      <c r="S65" s="81">
        <f t="shared" si="33"/>
        <v>0</v>
      </c>
      <c r="T65" s="81">
        <f t="shared" si="33"/>
        <v>0</v>
      </c>
      <c r="U65" s="81">
        <f t="shared" si="33"/>
        <v>0</v>
      </c>
      <c r="V65" s="81">
        <f t="shared" si="33"/>
        <v>0</v>
      </c>
      <c r="W65" s="81">
        <f t="shared" si="33"/>
        <v>0</v>
      </c>
      <c r="X65" s="81">
        <f t="shared" si="33"/>
        <v>0</v>
      </c>
      <c r="Y65" s="81">
        <f t="shared" si="33"/>
        <v>0</v>
      </c>
      <c r="Z65" s="83">
        <f t="shared" si="33"/>
        <v>0</v>
      </c>
      <c r="AA65" s="84">
        <f t="shared" si="28"/>
        <v>0</v>
      </c>
      <c r="AB65" s="85" t="e">
        <f t="shared" si="29"/>
        <v>#REF!</v>
      </c>
      <c r="AC65" s="85" t="e">
        <f t="shared" si="30"/>
        <v>#DIV/0!</v>
      </c>
      <c r="AD65" s="86" t="e">
        <f t="shared" si="31"/>
        <v>#REF!</v>
      </c>
      <c r="AE65" s="50"/>
      <c r="AF65" s="50"/>
      <c r="AG65" s="52"/>
      <c r="AH65" s="50"/>
      <c r="AI65" s="50"/>
      <c r="AJ65" s="50"/>
      <c r="AK65" s="50"/>
    </row>
    <row r="66" spans="1:37">
      <c r="A66" s="424" t="str">
        <f>A39</f>
        <v>개발</v>
      </c>
      <c r="B66" s="408"/>
      <c r="C66" s="114">
        <f t="shared" ref="C66:Z66" si="34">SUMIF($A$20:$A$49,$A66,C$20:C$49)</f>
        <v>0</v>
      </c>
      <c r="D66" s="81" t="e">
        <f t="shared" si="34"/>
        <v>#REF!</v>
      </c>
      <c r="E66" s="81">
        <f t="shared" si="34"/>
        <v>0</v>
      </c>
      <c r="F66" s="81" t="e">
        <f t="shared" si="34"/>
        <v>#REF!</v>
      </c>
      <c r="G66" s="81">
        <f t="shared" si="34"/>
        <v>0</v>
      </c>
      <c r="H66" s="81">
        <f t="shared" si="34"/>
        <v>0</v>
      </c>
      <c r="I66" s="81">
        <f t="shared" si="34"/>
        <v>0</v>
      </c>
      <c r="J66" s="81">
        <f t="shared" si="34"/>
        <v>0</v>
      </c>
      <c r="K66" s="81">
        <f t="shared" si="34"/>
        <v>0</v>
      </c>
      <c r="L66" s="81">
        <f t="shared" si="34"/>
        <v>0</v>
      </c>
      <c r="M66" s="81">
        <f t="shared" si="34"/>
        <v>0</v>
      </c>
      <c r="N66" s="81">
        <f t="shared" si="34"/>
        <v>0</v>
      </c>
      <c r="O66" s="81">
        <f t="shared" si="34"/>
        <v>0</v>
      </c>
      <c r="P66" s="81">
        <f t="shared" si="34"/>
        <v>0</v>
      </c>
      <c r="Q66" s="81">
        <f t="shared" si="34"/>
        <v>0</v>
      </c>
      <c r="R66" s="81">
        <f t="shared" si="34"/>
        <v>0</v>
      </c>
      <c r="S66" s="81">
        <f t="shared" si="34"/>
        <v>0</v>
      </c>
      <c r="T66" s="81">
        <f t="shared" si="34"/>
        <v>0</v>
      </c>
      <c r="U66" s="81">
        <f t="shared" si="34"/>
        <v>0</v>
      </c>
      <c r="V66" s="81">
        <f t="shared" si="34"/>
        <v>0</v>
      </c>
      <c r="W66" s="81">
        <f t="shared" si="34"/>
        <v>0</v>
      </c>
      <c r="X66" s="81">
        <f t="shared" si="34"/>
        <v>0</v>
      </c>
      <c r="Y66" s="81">
        <f t="shared" si="34"/>
        <v>0</v>
      </c>
      <c r="Z66" s="83">
        <f t="shared" si="34"/>
        <v>180000</v>
      </c>
      <c r="AA66" s="84">
        <f t="shared" si="28"/>
        <v>0</v>
      </c>
      <c r="AB66" s="85" t="e">
        <f t="shared" si="29"/>
        <v>#REF!</v>
      </c>
      <c r="AC66" s="85" t="e">
        <f t="shared" si="30"/>
        <v>#DIV/0!</v>
      </c>
      <c r="AD66" s="86" t="e">
        <f t="shared" si="31"/>
        <v>#REF!</v>
      </c>
      <c r="AE66" s="50"/>
      <c r="AF66" s="50"/>
      <c r="AG66" s="52"/>
      <c r="AH66" s="50"/>
      <c r="AI66" s="50"/>
      <c r="AJ66" s="50"/>
      <c r="AK66" s="50"/>
    </row>
    <row r="67" spans="1:37">
      <c r="A67" s="424" t="str">
        <f>A41</f>
        <v>꾸밈</v>
      </c>
      <c r="B67" s="408"/>
      <c r="C67" s="114">
        <f t="shared" ref="C67:Z67" si="35">SUMIF($A$20:$A$49,$A67,C$20:C$49)</f>
        <v>0</v>
      </c>
      <c r="D67" s="81" t="e">
        <f t="shared" si="35"/>
        <v>#REF!</v>
      </c>
      <c r="E67" s="81">
        <f t="shared" si="35"/>
        <v>0</v>
      </c>
      <c r="F67" s="81" t="e">
        <f t="shared" si="35"/>
        <v>#REF!</v>
      </c>
      <c r="G67" s="81">
        <f t="shared" si="35"/>
        <v>0</v>
      </c>
      <c r="H67" s="81">
        <f t="shared" si="35"/>
        <v>0</v>
      </c>
      <c r="I67" s="81">
        <f t="shared" si="35"/>
        <v>0</v>
      </c>
      <c r="J67" s="81">
        <f t="shared" si="35"/>
        <v>0</v>
      </c>
      <c r="K67" s="81">
        <f t="shared" si="35"/>
        <v>0</v>
      </c>
      <c r="L67" s="81">
        <f t="shared" si="35"/>
        <v>0</v>
      </c>
      <c r="M67" s="81">
        <f t="shared" si="35"/>
        <v>0</v>
      </c>
      <c r="N67" s="81">
        <f t="shared" si="35"/>
        <v>0</v>
      </c>
      <c r="O67" s="81">
        <f t="shared" si="35"/>
        <v>0</v>
      </c>
      <c r="P67" s="81">
        <f t="shared" si="35"/>
        <v>0</v>
      </c>
      <c r="Q67" s="81">
        <f t="shared" si="35"/>
        <v>0</v>
      </c>
      <c r="R67" s="81">
        <f t="shared" si="35"/>
        <v>0</v>
      </c>
      <c r="S67" s="81">
        <f t="shared" si="35"/>
        <v>0</v>
      </c>
      <c r="T67" s="81">
        <f t="shared" si="35"/>
        <v>0</v>
      </c>
      <c r="U67" s="81">
        <f t="shared" si="35"/>
        <v>0</v>
      </c>
      <c r="V67" s="81">
        <f t="shared" si="35"/>
        <v>0</v>
      </c>
      <c r="W67" s="81">
        <f t="shared" si="35"/>
        <v>0</v>
      </c>
      <c r="X67" s="81">
        <f t="shared" si="35"/>
        <v>0</v>
      </c>
      <c r="Y67" s="81">
        <f t="shared" si="35"/>
        <v>0</v>
      </c>
      <c r="Z67" s="83">
        <f t="shared" si="35"/>
        <v>0</v>
      </c>
      <c r="AA67" s="84">
        <f t="shared" si="28"/>
        <v>0</v>
      </c>
      <c r="AB67" s="85" t="e">
        <f t="shared" si="29"/>
        <v>#REF!</v>
      </c>
      <c r="AC67" s="85" t="e">
        <f t="shared" si="30"/>
        <v>#DIV/0!</v>
      </c>
      <c r="AD67" s="86" t="e">
        <f t="shared" si="31"/>
        <v>#REF!</v>
      </c>
      <c r="AE67" s="50"/>
      <c r="AF67" s="50"/>
      <c r="AG67" s="52"/>
      <c r="AH67" s="50"/>
      <c r="AI67" s="50"/>
      <c r="AJ67" s="50"/>
      <c r="AK67" s="50"/>
    </row>
    <row r="68" spans="1:37">
      <c r="A68" s="424" t="str">
        <f>A43</f>
        <v>관계</v>
      </c>
      <c r="B68" s="408"/>
      <c r="C68" s="114">
        <f t="shared" ref="C68:Z68" si="36">SUMIF($A$20:$A$49,$A68,C$20:C$49)</f>
        <v>0</v>
      </c>
      <c r="D68" s="81" t="e">
        <f t="shared" si="36"/>
        <v>#REF!</v>
      </c>
      <c r="E68" s="81">
        <f t="shared" si="36"/>
        <v>0</v>
      </c>
      <c r="F68" s="81" t="e">
        <f t="shared" si="36"/>
        <v>#REF!</v>
      </c>
      <c r="G68" s="81">
        <f t="shared" si="36"/>
        <v>0</v>
      </c>
      <c r="H68" s="81">
        <f t="shared" si="36"/>
        <v>0</v>
      </c>
      <c r="I68" s="81">
        <f t="shared" si="36"/>
        <v>0</v>
      </c>
      <c r="J68" s="81">
        <f t="shared" si="36"/>
        <v>0</v>
      </c>
      <c r="K68" s="81">
        <f t="shared" si="36"/>
        <v>0</v>
      </c>
      <c r="L68" s="81">
        <f t="shared" si="36"/>
        <v>0</v>
      </c>
      <c r="M68" s="81">
        <f t="shared" si="36"/>
        <v>0</v>
      </c>
      <c r="N68" s="81">
        <f t="shared" si="36"/>
        <v>0</v>
      </c>
      <c r="O68" s="81">
        <f t="shared" si="36"/>
        <v>0</v>
      </c>
      <c r="P68" s="81">
        <f t="shared" si="36"/>
        <v>0</v>
      </c>
      <c r="Q68" s="81">
        <f t="shared" si="36"/>
        <v>0</v>
      </c>
      <c r="R68" s="81">
        <f t="shared" si="36"/>
        <v>0</v>
      </c>
      <c r="S68" s="81">
        <f t="shared" si="36"/>
        <v>0</v>
      </c>
      <c r="T68" s="81">
        <f t="shared" si="36"/>
        <v>0</v>
      </c>
      <c r="U68" s="81">
        <f t="shared" si="36"/>
        <v>0</v>
      </c>
      <c r="V68" s="81">
        <f t="shared" si="36"/>
        <v>0</v>
      </c>
      <c r="W68" s="81">
        <f t="shared" si="36"/>
        <v>0</v>
      </c>
      <c r="X68" s="81">
        <f t="shared" si="36"/>
        <v>0</v>
      </c>
      <c r="Y68" s="81">
        <f t="shared" si="36"/>
        <v>0</v>
      </c>
      <c r="Z68" s="83">
        <f t="shared" si="36"/>
        <v>0</v>
      </c>
      <c r="AA68" s="84">
        <f t="shared" si="28"/>
        <v>0</v>
      </c>
      <c r="AB68" s="85" t="e">
        <f t="shared" si="29"/>
        <v>#REF!</v>
      </c>
      <c r="AC68" s="85" t="e">
        <f t="shared" si="30"/>
        <v>#DIV/0!</v>
      </c>
      <c r="AD68" s="86" t="e">
        <f t="shared" si="31"/>
        <v>#REF!</v>
      </c>
      <c r="AE68" s="50"/>
      <c r="AF68" s="50"/>
      <c r="AG68" s="52"/>
      <c r="AH68" s="50"/>
      <c r="AI68" s="50"/>
      <c r="AJ68" s="50"/>
      <c r="AK68" s="50"/>
    </row>
    <row r="69" spans="1:37">
      <c r="A69" s="424" t="str">
        <f t="shared" ref="A69:A70" si="37">A45</f>
        <v>건강</v>
      </c>
      <c r="B69" s="408"/>
      <c r="C69" s="114">
        <f t="shared" ref="C69:Z69" si="38">SUMIF($A$20:$A$49,$A69,C$20:C$49)</f>
        <v>0</v>
      </c>
      <c r="D69" s="81" t="e">
        <f t="shared" si="38"/>
        <v>#REF!</v>
      </c>
      <c r="E69" s="81">
        <f t="shared" si="38"/>
        <v>0</v>
      </c>
      <c r="F69" s="81" t="e">
        <f t="shared" si="38"/>
        <v>#REF!</v>
      </c>
      <c r="G69" s="81">
        <f t="shared" si="38"/>
        <v>0</v>
      </c>
      <c r="H69" s="81">
        <f t="shared" si="38"/>
        <v>0</v>
      </c>
      <c r="I69" s="81">
        <f t="shared" si="38"/>
        <v>0</v>
      </c>
      <c r="J69" s="81">
        <f t="shared" si="38"/>
        <v>0</v>
      </c>
      <c r="K69" s="81">
        <f t="shared" si="38"/>
        <v>0</v>
      </c>
      <c r="L69" s="81">
        <f t="shared" si="38"/>
        <v>0</v>
      </c>
      <c r="M69" s="81">
        <f t="shared" si="38"/>
        <v>0</v>
      </c>
      <c r="N69" s="81">
        <f t="shared" si="38"/>
        <v>0</v>
      </c>
      <c r="O69" s="81">
        <f t="shared" si="38"/>
        <v>0</v>
      </c>
      <c r="P69" s="81">
        <f t="shared" si="38"/>
        <v>0</v>
      </c>
      <c r="Q69" s="81">
        <f t="shared" si="38"/>
        <v>0</v>
      </c>
      <c r="R69" s="81">
        <f t="shared" si="38"/>
        <v>0</v>
      </c>
      <c r="S69" s="81">
        <f t="shared" si="38"/>
        <v>0</v>
      </c>
      <c r="T69" s="81">
        <f t="shared" si="38"/>
        <v>0</v>
      </c>
      <c r="U69" s="81">
        <f t="shared" si="38"/>
        <v>0</v>
      </c>
      <c r="V69" s="81">
        <f t="shared" si="38"/>
        <v>0</v>
      </c>
      <c r="W69" s="81">
        <f t="shared" si="38"/>
        <v>0</v>
      </c>
      <c r="X69" s="81">
        <f t="shared" si="38"/>
        <v>0</v>
      </c>
      <c r="Y69" s="81">
        <f t="shared" si="38"/>
        <v>0</v>
      </c>
      <c r="Z69" s="83">
        <f t="shared" si="38"/>
        <v>0</v>
      </c>
      <c r="AA69" s="84">
        <f t="shared" si="28"/>
        <v>0</v>
      </c>
      <c r="AB69" s="85" t="e">
        <f t="shared" si="29"/>
        <v>#REF!</v>
      </c>
      <c r="AC69" s="85" t="e">
        <f t="shared" si="30"/>
        <v>#DIV/0!</v>
      </c>
      <c r="AD69" s="86" t="e">
        <f t="shared" si="31"/>
        <v>#REF!</v>
      </c>
      <c r="AE69" s="50"/>
      <c r="AF69" s="50"/>
      <c r="AG69" s="52"/>
      <c r="AH69" s="50"/>
      <c r="AI69" s="50"/>
      <c r="AJ69" s="50"/>
      <c r="AK69" s="50"/>
    </row>
    <row r="70" spans="1:37">
      <c r="A70" s="424" t="str">
        <f t="shared" si="37"/>
        <v>복순</v>
      </c>
      <c r="B70" s="408"/>
      <c r="C70" s="114">
        <f t="shared" ref="C70:Z70" si="39">SUMIF($A$20:$A$49,$A70,C$20:C$49)</f>
        <v>0</v>
      </c>
      <c r="D70" s="81" t="e">
        <f t="shared" si="39"/>
        <v>#REF!</v>
      </c>
      <c r="E70" s="81">
        <f t="shared" si="39"/>
        <v>0</v>
      </c>
      <c r="F70" s="81" t="e">
        <f t="shared" si="39"/>
        <v>#REF!</v>
      </c>
      <c r="G70" s="81">
        <f t="shared" si="39"/>
        <v>0</v>
      </c>
      <c r="H70" s="81">
        <f t="shared" si="39"/>
        <v>0</v>
      </c>
      <c r="I70" s="81">
        <f t="shared" si="39"/>
        <v>0</v>
      </c>
      <c r="J70" s="81">
        <f t="shared" si="39"/>
        <v>0</v>
      </c>
      <c r="K70" s="81">
        <f t="shared" si="39"/>
        <v>0</v>
      </c>
      <c r="L70" s="81">
        <f t="shared" si="39"/>
        <v>0</v>
      </c>
      <c r="M70" s="81">
        <f t="shared" si="39"/>
        <v>0</v>
      </c>
      <c r="N70" s="81">
        <f t="shared" si="39"/>
        <v>0</v>
      </c>
      <c r="O70" s="81">
        <f t="shared" si="39"/>
        <v>0</v>
      </c>
      <c r="P70" s="81">
        <f t="shared" si="39"/>
        <v>0</v>
      </c>
      <c r="Q70" s="81">
        <f t="shared" si="39"/>
        <v>0</v>
      </c>
      <c r="R70" s="81">
        <f t="shared" si="39"/>
        <v>0</v>
      </c>
      <c r="S70" s="81">
        <f t="shared" si="39"/>
        <v>0</v>
      </c>
      <c r="T70" s="81">
        <f t="shared" si="39"/>
        <v>0</v>
      </c>
      <c r="U70" s="81">
        <f t="shared" si="39"/>
        <v>0</v>
      </c>
      <c r="V70" s="81">
        <f t="shared" si="39"/>
        <v>0</v>
      </c>
      <c r="W70" s="81">
        <f t="shared" si="39"/>
        <v>0</v>
      </c>
      <c r="X70" s="81">
        <f t="shared" si="39"/>
        <v>0</v>
      </c>
      <c r="Y70" s="81">
        <f t="shared" si="39"/>
        <v>0</v>
      </c>
      <c r="Z70" s="83">
        <f t="shared" si="39"/>
        <v>0</v>
      </c>
      <c r="AA70" s="84">
        <f t="shared" si="28"/>
        <v>0</v>
      </c>
      <c r="AB70" s="85" t="e">
        <f t="shared" si="29"/>
        <v>#REF!</v>
      </c>
      <c r="AC70" s="85" t="e">
        <f t="shared" si="30"/>
        <v>#DIV/0!</v>
      </c>
      <c r="AD70" s="86" t="e">
        <f t="shared" si="31"/>
        <v>#REF!</v>
      </c>
      <c r="AE70" s="50"/>
      <c r="AF70" s="50"/>
      <c r="AG70" s="52"/>
      <c r="AH70" s="50"/>
      <c r="AI70" s="50"/>
      <c r="AJ70" s="50"/>
      <c r="AK70" s="50"/>
    </row>
    <row r="71" spans="1:37">
      <c r="A71" s="424" t="str">
        <f>A48</f>
        <v>생활</v>
      </c>
      <c r="B71" s="408"/>
      <c r="C71" s="114">
        <f t="shared" ref="C71:Z71" si="40">SUMIF($A$20:$A$49,$A71,C$20:C$49)</f>
        <v>0</v>
      </c>
      <c r="D71" s="81" t="e">
        <f t="shared" si="40"/>
        <v>#REF!</v>
      </c>
      <c r="E71" s="81">
        <f t="shared" si="40"/>
        <v>0</v>
      </c>
      <c r="F71" s="81" t="e">
        <f t="shared" si="40"/>
        <v>#REF!</v>
      </c>
      <c r="G71" s="81">
        <f t="shared" si="40"/>
        <v>0</v>
      </c>
      <c r="H71" s="81">
        <f t="shared" si="40"/>
        <v>0</v>
      </c>
      <c r="I71" s="81">
        <f t="shared" si="40"/>
        <v>0</v>
      </c>
      <c r="J71" s="81">
        <f t="shared" si="40"/>
        <v>0</v>
      </c>
      <c r="K71" s="81">
        <f t="shared" si="40"/>
        <v>0</v>
      </c>
      <c r="L71" s="81">
        <f t="shared" si="40"/>
        <v>0</v>
      </c>
      <c r="M71" s="81">
        <f t="shared" si="40"/>
        <v>0</v>
      </c>
      <c r="N71" s="81">
        <f t="shared" si="40"/>
        <v>0</v>
      </c>
      <c r="O71" s="81">
        <f t="shared" si="40"/>
        <v>0</v>
      </c>
      <c r="P71" s="81">
        <f t="shared" si="40"/>
        <v>0</v>
      </c>
      <c r="Q71" s="81">
        <f t="shared" si="40"/>
        <v>0</v>
      </c>
      <c r="R71" s="81">
        <f t="shared" si="40"/>
        <v>0</v>
      </c>
      <c r="S71" s="81">
        <f t="shared" si="40"/>
        <v>0</v>
      </c>
      <c r="T71" s="81">
        <f t="shared" si="40"/>
        <v>0</v>
      </c>
      <c r="U71" s="81">
        <f t="shared" si="40"/>
        <v>0</v>
      </c>
      <c r="V71" s="81">
        <f t="shared" si="40"/>
        <v>0</v>
      </c>
      <c r="W71" s="81">
        <f t="shared" si="40"/>
        <v>0</v>
      </c>
      <c r="X71" s="81">
        <f t="shared" si="40"/>
        <v>0</v>
      </c>
      <c r="Y71" s="81">
        <f t="shared" si="40"/>
        <v>0</v>
      </c>
      <c r="Z71" s="83">
        <f t="shared" si="40"/>
        <v>0</v>
      </c>
      <c r="AA71" s="84">
        <f t="shared" si="28"/>
        <v>0</v>
      </c>
      <c r="AB71" s="85" t="e">
        <f t="shared" si="29"/>
        <v>#REF!</v>
      </c>
      <c r="AC71" s="85" t="e">
        <f t="shared" si="30"/>
        <v>#DIV/0!</v>
      </c>
      <c r="AD71" s="86" t="e">
        <f t="shared" si="31"/>
        <v>#REF!</v>
      </c>
      <c r="AE71" s="50"/>
      <c r="AF71" s="50"/>
      <c r="AG71" s="52"/>
      <c r="AH71" s="50"/>
      <c r="AI71" s="50"/>
      <c r="AJ71" s="50"/>
      <c r="AK71" s="50"/>
    </row>
    <row r="72" spans="1:37">
      <c r="A72" s="425" t="str">
        <f>A50</f>
        <v>변동비 계</v>
      </c>
      <c r="B72" s="396"/>
      <c r="C72" s="103">
        <f t="shared" ref="C72:AD72" si="41">SUM(C63:C71)</f>
        <v>0</v>
      </c>
      <c r="D72" s="104" t="e">
        <f t="shared" si="41"/>
        <v>#REF!</v>
      </c>
      <c r="E72" s="104">
        <f t="shared" si="41"/>
        <v>0</v>
      </c>
      <c r="F72" s="104" t="e">
        <f t="shared" si="41"/>
        <v>#REF!</v>
      </c>
      <c r="G72" s="104">
        <f t="shared" si="41"/>
        <v>0</v>
      </c>
      <c r="H72" s="104">
        <f t="shared" si="41"/>
        <v>0</v>
      </c>
      <c r="I72" s="104">
        <f t="shared" si="41"/>
        <v>0</v>
      </c>
      <c r="J72" s="104">
        <f t="shared" si="41"/>
        <v>0</v>
      </c>
      <c r="K72" s="104">
        <f t="shared" si="41"/>
        <v>0</v>
      </c>
      <c r="L72" s="104">
        <f t="shared" si="41"/>
        <v>0</v>
      </c>
      <c r="M72" s="104">
        <f t="shared" si="41"/>
        <v>0</v>
      </c>
      <c r="N72" s="104">
        <f t="shared" si="41"/>
        <v>0</v>
      </c>
      <c r="O72" s="104">
        <f t="shared" si="41"/>
        <v>0</v>
      </c>
      <c r="P72" s="104">
        <f t="shared" si="41"/>
        <v>0</v>
      </c>
      <c r="Q72" s="104">
        <f t="shared" si="41"/>
        <v>0</v>
      </c>
      <c r="R72" s="104">
        <f t="shared" si="41"/>
        <v>0</v>
      </c>
      <c r="S72" s="104">
        <f t="shared" si="41"/>
        <v>0</v>
      </c>
      <c r="T72" s="104">
        <f t="shared" si="41"/>
        <v>0</v>
      </c>
      <c r="U72" s="104">
        <f t="shared" si="41"/>
        <v>0</v>
      </c>
      <c r="V72" s="104">
        <f t="shared" si="41"/>
        <v>0</v>
      </c>
      <c r="W72" s="104">
        <f t="shared" si="41"/>
        <v>0</v>
      </c>
      <c r="X72" s="104">
        <f t="shared" si="41"/>
        <v>0</v>
      </c>
      <c r="Y72" s="104">
        <f t="shared" si="41"/>
        <v>0</v>
      </c>
      <c r="Z72" s="105">
        <f t="shared" si="41"/>
        <v>180000</v>
      </c>
      <c r="AA72" s="103">
        <f t="shared" si="41"/>
        <v>0</v>
      </c>
      <c r="AB72" s="104" t="e">
        <f t="shared" si="41"/>
        <v>#REF!</v>
      </c>
      <c r="AC72" s="104" t="e">
        <f t="shared" si="41"/>
        <v>#DIV/0!</v>
      </c>
      <c r="AD72" s="105" t="e">
        <f t="shared" si="41"/>
        <v>#REF!</v>
      </c>
      <c r="AE72" s="115"/>
      <c r="AF72" s="115"/>
      <c r="AG72" s="116"/>
      <c r="AH72" s="115"/>
      <c r="AI72" s="115"/>
      <c r="AJ72" s="115"/>
      <c r="AK72" s="115"/>
    </row>
    <row r="73" spans="1:37">
      <c r="A73" s="410" t="s">
        <v>2</v>
      </c>
      <c r="B73" s="411"/>
      <c r="C73" s="58">
        <f t="shared" ref="C73:AD73" si="42">SUM(C62,C72)</f>
        <v>0</v>
      </c>
      <c r="D73" s="106" t="e">
        <f t="shared" si="42"/>
        <v>#REF!</v>
      </c>
      <c r="E73" s="106">
        <f t="shared" si="42"/>
        <v>0</v>
      </c>
      <c r="F73" s="106" t="e">
        <f t="shared" si="42"/>
        <v>#REF!</v>
      </c>
      <c r="G73" s="106">
        <f t="shared" si="42"/>
        <v>0</v>
      </c>
      <c r="H73" s="106">
        <f t="shared" si="42"/>
        <v>3300</v>
      </c>
      <c r="I73" s="106">
        <f t="shared" si="42"/>
        <v>0</v>
      </c>
      <c r="J73" s="106">
        <f t="shared" si="42"/>
        <v>12900</v>
      </c>
      <c r="K73" s="106">
        <f t="shared" si="42"/>
        <v>0</v>
      </c>
      <c r="L73" s="106">
        <f t="shared" si="42"/>
        <v>30100</v>
      </c>
      <c r="M73" s="106">
        <f t="shared" si="42"/>
        <v>0</v>
      </c>
      <c r="N73" s="106">
        <f t="shared" si="42"/>
        <v>30100</v>
      </c>
      <c r="O73" s="106">
        <f t="shared" si="42"/>
        <v>0</v>
      </c>
      <c r="P73" s="106">
        <f t="shared" si="42"/>
        <v>30100</v>
      </c>
      <c r="Q73" s="106">
        <f t="shared" si="42"/>
        <v>0</v>
      </c>
      <c r="R73" s="106">
        <f t="shared" si="42"/>
        <v>49430</v>
      </c>
      <c r="S73" s="106">
        <f t="shared" si="42"/>
        <v>0</v>
      </c>
      <c r="T73" s="106">
        <f t="shared" si="42"/>
        <v>2700</v>
      </c>
      <c r="U73" s="106">
        <f t="shared" si="42"/>
        <v>0</v>
      </c>
      <c r="V73" s="106">
        <f t="shared" si="42"/>
        <v>260341</v>
      </c>
      <c r="W73" s="106">
        <f t="shared" si="42"/>
        <v>0</v>
      </c>
      <c r="X73" s="106">
        <f t="shared" si="42"/>
        <v>256548</v>
      </c>
      <c r="Y73" s="106">
        <f t="shared" si="42"/>
        <v>0</v>
      </c>
      <c r="Z73" s="107">
        <f t="shared" si="42"/>
        <v>180000</v>
      </c>
      <c r="AA73" s="58">
        <f t="shared" si="42"/>
        <v>0</v>
      </c>
      <c r="AB73" s="106" t="e">
        <f t="shared" si="42"/>
        <v>#REF!</v>
      </c>
      <c r="AC73" s="106" t="e">
        <f t="shared" si="42"/>
        <v>#DIV/0!</v>
      </c>
      <c r="AD73" s="107" t="e">
        <f t="shared" si="42"/>
        <v>#REF!</v>
      </c>
      <c r="AE73" s="50"/>
      <c r="AF73" s="50"/>
      <c r="AG73" s="52"/>
      <c r="AH73" s="50"/>
      <c r="AI73" s="50"/>
      <c r="AJ73" s="50"/>
      <c r="AK73" s="50"/>
    </row>
    <row r="74" spans="1:37">
      <c r="A74" s="73"/>
      <c r="B74" s="73"/>
      <c r="C74" s="73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50"/>
      <c r="AB74" s="50"/>
      <c r="AC74" s="50"/>
      <c r="AD74" s="50"/>
      <c r="AE74" s="50"/>
      <c r="AF74" s="50"/>
      <c r="AG74" s="52"/>
      <c r="AH74" s="50"/>
      <c r="AI74" s="50"/>
      <c r="AJ74" s="50"/>
      <c r="AK74" s="50"/>
    </row>
    <row r="75" spans="1:37">
      <c r="A75" s="420" t="s">
        <v>102</v>
      </c>
      <c r="B75" s="376"/>
      <c r="C75" s="378" t="s">
        <v>7</v>
      </c>
      <c r="D75" s="375"/>
      <c r="E75" s="374" t="s">
        <v>8</v>
      </c>
      <c r="F75" s="375"/>
      <c r="G75" s="374" t="s">
        <v>9</v>
      </c>
      <c r="H75" s="375"/>
      <c r="I75" s="374" t="s">
        <v>10</v>
      </c>
      <c r="J75" s="375"/>
      <c r="K75" s="374" t="s">
        <v>11</v>
      </c>
      <c r="L75" s="375"/>
      <c r="M75" s="374" t="s">
        <v>12</v>
      </c>
      <c r="N75" s="375"/>
      <c r="O75" s="374" t="s">
        <v>13</v>
      </c>
      <c r="P75" s="375"/>
      <c r="Q75" s="374" t="s">
        <v>14</v>
      </c>
      <c r="R75" s="375"/>
      <c r="S75" s="374" t="s">
        <v>15</v>
      </c>
      <c r="T75" s="375"/>
      <c r="U75" s="374" t="s">
        <v>16</v>
      </c>
      <c r="V75" s="375"/>
      <c r="W75" s="374" t="s">
        <v>17</v>
      </c>
      <c r="X75" s="375"/>
      <c r="Y75" s="374" t="s">
        <v>18</v>
      </c>
      <c r="Z75" s="376"/>
      <c r="AA75" s="117" t="s">
        <v>103</v>
      </c>
      <c r="AB75" s="118" t="s">
        <v>104</v>
      </c>
      <c r="AC75" s="50"/>
      <c r="AD75" s="50"/>
      <c r="AE75" s="50"/>
      <c r="AF75" s="50"/>
      <c r="AG75" s="52"/>
      <c r="AH75" s="50"/>
      <c r="AI75" s="50"/>
      <c r="AJ75" s="50"/>
      <c r="AK75" s="50"/>
    </row>
    <row r="76" spans="1:37">
      <c r="A76" s="386" t="s">
        <v>105</v>
      </c>
      <c r="B76" s="386"/>
      <c r="C76" s="373" t="e">
        <f>#REF!</f>
        <v>#REF!</v>
      </c>
      <c r="D76" s="367"/>
      <c r="E76" s="366" t="e">
        <f>#REF!</f>
        <v>#REF!</v>
      </c>
      <c r="F76" s="367"/>
      <c r="G76" s="366">
        <f>'3월'!$B27</f>
        <v>0</v>
      </c>
      <c r="H76" s="367"/>
      <c r="I76" s="366">
        <f>'4월'!$B27</f>
        <v>0</v>
      </c>
      <c r="J76" s="367"/>
      <c r="K76" s="366">
        <f>'5월'!$B27</f>
        <v>0</v>
      </c>
      <c r="L76" s="367"/>
      <c r="M76" s="366">
        <f>'6월'!$B27</f>
        <v>0</v>
      </c>
      <c r="N76" s="367"/>
      <c r="O76" s="366">
        <f>'7월'!$B27</f>
        <v>0</v>
      </c>
      <c r="P76" s="367"/>
      <c r="Q76" s="366">
        <f>'8월'!$B27</f>
        <v>0</v>
      </c>
      <c r="R76" s="367"/>
      <c r="S76" s="366">
        <f>'9월'!$B27</f>
        <v>0</v>
      </c>
      <c r="T76" s="367"/>
      <c r="U76" s="366">
        <f>'10월'!$B27</f>
        <v>0</v>
      </c>
      <c r="V76" s="367"/>
      <c r="W76" s="366">
        <f>'11월'!$B27</f>
        <v>0</v>
      </c>
      <c r="X76" s="367"/>
      <c r="Y76" s="366">
        <f>'12월'!$B27</f>
        <v>0</v>
      </c>
      <c r="Z76" s="372"/>
      <c r="AA76" s="84" t="e">
        <f t="shared" ref="AA76:AA82" si="43">SUM(C76:Z76)</f>
        <v>#REF!</v>
      </c>
      <c r="AB76" s="119" t="e">
        <f t="shared" ref="AB76:AB81" si="44">AVERAGEIF(C76:Z76,"&lt;&gt;0",C76:Z76)</f>
        <v>#REF!</v>
      </c>
      <c r="AC76" s="50"/>
      <c r="AD76" s="50"/>
      <c r="AE76" s="50"/>
      <c r="AF76" s="50"/>
      <c r="AG76" s="52"/>
      <c r="AH76" s="50"/>
      <c r="AI76" s="50"/>
      <c r="AJ76" s="50"/>
      <c r="AK76" s="50"/>
    </row>
    <row r="77" spans="1:37">
      <c r="A77" s="384" t="s">
        <v>106</v>
      </c>
      <c r="B77" s="384"/>
      <c r="C77" s="373" t="e">
        <f>#REF!</f>
        <v>#REF!</v>
      </c>
      <c r="D77" s="367"/>
      <c r="E77" s="366" t="e">
        <f>#REF!</f>
        <v>#REF!</v>
      </c>
      <c r="F77" s="367"/>
      <c r="G77" s="366">
        <f>'3월'!$B28</f>
        <v>0</v>
      </c>
      <c r="H77" s="367"/>
      <c r="I77" s="366">
        <f>'4월'!$B28</f>
        <v>0</v>
      </c>
      <c r="J77" s="367"/>
      <c r="K77" s="366">
        <f>'5월'!$B28</f>
        <v>0</v>
      </c>
      <c r="L77" s="367"/>
      <c r="M77" s="366">
        <f>'6월'!$B28</f>
        <v>0</v>
      </c>
      <c r="N77" s="367"/>
      <c r="O77" s="366">
        <f>'7월'!$B28</f>
        <v>0</v>
      </c>
      <c r="P77" s="367"/>
      <c r="Q77" s="366">
        <f>'8월'!$B28</f>
        <v>0</v>
      </c>
      <c r="R77" s="367"/>
      <c r="S77" s="366">
        <f>'9월'!$B28</f>
        <v>0</v>
      </c>
      <c r="T77" s="367"/>
      <c r="U77" s="366">
        <f>'10월'!$B28</f>
        <v>0</v>
      </c>
      <c r="V77" s="367"/>
      <c r="W77" s="366">
        <f>'11월'!$B28</f>
        <v>0</v>
      </c>
      <c r="X77" s="367"/>
      <c r="Y77" s="366">
        <f>'12월'!$B28</f>
        <v>0</v>
      </c>
      <c r="Z77" s="372"/>
      <c r="AA77" s="84" t="e">
        <f t="shared" si="43"/>
        <v>#REF!</v>
      </c>
      <c r="AB77" s="119" t="e">
        <f t="shared" si="44"/>
        <v>#REF!</v>
      </c>
      <c r="AC77" s="50"/>
      <c r="AD77" s="50"/>
      <c r="AE77" s="50"/>
      <c r="AF77" s="50"/>
      <c r="AG77" s="52"/>
      <c r="AH77" s="50"/>
      <c r="AI77" s="50"/>
      <c r="AJ77" s="50"/>
      <c r="AK77" s="50"/>
    </row>
    <row r="78" spans="1:37">
      <c r="A78" s="384" t="s">
        <v>107</v>
      </c>
      <c r="B78" s="384"/>
      <c r="C78" s="373" t="e">
        <f>#REF!</f>
        <v>#REF!</v>
      </c>
      <c r="D78" s="367"/>
      <c r="E78" s="366" t="e">
        <f>#REF!</f>
        <v>#REF!</v>
      </c>
      <c r="F78" s="367"/>
      <c r="G78" s="366">
        <f>'3월'!$B29</f>
        <v>0</v>
      </c>
      <c r="H78" s="367"/>
      <c r="I78" s="366">
        <f>'4월'!$B29</f>
        <v>0</v>
      </c>
      <c r="J78" s="367"/>
      <c r="K78" s="366">
        <f>'5월'!$B29</f>
        <v>0</v>
      </c>
      <c r="L78" s="367"/>
      <c r="M78" s="366">
        <f>'6월'!$B29</f>
        <v>0</v>
      </c>
      <c r="N78" s="367"/>
      <c r="O78" s="366">
        <f>'7월'!$B29</f>
        <v>0</v>
      </c>
      <c r="P78" s="367"/>
      <c r="Q78" s="366">
        <f>'8월'!$B29</f>
        <v>0</v>
      </c>
      <c r="R78" s="367"/>
      <c r="S78" s="366">
        <f>'9월'!$B29</f>
        <v>0</v>
      </c>
      <c r="T78" s="367"/>
      <c r="U78" s="366">
        <f>'10월'!$B29</f>
        <v>0</v>
      </c>
      <c r="V78" s="367"/>
      <c r="W78" s="366">
        <f>'11월'!$B29</f>
        <v>0</v>
      </c>
      <c r="X78" s="367"/>
      <c r="Y78" s="366">
        <f>'12월'!$B29</f>
        <v>180000</v>
      </c>
      <c r="Z78" s="372"/>
      <c r="AA78" s="84" t="e">
        <f t="shared" si="43"/>
        <v>#REF!</v>
      </c>
      <c r="AB78" s="119" t="e">
        <f t="shared" si="44"/>
        <v>#REF!</v>
      </c>
      <c r="AC78" s="50"/>
      <c r="AD78" s="50"/>
      <c r="AE78" s="50"/>
      <c r="AF78" s="50"/>
      <c r="AG78" s="52"/>
      <c r="AH78" s="50"/>
      <c r="AI78" s="50"/>
      <c r="AJ78" s="50"/>
      <c r="AK78" s="50"/>
    </row>
    <row r="79" spans="1:37">
      <c r="A79" s="384" t="s">
        <v>108</v>
      </c>
      <c r="B79" s="384"/>
      <c r="C79" s="373" t="e">
        <f>#REF!</f>
        <v>#REF!</v>
      </c>
      <c r="D79" s="367"/>
      <c r="E79" s="366" t="e">
        <f>#REF!</f>
        <v>#REF!</v>
      </c>
      <c r="F79" s="367"/>
      <c r="G79" s="366">
        <f>'3월'!$B30</f>
        <v>0</v>
      </c>
      <c r="H79" s="367"/>
      <c r="I79" s="366">
        <f>'4월'!$B30</f>
        <v>0</v>
      </c>
      <c r="J79" s="367"/>
      <c r="K79" s="366">
        <f>'5월'!$B30</f>
        <v>0</v>
      </c>
      <c r="L79" s="367"/>
      <c r="M79" s="366">
        <f>'6월'!$B30</f>
        <v>0</v>
      </c>
      <c r="N79" s="367"/>
      <c r="O79" s="366">
        <f>'7월'!$B30</f>
        <v>0</v>
      </c>
      <c r="P79" s="367"/>
      <c r="Q79" s="366">
        <f>'8월'!$B30</f>
        <v>0</v>
      </c>
      <c r="R79" s="367"/>
      <c r="S79" s="366">
        <f>'9월'!$B30</f>
        <v>0</v>
      </c>
      <c r="T79" s="367"/>
      <c r="U79" s="366">
        <f>'10월'!$B30</f>
        <v>0</v>
      </c>
      <c r="V79" s="367"/>
      <c r="W79" s="366">
        <f>'11월'!$B30</f>
        <v>0</v>
      </c>
      <c r="X79" s="367"/>
      <c r="Y79" s="366">
        <f>'12월'!$B30</f>
        <v>0</v>
      </c>
      <c r="Z79" s="372"/>
      <c r="AA79" s="84" t="e">
        <f t="shared" si="43"/>
        <v>#REF!</v>
      </c>
      <c r="AB79" s="119" t="e">
        <f t="shared" si="44"/>
        <v>#REF!</v>
      </c>
      <c r="AC79" s="50"/>
      <c r="AD79" s="50"/>
      <c r="AE79" s="50"/>
      <c r="AF79" s="50"/>
      <c r="AG79" s="52"/>
      <c r="AH79" s="50"/>
      <c r="AI79" s="50"/>
      <c r="AJ79" s="50"/>
      <c r="AK79" s="50"/>
    </row>
    <row r="80" spans="1:37">
      <c r="A80" s="384" t="s">
        <v>110</v>
      </c>
      <c r="B80" s="384"/>
      <c r="C80" s="373" t="e">
        <f>#REF!</f>
        <v>#REF!</v>
      </c>
      <c r="D80" s="367"/>
      <c r="E80" s="366" t="e">
        <f>#REF!</f>
        <v>#REF!</v>
      </c>
      <c r="F80" s="367"/>
      <c r="G80" s="366">
        <f>'3월'!$B31</f>
        <v>0</v>
      </c>
      <c r="H80" s="367"/>
      <c r="I80" s="366">
        <f>'4월'!$B31</f>
        <v>0</v>
      </c>
      <c r="J80" s="367"/>
      <c r="K80" s="366">
        <f>'5월'!$B31</f>
        <v>0</v>
      </c>
      <c r="L80" s="367"/>
      <c r="M80" s="366">
        <f>'6월'!$B31</f>
        <v>0</v>
      </c>
      <c r="N80" s="367"/>
      <c r="O80" s="366">
        <f>'7월'!$B31</f>
        <v>0</v>
      </c>
      <c r="P80" s="367"/>
      <c r="Q80" s="366">
        <f>'8월'!$B31</f>
        <v>0</v>
      </c>
      <c r="R80" s="367"/>
      <c r="S80" s="366">
        <f>'9월'!$B31</f>
        <v>0</v>
      </c>
      <c r="T80" s="367"/>
      <c r="U80" s="366">
        <f>'10월'!$B31</f>
        <v>0</v>
      </c>
      <c r="V80" s="367"/>
      <c r="W80" s="366">
        <f>'11월'!$B31</f>
        <v>0</v>
      </c>
      <c r="X80" s="367"/>
      <c r="Y80" s="366">
        <f>'12월'!$B31</f>
        <v>0</v>
      </c>
      <c r="Z80" s="372"/>
      <c r="AA80" s="84" t="e">
        <f t="shared" si="43"/>
        <v>#REF!</v>
      </c>
      <c r="AB80" s="119" t="e">
        <f t="shared" si="44"/>
        <v>#REF!</v>
      </c>
      <c r="AC80" s="50"/>
      <c r="AD80" s="50"/>
      <c r="AE80" s="50"/>
      <c r="AF80" s="50"/>
      <c r="AG80" s="52"/>
      <c r="AH80" s="50"/>
      <c r="AI80" s="50"/>
      <c r="AJ80" s="50"/>
      <c r="AK80" s="50"/>
    </row>
    <row r="81" spans="1:37">
      <c r="A81" s="385" t="s">
        <v>109</v>
      </c>
      <c r="B81" s="385"/>
      <c r="C81" s="373" t="e">
        <f>#REF!</f>
        <v>#REF!</v>
      </c>
      <c r="D81" s="367"/>
      <c r="E81" s="366" t="e">
        <f>#REF!</f>
        <v>#REF!</v>
      </c>
      <c r="F81" s="367"/>
      <c r="G81" s="366">
        <f>'3월'!$B32</f>
        <v>0</v>
      </c>
      <c r="H81" s="367"/>
      <c r="I81" s="366">
        <f>'4월'!$B32</f>
        <v>0</v>
      </c>
      <c r="J81" s="367"/>
      <c r="K81" s="366">
        <f>'5월'!$B32</f>
        <v>0</v>
      </c>
      <c r="L81" s="367"/>
      <c r="M81" s="366">
        <f>'6월'!$B32</f>
        <v>0</v>
      </c>
      <c r="N81" s="367"/>
      <c r="O81" s="366">
        <f>'7월'!$B32</f>
        <v>0</v>
      </c>
      <c r="P81" s="367"/>
      <c r="Q81" s="366">
        <f>'8월'!$B32</f>
        <v>0</v>
      </c>
      <c r="R81" s="367"/>
      <c r="S81" s="366">
        <f>'9월'!$B32</f>
        <v>0</v>
      </c>
      <c r="T81" s="367"/>
      <c r="U81" s="366">
        <f>'10월'!$B32</f>
        <v>0</v>
      </c>
      <c r="V81" s="367"/>
      <c r="W81" s="366">
        <f>'11월'!$B32</f>
        <v>0</v>
      </c>
      <c r="X81" s="367"/>
      <c r="Y81" s="366">
        <f>'12월'!$B32</f>
        <v>0</v>
      </c>
      <c r="Z81" s="372"/>
      <c r="AA81" s="84" t="e">
        <f t="shared" si="43"/>
        <v>#REF!</v>
      </c>
      <c r="AB81" s="119" t="e">
        <f t="shared" si="44"/>
        <v>#REF!</v>
      </c>
      <c r="AC81" s="50"/>
      <c r="AD81" s="50"/>
      <c r="AE81" s="50"/>
      <c r="AF81" s="50"/>
      <c r="AG81" s="52"/>
      <c r="AH81" s="50"/>
      <c r="AI81" s="50"/>
      <c r="AJ81" s="50"/>
      <c r="AK81" s="50"/>
    </row>
    <row r="82" spans="1:37">
      <c r="A82" s="379" t="s">
        <v>157</v>
      </c>
      <c r="B82" s="380"/>
      <c r="C82" s="381">
        <f>SUM(D76:D81)</f>
        <v>0</v>
      </c>
      <c r="D82" s="382"/>
      <c r="E82" s="383">
        <f>SUM(F76:F81)</f>
        <v>0</v>
      </c>
      <c r="F82" s="382"/>
      <c r="G82" s="383">
        <f>SUM(H76:H81)</f>
        <v>0</v>
      </c>
      <c r="H82" s="382"/>
      <c r="I82" s="383">
        <f>SUM(J76:J81)</f>
        <v>0</v>
      </c>
      <c r="J82" s="382"/>
      <c r="K82" s="383">
        <f>SUM(L76:L81)</f>
        <v>0</v>
      </c>
      <c r="L82" s="382"/>
      <c r="M82" s="383">
        <f>SUM(N76:N81)</f>
        <v>0</v>
      </c>
      <c r="N82" s="382"/>
      <c r="O82" s="383">
        <f>SUM(P76:P81)</f>
        <v>0</v>
      </c>
      <c r="P82" s="382"/>
      <c r="Q82" s="383">
        <f>SUM(R76:R81)</f>
        <v>0</v>
      </c>
      <c r="R82" s="382"/>
      <c r="S82" s="383">
        <f>SUM(T76:T81)</f>
        <v>0</v>
      </c>
      <c r="T82" s="382"/>
      <c r="U82" s="383">
        <f>SUM(V76:V81)</f>
        <v>0</v>
      </c>
      <c r="V82" s="382"/>
      <c r="W82" s="383">
        <f>SUM(X76:X81)</f>
        <v>0</v>
      </c>
      <c r="X82" s="382"/>
      <c r="Y82" s="383">
        <f>SUM(Z76:Z81)</f>
        <v>0</v>
      </c>
      <c r="Z82" s="380"/>
      <c r="AA82" s="58">
        <f t="shared" si="43"/>
        <v>0</v>
      </c>
      <c r="AB82" s="120">
        <f>AA82/12</f>
        <v>0</v>
      </c>
      <c r="AC82" s="50"/>
      <c r="AD82" s="50"/>
      <c r="AE82" s="50"/>
      <c r="AF82" s="50"/>
      <c r="AG82" s="52"/>
      <c r="AH82" s="50"/>
      <c r="AI82" s="50"/>
      <c r="AJ82" s="50"/>
      <c r="AK82" s="50"/>
    </row>
    <row r="83" spans="1:37">
      <c r="A83" s="53"/>
      <c r="B83" s="50"/>
      <c r="C83" s="50"/>
      <c r="D83" s="121"/>
      <c r="E83" s="121"/>
      <c r="F83" s="121"/>
      <c r="G83" s="121"/>
      <c r="H83" s="121"/>
      <c r="I83" s="121"/>
      <c r="J83" s="121"/>
      <c r="K83" s="121"/>
      <c r="L83" s="121"/>
      <c r="M83" s="121"/>
      <c r="N83" s="121"/>
      <c r="O83" s="121"/>
      <c r="P83" s="121"/>
      <c r="Q83" s="121"/>
      <c r="R83" s="121"/>
      <c r="S83" s="121"/>
      <c r="T83" s="121"/>
      <c r="U83" s="121"/>
      <c r="V83" s="52"/>
      <c r="W83" s="52"/>
      <c r="X83" s="52"/>
      <c r="Y83" s="52"/>
      <c r="Z83" s="52"/>
      <c r="AA83" s="50"/>
      <c r="AB83" s="50"/>
      <c r="AC83" s="50"/>
      <c r="AD83" s="50"/>
      <c r="AE83" s="50"/>
      <c r="AF83" s="50"/>
      <c r="AG83" s="52"/>
      <c r="AH83" s="50"/>
      <c r="AI83" s="50"/>
      <c r="AJ83" s="50"/>
      <c r="AK83" s="50"/>
    </row>
    <row r="84" spans="1:37">
      <c r="A84" s="53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2"/>
      <c r="AH84" s="50"/>
      <c r="AI84" s="50"/>
      <c r="AJ84" s="50"/>
      <c r="AK84" s="50"/>
    </row>
    <row r="85" spans="1:37">
      <c r="A85" s="53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2"/>
      <c r="AH85" s="50"/>
      <c r="AI85" s="50"/>
      <c r="AJ85" s="50"/>
      <c r="AK85" s="50"/>
    </row>
    <row r="86" spans="1:37">
      <c r="A86" s="53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2"/>
      <c r="AH86" s="50"/>
      <c r="AI86" s="50"/>
      <c r="AJ86" s="50"/>
      <c r="AK86" s="50"/>
    </row>
    <row r="87" spans="1:37">
      <c r="A87" s="53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2"/>
      <c r="AH87" s="50"/>
      <c r="AI87" s="50"/>
      <c r="AJ87" s="50"/>
      <c r="AK87" s="50"/>
    </row>
    <row r="88" spans="1:37">
      <c r="A88" s="53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2"/>
      <c r="AH88" s="50"/>
      <c r="AI88" s="50"/>
      <c r="AJ88" s="50"/>
      <c r="AK88" s="50"/>
    </row>
    <row r="89" spans="1:37">
      <c r="A89" s="53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2"/>
      <c r="AH89" s="50"/>
      <c r="AI89" s="50"/>
      <c r="AJ89" s="50"/>
      <c r="AK89" s="50"/>
    </row>
    <row r="90" spans="1:37">
      <c r="A90" s="53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2"/>
      <c r="AH90" s="50"/>
      <c r="AI90" s="50"/>
      <c r="AJ90" s="50"/>
      <c r="AK90" s="50"/>
    </row>
    <row r="91" spans="1:37">
      <c r="A91" s="53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2"/>
      <c r="AH91" s="50"/>
      <c r="AI91" s="50"/>
      <c r="AJ91" s="50"/>
      <c r="AK91" s="50"/>
    </row>
    <row r="92" spans="1:37">
      <c r="A92" s="53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2"/>
      <c r="AH92" s="50"/>
      <c r="AI92" s="50"/>
      <c r="AJ92" s="50"/>
      <c r="AK92" s="50"/>
    </row>
    <row r="93" spans="1:37">
      <c r="A93" s="53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2"/>
      <c r="AH93" s="50"/>
      <c r="AI93" s="50"/>
      <c r="AJ93" s="50"/>
      <c r="AK93" s="50"/>
    </row>
    <row r="94" spans="1:37">
      <c r="A94" s="53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2"/>
      <c r="AH94" s="50"/>
      <c r="AI94" s="50"/>
      <c r="AJ94" s="50"/>
      <c r="AK94" s="50"/>
    </row>
    <row r="95" spans="1:37">
      <c r="A95" s="53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2"/>
      <c r="AH95" s="50"/>
      <c r="AI95" s="50"/>
      <c r="AJ95" s="50"/>
      <c r="AK95" s="50"/>
    </row>
    <row r="96" spans="1:37">
      <c r="A96" s="53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2"/>
      <c r="AH96" s="50"/>
      <c r="AI96" s="50"/>
      <c r="AJ96" s="50"/>
      <c r="AK96" s="50"/>
    </row>
    <row r="97" spans="1:37">
      <c r="A97" s="53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2"/>
      <c r="AH97" s="50"/>
      <c r="AI97" s="50"/>
      <c r="AJ97" s="50"/>
      <c r="AK97" s="50"/>
    </row>
    <row r="98" spans="1:37">
      <c r="A98" s="53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2"/>
      <c r="AH98" s="50"/>
      <c r="AI98" s="50"/>
      <c r="AJ98" s="50"/>
      <c r="AK98" s="50"/>
    </row>
    <row r="99" spans="1:37">
      <c r="A99" s="53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2"/>
      <c r="AH99" s="50"/>
      <c r="AI99" s="50"/>
      <c r="AJ99" s="50"/>
      <c r="AK99" s="50"/>
    </row>
    <row r="100" spans="1:37">
      <c r="A100" s="53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2"/>
      <c r="AH100" s="50"/>
      <c r="AI100" s="50"/>
      <c r="AJ100" s="50"/>
      <c r="AK100" s="50"/>
    </row>
    <row r="101" spans="1:37">
      <c r="A101" s="53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2"/>
      <c r="AH101" s="50"/>
      <c r="AI101" s="50"/>
      <c r="AJ101" s="50"/>
      <c r="AK101" s="50"/>
    </row>
    <row r="102" spans="1:37">
      <c r="A102" s="53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2"/>
      <c r="AH102" s="50"/>
      <c r="AI102" s="50"/>
      <c r="AJ102" s="50"/>
      <c r="AK102" s="50"/>
    </row>
    <row r="103" spans="1:37">
      <c r="A103" s="53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2"/>
      <c r="AH103" s="50"/>
      <c r="AI103" s="50"/>
      <c r="AJ103" s="50"/>
      <c r="AK103" s="50"/>
    </row>
    <row r="104" spans="1:37">
      <c r="A104" s="53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2"/>
      <c r="AH104" s="50"/>
      <c r="AI104" s="50"/>
      <c r="AJ104" s="50"/>
      <c r="AK104" s="50"/>
    </row>
    <row r="105" spans="1:37">
      <c r="A105" s="53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2"/>
      <c r="AH105" s="50"/>
      <c r="AI105" s="50"/>
      <c r="AJ105" s="50"/>
      <c r="AK105" s="50"/>
    </row>
    <row r="106" spans="1:37">
      <c r="A106" s="53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2"/>
      <c r="AH106" s="50"/>
      <c r="AI106" s="50"/>
      <c r="AJ106" s="50"/>
      <c r="AK106" s="50"/>
    </row>
    <row r="107" spans="1:37">
      <c r="A107" s="53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2"/>
      <c r="AH107" s="50"/>
      <c r="AI107" s="50"/>
      <c r="AJ107" s="50"/>
      <c r="AK107" s="50"/>
    </row>
    <row r="108" spans="1:37">
      <c r="A108" s="53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2"/>
      <c r="AH108" s="50"/>
      <c r="AI108" s="50"/>
      <c r="AJ108" s="50"/>
      <c r="AK108" s="50"/>
    </row>
    <row r="109" spans="1:37">
      <c r="A109" s="53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2"/>
      <c r="AH109" s="50"/>
      <c r="AI109" s="50"/>
      <c r="AJ109" s="50"/>
      <c r="AK109" s="50"/>
    </row>
    <row r="110" spans="1:37">
      <c r="A110" s="53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2"/>
      <c r="AH110" s="50"/>
      <c r="AI110" s="50"/>
      <c r="AJ110" s="50"/>
      <c r="AK110" s="50"/>
    </row>
    <row r="111" spans="1:37">
      <c r="A111" s="53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2"/>
      <c r="AH111" s="50"/>
      <c r="AI111" s="50"/>
      <c r="AJ111" s="50"/>
      <c r="AK111" s="50"/>
    </row>
    <row r="112" spans="1:37">
      <c r="A112" s="53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2"/>
      <c r="AH112" s="50"/>
      <c r="AI112" s="50"/>
      <c r="AJ112" s="50"/>
      <c r="AK112" s="50"/>
    </row>
    <row r="113" spans="1:37">
      <c r="A113" s="53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2"/>
      <c r="AH113" s="50"/>
      <c r="AI113" s="50"/>
      <c r="AJ113" s="50"/>
      <c r="AK113" s="50"/>
    </row>
    <row r="114" spans="1:37">
      <c r="A114" s="53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2"/>
      <c r="AH114" s="50"/>
      <c r="AI114" s="50"/>
      <c r="AJ114" s="50"/>
      <c r="AK114" s="50"/>
    </row>
    <row r="115" spans="1:37">
      <c r="A115" s="53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2"/>
      <c r="AH115" s="50"/>
      <c r="AI115" s="50"/>
      <c r="AJ115" s="50"/>
      <c r="AK115" s="50"/>
    </row>
    <row r="116" spans="1:37">
      <c r="A116" s="53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2"/>
      <c r="AH116" s="50"/>
      <c r="AI116" s="50"/>
      <c r="AJ116" s="50"/>
      <c r="AK116" s="50"/>
    </row>
    <row r="117" spans="1:37">
      <c r="A117" s="53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2"/>
      <c r="AH117" s="50"/>
      <c r="AI117" s="50"/>
      <c r="AJ117" s="50"/>
      <c r="AK117" s="50"/>
    </row>
    <row r="118" spans="1:37">
      <c r="A118" s="53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2"/>
      <c r="AH118" s="50"/>
      <c r="AI118" s="50"/>
      <c r="AJ118" s="50"/>
      <c r="AK118" s="50"/>
    </row>
    <row r="119" spans="1:37">
      <c r="A119" s="53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2"/>
      <c r="AH119" s="50"/>
      <c r="AI119" s="50"/>
      <c r="AJ119" s="50"/>
      <c r="AK119" s="50"/>
    </row>
    <row r="120" spans="1:37">
      <c r="A120" s="53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2"/>
      <c r="AH120" s="50"/>
      <c r="AI120" s="50"/>
      <c r="AJ120" s="50"/>
      <c r="AK120" s="50"/>
    </row>
    <row r="121" spans="1:37">
      <c r="A121" s="53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2"/>
      <c r="AH121" s="50"/>
      <c r="AI121" s="50"/>
      <c r="AJ121" s="50"/>
      <c r="AK121" s="50"/>
    </row>
    <row r="122" spans="1:37">
      <c r="A122" s="53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2"/>
      <c r="AH122" s="50"/>
      <c r="AI122" s="50"/>
      <c r="AJ122" s="50"/>
      <c r="AK122" s="50"/>
    </row>
    <row r="123" spans="1:37">
      <c r="A123" s="53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2"/>
      <c r="AH123" s="50"/>
      <c r="AI123" s="50"/>
      <c r="AJ123" s="50"/>
      <c r="AK123" s="50"/>
    </row>
    <row r="124" spans="1:37">
      <c r="A124" s="53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2"/>
      <c r="AH124" s="50"/>
      <c r="AI124" s="50"/>
      <c r="AJ124" s="50"/>
      <c r="AK124" s="50"/>
    </row>
    <row r="125" spans="1:37">
      <c r="A125" s="53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2"/>
      <c r="AH125" s="50"/>
      <c r="AI125" s="50"/>
      <c r="AJ125" s="50"/>
      <c r="AK125" s="50"/>
    </row>
    <row r="126" spans="1:37">
      <c r="A126" s="53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2"/>
      <c r="AH126" s="50"/>
      <c r="AI126" s="50"/>
      <c r="AJ126" s="50"/>
      <c r="AK126" s="50"/>
    </row>
    <row r="127" spans="1:37">
      <c r="A127" s="53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2"/>
      <c r="AH127" s="50"/>
      <c r="AI127" s="50"/>
      <c r="AJ127" s="50"/>
      <c r="AK127" s="50"/>
    </row>
    <row r="128" spans="1:37">
      <c r="A128" s="53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2"/>
      <c r="AH128" s="50"/>
      <c r="AI128" s="50"/>
      <c r="AJ128" s="50"/>
      <c r="AK128" s="50"/>
    </row>
    <row r="129" spans="1:37">
      <c r="A129" s="53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2"/>
      <c r="AH129" s="50"/>
      <c r="AI129" s="50"/>
      <c r="AJ129" s="50"/>
      <c r="AK129" s="50"/>
    </row>
    <row r="130" spans="1:37">
      <c r="A130" s="53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2"/>
      <c r="AH130" s="50"/>
      <c r="AI130" s="50"/>
      <c r="AJ130" s="50"/>
      <c r="AK130" s="50"/>
    </row>
    <row r="131" spans="1:37">
      <c r="A131" s="53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2"/>
      <c r="AH131" s="50"/>
      <c r="AI131" s="50"/>
      <c r="AJ131" s="50"/>
      <c r="AK131" s="50"/>
    </row>
    <row r="132" spans="1:37">
      <c r="A132" s="53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2"/>
      <c r="AH132" s="50"/>
      <c r="AI132" s="50"/>
      <c r="AJ132" s="50"/>
      <c r="AK132" s="50"/>
    </row>
    <row r="133" spans="1:37">
      <c r="A133" s="53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2"/>
      <c r="AH133" s="50"/>
      <c r="AI133" s="50"/>
      <c r="AJ133" s="50"/>
      <c r="AK133" s="50"/>
    </row>
    <row r="134" spans="1:37">
      <c r="A134" s="53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2"/>
      <c r="AH134" s="50"/>
      <c r="AI134" s="50"/>
      <c r="AJ134" s="50"/>
      <c r="AK134" s="50"/>
    </row>
    <row r="135" spans="1:37">
      <c r="A135" s="53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2"/>
      <c r="AH135" s="50"/>
      <c r="AI135" s="50"/>
      <c r="AJ135" s="50"/>
      <c r="AK135" s="50"/>
    </row>
    <row r="136" spans="1:37">
      <c r="A136" s="53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2"/>
      <c r="AH136" s="50"/>
      <c r="AI136" s="50"/>
      <c r="AJ136" s="50"/>
      <c r="AK136" s="50"/>
    </row>
    <row r="137" spans="1:37">
      <c r="A137" s="53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2"/>
      <c r="AH137" s="50"/>
      <c r="AI137" s="50"/>
      <c r="AJ137" s="50"/>
      <c r="AK137" s="50"/>
    </row>
    <row r="138" spans="1:37">
      <c r="A138" s="53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2"/>
      <c r="AH138" s="50"/>
      <c r="AI138" s="50"/>
      <c r="AJ138" s="50"/>
      <c r="AK138" s="50"/>
    </row>
    <row r="139" spans="1:37">
      <c r="A139" s="53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2"/>
      <c r="AH139" s="50"/>
      <c r="AI139" s="50"/>
      <c r="AJ139" s="50"/>
      <c r="AK139" s="50"/>
    </row>
    <row r="140" spans="1:37">
      <c r="A140" s="53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2"/>
      <c r="AH140" s="50"/>
      <c r="AI140" s="50"/>
      <c r="AJ140" s="50"/>
      <c r="AK140" s="50"/>
    </row>
    <row r="141" spans="1:37">
      <c r="A141" s="53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2"/>
      <c r="AH141" s="50"/>
      <c r="AI141" s="50"/>
      <c r="AJ141" s="50"/>
      <c r="AK141" s="50"/>
    </row>
    <row r="142" spans="1:37">
      <c r="A142" s="53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2"/>
      <c r="AH142" s="50"/>
      <c r="AI142" s="50"/>
      <c r="AJ142" s="50"/>
      <c r="AK142" s="50"/>
    </row>
    <row r="143" spans="1:37">
      <c r="A143" s="53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  <c r="AG143" s="52"/>
      <c r="AH143" s="50"/>
      <c r="AI143" s="50"/>
      <c r="AJ143" s="50"/>
      <c r="AK143" s="50"/>
    </row>
    <row r="144" spans="1:37">
      <c r="A144" s="53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  <c r="AG144" s="52"/>
      <c r="AH144" s="50"/>
      <c r="AI144" s="50"/>
      <c r="AJ144" s="50"/>
      <c r="AK144" s="50"/>
    </row>
    <row r="145" spans="1:37">
      <c r="A145" s="53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2"/>
      <c r="AH145" s="50"/>
      <c r="AI145" s="50"/>
      <c r="AJ145" s="50"/>
      <c r="AK145" s="50"/>
    </row>
    <row r="146" spans="1:37">
      <c r="A146" s="53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2"/>
      <c r="AH146" s="50"/>
      <c r="AI146" s="50"/>
      <c r="AJ146" s="50"/>
      <c r="AK146" s="50"/>
    </row>
    <row r="147" spans="1:37">
      <c r="A147" s="53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2"/>
      <c r="AH147" s="50"/>
      <c r="AI147" s="50"/>
      <c r="AJ147" s="50"/>
      <c r="AK147" s="50"/>
    </row>
    <row r="148" spans="1:37">
      <c r="A148" s="53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2"/>
      <c r="AH148" s="50"/>
      <c r="AI148" s="50"/>
      <c r="AJ148" s="50"/>
      <c r="AK148" s="50"/>
    </row>
    <row r="149" spans="1:37">
      <c r="A149" s="53"/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2"/>
      <c r="AH149" s="50"/>
      <c r="AI149" s="50"/>
      <c r="AJ149" s="50"/>
      <c r="AK149" s="50"/>
    </row>
    <row r="150" spans="1:37">
      <c r="A150" s="53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2"/>
      <c r="AH150" s="50"/>
      <c r="AI150" s="50"/>
      <c r="AJ150" s="50"/>
      <c r="AK150" s="50"/>
    </row>
    <row r="151" spans="1:37">
      <c r="A151" s="53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2"/>
      <c r="AH151" s="50"/>
      <c r="AI151" s="50"/>
      <c r="AJ151" s="50"/>
      <c r="AK151" s="50"/>
    </row>
    <row r="152" spans="1:37">
      <c r="A152" s="53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2"/>
      <c r="AH152" s="50"/>
      <c r="AI152" s="50"/>
      <c r="AJ152" s="50"/>
      <c r="AK152" s="50"/>
    </row>
    <row r="153" spans="1:37">
      <c r="A153" s="53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2"/>
      <c r="AH153" s="50"/>
      <c r="AI153" s="50"/>
      <c r="AJ153" s="50"/>
      <c r="AK153" s="50"/>
    </row>
    <row r="154" spans="1:37">
      <c r="A154" s="53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2"/>
      <c r="AH154" s="50"/>
      <c r="AI154" s="50"/>
      <c r="AJ154" s="50"/>
      <c r="AK154" s="50"/>
    </row>
    <row r="155" spans="1:37">
      <c r="A155" s="53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2"/>
      <c r="AH155" s="50"/>
      <c r="AI155" s="50"/>
      <c r="AJ155" s="50"/>
      <c r="AK155" s="50"/>
    </row>
    <row r="156" spans="1:37">
      <c r="A156" s="53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2"/>
      <c r="AH156" s="50"/>
      <c r="AI156" s="50"/>
      <c r="AJ156" s="50"/>
      <c r="AK156" s="50"/>
    </row>
    <row r="157" spans="1:37">
      <c r="A157" s="53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2"/>
      <c r="AH157" s="50"/>
      <c r="AI157" s="50"/>
      <c r="AJ157" s="50"/>
      <c r="AK157" s="50"/>
    </row>
    <row r="158" spans="1:37">
      <c r="A158" s="53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2"/>
      <c r="AH158" s="50"/>
      <c r="AI158" s="50"/>
      <c r="AJ158" s="50"/>
      <c r="AK158" s="50"/>
    </row>
    <row r="159" spans="1:37">
      <c r="A159" s="53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2"/>
      <c r="AH159" s="50"/>
      <c r="AI159" s="50"/>
      <c r="AJ159" s="50"/>
      <c r="AK159" s="50"/>
    </row>
    <row r="160" spans="1:37">
      <c r="A160" s="53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2"/>
      <c r="AH160" s="50"/>
      <c r="AI160" s="50"/>
      <c r="AJ160" s="50"/>
      <c r="AK160" s="50"/>
    </row>
    <row r="161" spans="1:37">
      <c r="A161" s="53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2"/>
      <c r="AH161" s="50"/>
      <c r="AI161" s="50"/>
      <c r="AJ161" s="50"/>
      <c r="AK161" s="50"/>
    </row>
    <row r="162" spans="1:37">
      <c r="A162" s="53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2"/>
      <c r="AH162" s="50"/>
      <c r="AI162" s="50"/>
      <c r="AJ162" s="50"/>
      <c r="AK162" s="50"/>
    </row>
    <row r="163" spans="1:37">
      <c r="A163" s="53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2"/>
      <c r="AH163" s="50"/>
      <c r="AI163" s="50"/>
      <c r="AJ163" s="50"/>
      <c r="AK163" s="50"/>
    </row>
    <row r="164" spans="1:37">
      <c r="A164" s="53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2"/>
      <c r="AH164" s="50"/>
      <c r="AI164" s="50"/>
      <c r="AJ164" s="50"/>
      <c r="AK164" s="50"/>
    </row>
    <row r="165" spans="1:37">
      <c r="A165" s="53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2"/>
      <c r="AH165" s="50"/>
      <c r="AI165" s="50"/>
      <c r="AJ165" s="50"/>
      <c r="AK165" s="50"/>
    </row>
    <row r="166" spans="1:37">
      <c r="A166" s="53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2"/>
      <c r="AH166" s="50"/>
      <c r="AI166" s="50"/>
      <c r="AJ166" s="50"/>
      <c r="AK166" s="50"/>
    </row>
    <row r="167" spans="1:37">
      <c r="A167" s="53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2"/>
      <c r="AH167" s="50"/>
      <c r="AI167" s="50"/>
      <c r="AJ167" s="50"/>
      <c r="AK167" s="50"/>
    </row>
    <row r="168" spans="1:37">
      <c r="A168" s="53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2"/>
      <c r="AH168" s="50"/>
      <c r="AI168" s="50"/>
      <c r="AJ168" s="50"/>
      <c r="AK168" s="50"/>
    </row>
    <row r="169" spans="1:37">
      <c r="A169" s="53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2"/>
      <c r="AH169" s="50"/>
      <c r="AI169" s="50"/>
      <c r="AJ169" s="50"/>
      <c r="AK169" s="50"/>
    </row>
    <row r="170" spans="1:37">
      <c r="A170" s="53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2"/>
      <c r="AH170" s="50"/>
      <c r="AI170" s="50"/>
      <c r="AJ170" s="50"/>
      <c r="AK170" s="50"/>
    </row>
    <row r="171" spans="1:37">
      <c r="A171" s="53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2"/>
      <c r="AH171" s="50"/>
      <c r="AI171" s="50"/>
      <c r="AJ171" s="50"/>
      <c r="AK171" s="50"/>
    </row>
    <row r="172" spans="1:37">
      <c r="A172" s="53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2"/>
      <c r="AH172" s="50"/>
      <c r="AI172" s="50"/>
      <c r="AJ172" s="50"/>
      <c r="AK172" s="50"/>
    </row>
    <row r="173" spans="1:37">
      <c r="A173" s="53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2"/>
      <c r="AH173" s="50"/>
      <c r="AI173" s="50"/>
      <c r="AJ173" s="50"/>
      <c r="AK173" s="50"/>
    </row>
    <row r="174" spans="1:37">
      <c r="A174" s="53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2"/>
      <c r="AH174" s="50"/>
      <c r="AI174" s="50"/>
      <c r="AJ174" s="50"/>
      <c r="AK174" s="50"/>
    </row>
    <row r="175" spans="1:37">
      <c r="A175" s="53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  <c r="AG175" s="52"/>
      <c r="AH175" s="50"/>
      <c r="AI175" s="50"/>
      <c r="AJ175" s="50"/>
      <c r="AK175" s="50"/>
    </row>
    <row r="176" spans="1:37">
      <c r="A176" s="53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  <c r="AG176" s="52"/>
      <c r="AH176" s="50"/>
      <c r="AI176" s="50"/>
      <c r="AJ176" s="50"/>
      <c r="AK176" s="50"/>
    </row>
    <row r="177" spans="1:37">
      <c r="A177" s="53"/>
      <c r="B177" s="50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2"/>
      <c r="AH177" s="50"/>
      <c r="AI177" s="50"/>
      <c r="AJ177" s="50"/>
      <c r="AK177" s="50"/>
    </row>
    <row r="178" spans="1:37">
      <c r="A178" s="53"/>
      <c r="B178" s="50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2"/>
      <c r="AH178" s="50"/>
      <c r="AI178" s="50"/>
      <c r="AJ178" s="50"/>
      <c r="AK178" s="50"/>
    </row>
    <row r="179" spans="1:37">
      <c r="A179" s="53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2"/>
      <c r="AH179" s="50"/>
      <c r="AI179" s="50"/>
      <c r="AJ179" s="50"/>
      <c r="AK179" s="50"/>
    </row>
    <row r="180" spans="1:37">
      <c r="A180" s="53"/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2"/>
      <c r="AH180" s="50"/>
      <c r="AI180" s="50"/>
      <c r="AJ180" s="50"/>
      <c r="AK180" s="50"/>
    </row>
    <row r="181" spans="1:37">
      <c r="A181" s="53"/>
      <c r="B181" s="50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2"/>
      <c r="AH181" s="50"/>
      <c r="AI181" s="50"/>
      <c r="AJ181" s="50"/>
      <c r="AK181" s="50"/>
    </row>
    <row r="182" spans="1:37">
      <c r="A182" s="53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2"/>
      <c r="AH182" s="50"/>
      <c r="AI182" s="50"/>
      <c r="AJ182" s="50"/>
      <c r="AK182" s="50"/>
    </row>
    <row r="183" spans="1:37">
      <c r="A183" s="53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2"/>
      <c r="AH183" s="50"/>
      <c r="AI183" s="50"/>
      <c r="AJ183" s="50"/>
      <c r="AK183" s="50"/>
    </row>
    <row r="184" spans="1:37">
      <c r="A184" s="53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2"/>
      <c r="AH184" s="50"/>
      <c r="AI184" s="50"/>
      <c r="AJ184" s="50"/>
      <c r="AK184" s="50"/>
    </row>
    <row r="185" spans="1:37">
      <c r="A185" s="53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2"/>
      <c r="AH185" s="50"/>
      <c r="AI185" s="50"/>
      <c r="AJ185" s="50"/>
      <c r="AK185" s="50"/>
    </row>
    <row r="186" spans="1:37">
      <c r="A186" s="53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2"/>
      <c r="AH186" s="50"/>
      <c r="AI186" s="50"/>
      <c r="AJ186" s="50"/>
      <c r="AK186" s="50"/>
    </row>
    <row r="187" spans="1:37">
      <c r="A187" s="53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2"/>
      <c r="AH187" s="50"/>
      <c r="AI187" s="50"/>
      <c r="AJ187" s="50"/>
      <c r="AK187" s="50"/>
    </row>
    <row r="188" spans="1:37">
      <c r="A188" s="53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2"/>
      <c r="AH188" s="50"/>
      <c r="AI188" s="50"/>
      <c r="AJ188" s="50"/>
      <c r="AK188" s="50"/>
    </row>
    <row r="189" spans="1:37">
      <c r="A189" s="53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2"/>
      <c r="AH189" s="50"/>
      <c r="AI189" s="50"/>
      <c r="AJ189" s="50"/>
      <c r="AK189" s="50"/>
    </row>
    <row r="190" spans="1:37">
      <c r="A190" s="53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2"/>
      <c r="AH190" s="50"/>
      <c r="AI190" s="50"/>
      <c r="AJ190" s="50"/>
      <c r="AK190" s="50"/>
    </row>
    <row r="191" spans="1:37">
      <c r="A191" s="53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2"/>
      <c r="AH191" s="50"/>
      <c r="AI191" s="50"/>
      <c r="AJ191" s="50"/>
      <c r="AK191" s="50"/>
    </row>
    <row r="192" spans="1:37">
      <c r="A192" s="53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2"/>
      <c r="AH192" s="50"/>
      <c r="AI192" s="50"/>
      <c r="AJ192" s="50"/>
      <c r="AK192" s="50"/>
    </row>
    <row r="193" spans="1:37">
      <c r="A193" s="53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2"/>
      <c r="AH193" s="50"/>
      <c r="AI193" s="50"/>
      <c r="AJ193" s="50"/>
      <c r="AK193" s="50"/>
    </row>
    <row r="194" spans="1:37">
      <c r="A194" s="53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2"/>
      <c r="AH194" s="50"/>
      <c r="AI194" s="50"/>
      <c r="AJ194" s="50"/>
      <c r="AK194" s="50"/>
    </row>
    <row r="195" spans="1:37">
      <c r="A195" s="53"/>
      <c r="B195" s="50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2"/>
      <c r="AH195" s="50"/>
      <c r="AI195" s="50"/>
      <c r="AJ195" s="50"/>
      <c r="AK195" s="50"/>
    </row>
    <row r="196" spans="1:37">
      <c r="A196" s="53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2"/>
      <c r="AH196" s="50"/>
      <c r="AI196" s="50"/>
      <c r="AJ196" s="50"/>
      <c r="AK196" s="50"/>
    </row>
    <row r="197" spans="1:37">
      <c r="A197" s="53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2"/>
      <c r="AH197" s="50"/>
      <c r="AI197" s="50"/>
      <c r="AJ197" s="50"/>
      <c r="AK197" s="50"/>
    </row>
    <row r="198" spans="1:37">
      <c r="A198" s="53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2"/>
      <c r="AH198" s="50"/>
      <c r="AI198" s="50"/>
      <c r="AJ198" s="50"/>
      <c r="AK198" s="50"/>
    </row>
    <row r="199" spans="1:37">
      <c r="A199" s="53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2"/>
      <c r="AH199" s="50"/>
      <c r="AI199" s="50"/>
      <c r="AJ199" s="50"/>
      <c r="AK199" s="50"/>
    </row>
    <row r="200" spans="1:37">
      <c r="A200" s="53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2"/>
      <c r="AH200" s="50"/>
      <c r="AI200" s="50"/>
      <c r="AJ200" s="50"/>
      <c r="AK200" s="50"/>
    </row>
    <row r="201" spans="1:37">
      <c r="A201" s="53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2"/>
      <c r="AH201" s="50"/>
      <c r="AI201" s="50"/>
      <c r="AJ201" s="50"/>
      <c r="AK201" s="50"/>
    </row>
    <row r="202" spans="1:37">
      <c r="A202" s="53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2"/>
      <c r="AH202" s="50"/>
      <c r="AI202" s="50"/>
      <c r="AJ202" s="50"/>
      <c r="AK202" s="50"/>
    </row>
    <row r="203" spans="1:37">
      <c r="A203" s="53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2"/>
      <c r="AH203" s="50"/>
      <c r="AI203" s="50"/>
      <c r="AJ203" s="50"/>
      <c r="AK203" s="50"/>
    </row>
    <row r="204" spans="1:37">
      <c r="A204" s="53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2"/>
      <c r="AH204" s="50"/>
      <c r="AI204" s="50"/>
      <c r="AJ204" s="50"/>
      <c r="AK204" s="50"/>
    </row>
    <row r="205" spans="1:37">
      <c r="A205" s="53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  <c r="AG205" s="52"/>
      <c r="AH205" s="50"/>
      <c r="AI205" s="50"/>
      <c r="AJ205" s="50"/>
      <c r="AK205" s="50"/>
    </row>
    <row r="206" spans="1:37">
      <c r="A206" s="53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  <c r="AG206" s="52"/>
      <c r="AH206" s="50"/>
      <c r="AI206" s="50"/>
      <c r="AJ206" s="50"/>
      <c r="AK206" s="50"/>
    </row>
    <row r="207" spans="1:37">
      <c r="A207" s="53"/>
      <c r="B207" s="50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2"/>
      <c r="AH207" s="50"/>
      <c r="AI207" s="50"/>
      <c r="AJ207" s="50"/>
      <c r="AK207" s="50"/>
    </row>
    <row r="208" spans="1:37">
      <c r="A208" s="53"/>
      <c r="B208" s="50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  <c r="AG208" s="52"/>
      <c r="AH208" s="50"/>
      <c r="AI208" s="50"/>
      <c r="AJ208" s="50"/>
      <c r="AK208" s="50"/>
    </row>
    <row r="209" spans="1:37">
      <c r="A209" s="53"/>
      <c r="B209" s="50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  <c r="AG209" s="52"/>
      <c r="AH209" s="50"/>
      <c r="AI209" s="50"/>
      <c r="AJ209" s="50"/>
      <c r="AK209" s="50"/>
    </row>
    <row r="210" spans="1:37">
      <c r="A210" s="53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  <c r="AF210" s="50"/>
      <c r="AG210" s="52"/>
      <c r="AH210" s="50"/>
      <c r="AI210" s="50"/>
      <c r="AJ210" s="50"/>
      <c r="AK210" s="50"/>
    </row>
    <row r="211" spans="1:37">
      <c r="A211" s="53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52"/>
      <c r="AH211" s="50"/>
      <c r="AI211" s="50"/>
      <c r="AJ211" s="50"/>
      <c r="AK211" s="50"/>
    </row>
    <row r="212" spans="1:37">
      <c r="A212" s="53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52"/>
      <c r="AH212" s="50"/>
      <c r="AI212" s="50"/>
      <c r="AJ212" s="50"/>
      <c r="AK212" s="50"/>
    </row>
    <row r="213" spans="1:37">
      <c r="A213" s="53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52"/>
      <c r="AH213" s="50"/>
      <c r="AI213" s="50"/>
      <c r="AJ213" s="50"/>
      <c r="AK213" s="50"/>
    </row>
    <row r="214" spans="1:37">
      <c r="A214" s="53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0"/>
      <c r="AF214" s="50"/>
      <c r="AG214" s="52"/>
      <c r="AH214" s="50"/>
      <c r="AI214" s="50"/>
      <c r="AJ214" s="50"/>
      <c r="AK214" s="50"/>
    </row>
    <row r="215" spans="1:37">
      <c r="A215" s="53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  <c r="AF215" s="50"/>
      <c r="AG215" s="52"/>
      <c r="AH215" s="50"/>
      <c r="AI215" s="50"/>
      <c r="AJ215" s="50"/>
      <c r="AK215" s="50"/>
    </row>
    <row r="216" spans="1:37">
      <c r="A216" s="53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2"/>
      <c r="AH216" s="50"/>
      <c r="AI216" s="50"/>
      <c r="AJ216" s="50"/>
      <c r="AK216" s="50"/>
    </row>
    <row r="217" spans="1:37">
      <c r="A217" s="53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2"/>
      <c r="AH217" s="50"/>
      <c r="AI217" s="50"/>
      <c r="AJ217" s="50"/>
      <c r="AK217" s="50"/>
    </row>
    <row r="218" spans="1:37">
      <c r="A218" s="53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2"/>
      <c r="AH218" s="50"/>
      <c r="AI218" s="50"/>
      <c r="AJ218" s="50"/>
      <c r="AK218" s="50"/>
    </row>
    <row r="219" spans="1:37">
      <c r="A219" s="53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2"/>
      <c r="AH219" s="50"/>
      <c r="AI219" s="50"/>
      <c r="AJ219" s="50"/>
      <c r="AK219" s="50"/>
    </row>
    <row r="220" spans="1:37">
      <c r="A220" s="53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2"/>
      <c r="AH220" s="50"/>
      <c r="AI220" s="50"/>
      <c r="AJ220" s="50"/>
      <c r="AK220" s="50"/>
    </row>
    <row r="221" spans="1:37">
      <c r="A221" s="53"/>
      <c r="B221" s="50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2"/>
      <c r="AH221" s="50"/>
      <c r="AI221" s="50"/>
      <c r="AJ221" s="50"/>
      <c r="AK221" s="50"/>
    </row>
    <row r="222" spans="1:37">
      <c r="A222" s="53"/>
      <c r="B222" s="50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2"/>
      <c r="AH222" s="50"/>
      <c r="AI222" s="50"/>
      <c r="AJ222" s="50"/>
      <c r="AK222" s="50"/>
    </row>
    <row r="223" spans="1:37">
      <c r="A223" s="53"/>
      <c r="B223" s="50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2"/>
      <c r="AH223" s="50"/>
      <c r="AI223" s="50"/>
      <c r="AJ223" s="50"/>
      <c r="AK223" s="50"/>
    </row>
    <row r="224" spans="1:37">
      <c r="A224" s="53"/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2"/>
      <c r="AH224" s="50"/>
      <c r="AI224" s="50"/>
      <c r="AJ224" s="50"/>
      <c r="AK224" s="50"/>
    </row>
    <row r="225" spans="1:37">
      <c r="A225" s="53"/>
      <c r="B225" s="50"/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2"/>
      <c r="AH225" s="50"/>
      <c r="AI225" s="50"/>
      <c r="AJ225" s="50"/>
      <c r="AK225" s="50"/>
    </row>
    <row r="226" spans="1:37">
      <c r="A226" s="53"/>
      <c r="B226" s="50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2"/>
      <c r="AH226" s="50"/>
      <c r="AI226" s="50"/>
      <c r="AJ226" s="50"/>
      <c r="AK226" s="50"/>
    </row>
    <row r="227" spans="1:37">
      <c r="A227" s="53"/>
      <c r="B227" s="50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2"/>
      <c r="AH227" s="50"/>
      <c r="AI227" s="50"/>
      <c r="AJ227" s="50"/>
      <c r="AK227" s="50"/>
    </row>
    <row r="228" spans="1:37">
      <c r="A228" s="53"/>
      <c r="B228" s="50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2"/>
      <c r="AH228" s="50"/>
      <c r="AI228" s="50"/>
      <c r="AJ228" s="50"/>
      <c r="AK228" s="50"/>
    </row>
    <row r="229" spans="1:37">
      <c r="A229" s="53"/>
      <c r="B229" s="50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2"/>
      <c r="AH229" s="50"/>
      <c r="AI229" s="50"/>
      <c r="AJ229" s="50"/>
      <c r="AK229" s="50"/>
    </row>
    <row r="230" spans="1:37">
      <c r="A230" s="53"/>
      <c r="B230" s="50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2"/>
      <c r="AH230" s="50"/>
      <c r="AI230" s="50"/>
      <c r="AJ230" s="50"/>
      <c r="AK230" s="50"/>
    </row>
    <row r="231" spans="1:37">
      <c r="A231" s="53"/>
      <c r="B231" s="50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2"/>
      <c r="AH231" s="50"/>
      <c r="AI231" s="50"/>
      <c r="AJ231" s="50"/>
      <c r="AK231" s="50"/>
    </row>
    <row r="232" spans="1:37">
      <c r="A232" s="53"/>
      <c r="B232" s="50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2"/>
      <c r="AH232" s="50"/>
      <c r="AI232" s="50"/>
      <c r="AJ232" s="50"/>
      <c r="AK232" s="50"/>
    </row>
    <row r="233" spans="1:37">
      <c r="A233" s="53"/>
      <c r="B233" s="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2"/>
      <c r="AH233" s="50"/>
      <c r="AI233" s="50"/>
      <c r="AJ233" s="50"/>
      <c r="AK233" s="50"/>
    </row>
    <row r="234" spans="1:37">
      <c r="A234" s="53"/>
      <c r="B234" s="50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2"/>
      <c r="AH234" s="50"/>
      <c r="AI234" s="50"/>
      <c r="AJ234" s="50"/>
      <c r="AK234" s="50"/>
    </row>
    <row r="235" spans="1:37">
      <c r="A235" s="53"/>
      <c r="B235" s="50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2"/>
      <c r="AH235" s="50"/>
      <c r="AI235" s="50"/>
      <c r="AJ235" s="50"/>
      <c r="AK235" s="50"/>
    </row>
    <row r="236" spans="1:37">
      <c r="A236" s="53"/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2"/>
      <c r="AH236" s="50"/>
      <c r="AI236" s="50"/>
      <c r="AJ236" s="50"/>
      <c r="AK236" s="50"/>
    </row>
    <row r="237" spans="1:37">
      <c r="A237" s="53"/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2"/>
      <c r="AH237" s="50"/>
      <c r="AI237" s="50"/>
      <c r="AJ237" s="50"/>
      <c r="AK237" s="50"/>
    </row>
    <row r="238" spans="1:37">
      <c r="A238" s="53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2"/>
      <c r="AH238" s="50"/>
      <c r="AI238" s="50"/>
      <c r="AJ238" s="50"/>
      <c r="AK238" s="50"/>
    </row>
    <row r="239" spans="1:37">
      <c r="A239" s="53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2"/>
      <c r="AH239" s="50"/>
      <c r="AI239" s="50"/>
      <c r="AJ239" s="50"/>
      <c r="AK239" s="50"/>
    </row>
    <row r="240" spans="1:37">
      <c r="A240" s="53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2"/>
      <c r="AH240" s="50"/>
      <c r="AI240" s="50"/>
      <c r="AJ240" s="50"/>
      <c r="AK240" s="50"/>
    </row>
    <row r="241" spans="1:37">
      <c r="A241" s="53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2"/>
      <c r="AH241" s="50"/>
      <c r="AI241" s="50"/>
      <c r="AJ241" s="50"/>
      <c r="AK241" s="50"/>
    </row>
    <row r="242" spans="1:37">
      <c r="A242" s="53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2"/>
      <c r="AH242" s="50"/>
      <c r="AI242" s="50"/>
      <c r="AJ242" s="50"/>
      <c r="AK242" s="50"/>
    </row>
    <row r="243" spans="1:37">
      <c r="A243" s="53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2"/>
      <c r="AH243" s="50"/>
      <c r="AI243" s="50"/>
      <c r="AJ243" s="50"/>
      <c r="AK243" s="50"/>
    </row>
    <row r="244" spans="1:37">
      <c r="A244" s="53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2"/>
      <c r="AH244" s="50"/>
      <c r="AI244" s="50"/>
      <c r="AJ244" s="50"/>
      <c r="AK244" s="50"/>
    </row>
    <row r="245" spans="1:37">
      <c r="A245" s="53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2"/>
      <c r="AH245" s="50"/>
      <c r="AI245" s="50"/>
      <c r="AJ245" s="50"/>
      <c r="AK245" s="50"/>
    </row>
    <row r="246" spans="1:37">
      <c r="A246" s="53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2"/>
      <c r="AH246" s="50"/>
      <c r="AI246" s="50"/>
      <c r="AJ246" s="50"/>
      <c r="AK246" s="50"/>
    </row>
    <row r="247" spans="1:37">
      <c r="A247" s="53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2"/>
      <c r="AH247" s="50"/>
      <c r="AI247" s="50"/>
      <c r="AJ247" s="50"/>
      <c r="AK247" s="50"/>
    </row>
    <row r="248" spans="1:37">
      <c r="A248" s="53"/>
      <c r="B248" s="50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2"/>
      <c r="AH248" s="50"/>
      <c r="AI248" s="50"/>
      <c r="AJ248" s="50"/>
      <c r="AK248" s="50"/>
    </row>
    <row r="249" spans="1:37">
      <c r="A249" s="53"/>
      <c r="B249" s="50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2"/>
      <c r="AH249" s="50"/>
      <c r="AI249" s="50"/>
      <c r="AJ249" s="50"/>
      <c r="AK249" s="50"/>
    </row>
    <row r="250" spans="1:37">
      <c r="A250" s="53"/>
      <c r="B250" s="50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2"/>
      <c r="AH250" s="50"/>
      <c r="AI250" s="50"/>
      <c r="AJ250" s="50"/>
      <c r="AK250" s="50"/>
    </row>
    <row r="251" spans="1:37">
      <c r="A251" s="53"/>
      <c r="B251" s="50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2"/>
      <c r="AH251" s="50"/>
      <c r="AI251" s="50"/>
      <c r="AJ251" s="50"/>
      <c r="AK251" s="50"/>
    </row>
    <row r="252" spans="1:37">
      <c r="A252" s="53"/>
      <c r="B252" s="50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2"/>
      <c r="AH252" s="50"/>
      <c r="AI252" s="50"/>
      <c r="AJ252" s="50"/>
      <c r="AK252" s="50"/>
    </row>
    <row r="253" spans="1:37">
      <c r="A253" s="53"/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  <c r="AG253" s="52"/>
      <c r="AH253" s="50"/>
      <c r="AI253" s="50"/>
      <c r="AJ253" s="50"/>
      <c r="AK253" s="50"/>
    </row>
    <row r="254" spans="1:37">
      <c r="A254" s="53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  <c r="AG254" s="52"/>
      <c r="AH254" s="50"/>
      <c r="AI254" s="50"/>
      <c r="AJ254" s="50"/>
      <c r="AK254" s="50"/>
    </row>
    <row r="255" spans="1:37">
      <c r="A255" s="53"/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2"/>
      <c r="AH255" s="50"/>
      <c r="AI255" s="50"/>
      <c r="AJ255" s="50"/>
      <c r="AK255" s="50"/>
    </row>
    <row r="256" spans="1:37">
      <c r="A256" s="53"/>
      <c r="B256" s="50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2"/>
      <c r="AH256" s="50"/>
      <c r="AI256" s="50"/>
      <c r="AJ256" s="50"/>
      <c r="AK256" s="50"/>
    </row>
    <row r="257" spans="1:37">
      <c r="A257" s="53"/>
      <c r="B257" s="50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2"/>
      <c r="AH257" s="50"/>
      <c r="AI257" s="50"/>
      <c r="AJ257" s="50"/>
      <c r="AK257" s="50"/>
    </row>
    <row r="258" spans="1:37">
      <c r="A258" s="53"/>
      <c r="B258" s="50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2"/>
      <c r="AH258" s="50"/>
      <c r="AI258" s="50"/>
      <c r="AJ258" s="50"/>
      <c r="AK258" s="50"/>
    </row>
    <row r="259" spans="1:37">
      <c r="A259" s="53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2"/>
      <c r="AH259" s="50"/>
      <c r="AI259" s="50"/>
      <c r="AJ259" s="50"/>
      <c r="AK259" s="50"/>
    </row>
    <row r="260" spans="1:37">
      <c r="A260" s="53"/>
      <c r="B260" s="50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  <c r="AG260" s="52"/>
      <c r="AH260" s="50"/>
      <c r="AI260" s="50"/>
      <c r="AJ260" s="50"/>
      <c r="AK260" s="50"/>
    </row>
    <row r="261" spans="1:37">
      <c r="A261" s="53"/>
      <c r="B261" s="50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  <c r="AG261" s="52"/>
      <c r="AH261" s="50"/>
      <c r="AI261" s="50"/>
      <c r="AJ261" s="50"/>
      <c r="AK261" s="50"/>
    </row>
    <row r="262" spans="1:37">
      <c r="A262" s="53"/>
      <c r="B262" s="50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2"/>
      <c r="AH262" s="50"/>
      <c r="AI262" s="50"/>
      <c r="AJ262" s="50"/>
      <c r="AK262" s="50"/>
    </row>
    <row r="263" spans="1:37">
      <c r="A263" s="53"/>
      <c r="B263" s="50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2"/>
      <c r="AH263" s="50"/>
      <c r="AI263" s="50"/>
      <c r="AJ263" s="50"/>
      <c r="AK263" s="50"/>
    </row>
    <row r="264" spans="1:37">
      <c r="A264" s="53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2"/>
      <c r="AH264" s="50"/>
      <c r="AI264" s="50"/>
      <c r="AJ264" s="50"/>
      <c r="AK264" s="50"/>
    </row>
    <row r="265" spans="1:37">
      <c r="A265" s="53"/>
      <c r="B265" s="50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2"/>
      <c r="AH265" s="50"/>
      <c r="AI265" s="50"/>
      <c r="AJ265" s="50"/>
      <c r="AK265" s="50"/>
    </row>
    <row r="266" spans="1:37">
      <c r="A266" s="53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2"/>
      <c r="AH266" s="50"/>
      <c r="AI266" s="50"/>
      <c r="AJ266" s="50"/>
      <c r="AK266" s="50"/>
    </row>
    <row r="267" spans="1:37">
      <c r="A267" s="53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2"/>
      <c r="AH267" s="50"/>
      <c r="AI267" s="50"/>
      <c r="AJ267" s="50"/>
      <c r="AK267" s="50"/>
    </row>
    <row r="268" spans="1:37">
      <c r="A268" s="53"/>
      <c r="B268" s="50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2"/>
      <c r="AH268" s="50"/>
      <c r="AI268" s="50"/>
      <c r="AJ268" s="50"/>
      <c r="AK268" s="50"/>
    </row>
    <row r="269" spans="1:37">
      <c r="A269" s="53"/>
      <c r="B269" s="50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2"/>
      <c r="AH269" s="50"/>
      <c r="AI269" s="50"/>
      <c r="AJ269" s="50"/>
      <c r="AK269" s="50"/>
    </row>
    <row r="270" spans="1:37">
      <c r="A270" s="53"/>
      <c r="B270" s="50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2"/>
      <c r="AH270" s="50"/>
      <c r="AI270" s="50"/>
      <c r="AJ270" s="50"/>
      <c r="AK270" s="50"/>
    </row>
    <row r="271" spans="1:37">
      <c r="A271" s="53"/>
      <c r="B271" s="50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2"/>
      <c r="AH271" s="50"/>
      <c r="AI271" s="50"/>
      <c r="AJ271" s="50"/>
      <c r="AK271" s="50"/>
    </row>
    <row r="272" spans="1:37">
      <c r="A272" s="53"/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2"/>
      <c r="AH272" s="50"/>
      <c r="AI272" s="50"/>
      <c r="AJ272" s="50"/>
      <c r="AK272" s="50"/>
    </row>
    <row r="273" spans="1:37">
      <c r="A273" s="53"/>
      <c r="B273" s="50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  <c r="AG273" s="52"/>
      <c r="AH273" s="50"/>
      <c r="AI273" s="50"/>
      <c r="AJ273" s="50"/>
      <c r="AK273" s="50"/>
    </row>
    <row r="274" spans="1:37">
      <c r="A274" s="53"/>
      <c r="B274" s="50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  <c r="AG274" s="52"/>
      <c r="AH274" s="50"/>
      <c r="AI274" s="50"/>
      <c r="AJ274" s="50"/>
      <c r="AK274" s="50"/>
    </row>
    <row r="275" spans="1:37">
      <c r="A275" s="53"/>
      <c r="B275" s="50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2"/>
      <c r="AH275" s="50"/>
      <c r="AI275" s="50"/>
      <c r="AJ275" s="50"/>
      <c r="AK275" s="50"/>
    </row>
    <row r="276" spans="1:37">
      <c r="A276" s="53"/>
      <c r="B276" s="50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2"/>
      <c r="AH276" s="50"/>
      <c r="AI276" s="50"/>
      <c r="AJ276" s="50"/>
      <c r="AK276" s="50"/>
    </row>
    <row r="277" spans="1:37">
      <c r="A277" s="53"/>
      <c r="B277" s="50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2"/>
      <c r="AH277" s="50"/>
      <c r="AI277" s="50"/>
      <c r="AJ277" s="50"/>
      <c r="AK277" s="50"/>
    </row>
    <row r="278" spans="1:37">
      <c r="A278" s="53"/>
      <c r="B278" s="50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2"/>
      <c r="AH278" s="50"/>
      <c r="AI278" s="50"/>
      <c r="AJ278" s="50"/>
      <c r="AK278" s="50"/>
    </row>
    <row r="279" spans="1:37">
      <c r="A279" s="53"/>
      <c r="B279" s="50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2"/>
      <c r="AH279" s="50"/>
      <c r="AI279" s="50"/>
      <c r="AJ279" s="50"/>
      <c r="AK279" s="50"/>
    </row>
    <row r="280" spans="1:37">
      <c r="A280" s="53"/>
      <c r="B280" s="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2"/>
      <c r="AH280" s="50"/>
      <c r="AI280" s="50"/>
      <c r="AJ280" s="50"/>
      <c r="AK280" s="50"/>
    </row>
    <row r="281" spans="1:37">
      <c r="A281" s="53"/>
      <c r="B281" s="50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2"/>
      <c r="AH281" s="50"/>
      <c r="AI281" s="50"/>
      <c r="AJ281" s="50"/>
      <c r="AK281" s="50"/>
    </row>
    <row r="282" spans="1:37">
      <c r="A282" s="53"/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2"/>
      <c r="AH282" s="50"/>
      <c r="AI282" s="50"/>
      <c r="AJ282" s="50"/>
      <c r="AK282" s="50"/>
    </row>
    <row r="283" spans="1:37">
      <c r="A283" s="53"/>
      <c r="B283" s="50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2"/>
      <c r="AH283" s="50"/>
      <c r="AI283" s="50"/>
      <c r="AJ283" s="50"/>
      <c r="AK283" s="50"/>
    </row>
    <row r="284" spans="1:37">
      <c r="A284" s="53"/>
      <c r="B284" s="50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2"/>
      <c r="AH284" s="50"/>
      <c r="AI284" s="50"/>
      <c r="AJ284" s="50"/>
      <c r="AK284" s="50"/>
    </row>
    <row r="285" spans="1:37">
      <c r="A285" s="53"/>
      <c r="B285" s="50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2"/>
      <c r="AH285" s="50"/>
      <c r="AI285" s="50"/>
      <c r="AJ285" s="50"/>
      <c r="AK285" s="50"/>
    </row>
    <row r="286" spans="1:37">
      <c r="A286" s="53"/>
      <c r="B286" s="50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2"/>
      <c r="AH286" s="50"/>
      <c r="AI286" s="50"/>
      <c r="AJ286" s="50"/>
      <c r="AK286" s="50"/>
    </row>
    <row r="287" spans="1:37">
      <c r="A287" s="53"/>
      <c r="B287" s="50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2"/>
      <c r="AH287" s="50"/>
      <c r="AI287" s="50"/>
      <c r="AJ287" s="50"/>
      <c r="AK287" s="50"/>
    </row>
    <row r="288" spans="1:37">
      <c r="A288" s="53"/>
      <c r="B288" s="50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2"/>
      <c r="AH288" s="50"/>
      <c r="AI288" s="50"/>
      <c r="AJ288" s="50"/>
      <c r="AK288" s="50"/>
    </row>
    <row r="289" spans="1:37">
      <c r="A289" s="53"/>
      <c r="B289" s="50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2"/>
      <c r="AH289" s="50"/>
      <c r="AI289" s="50"/>
      <c r="AJ289" s="50"/>
      <c r="AK289" s="50"/>
    </row>
    <row r="290" spans="1:37">
      <c r="A290" s="53"/>
      <c r="B290" s="50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2"/>
      <c r="AH290" s="50"/>
      <c r="AI290" s="50"/>
      <c r="AJ290" s="50"/>
      <c r="AK290" s="50"/>
    </row>
    <row r="291" spans="1:37">
      <c r="A291" s="53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  <c r="AG291" s="52"/>
      <c r="AH291" s="50"/>
      <c r="AI291" s="50"/>
      <c r="AJ291" s="50"/>
      <c r="AK291" s="50"/>
    </row>
    <row r="292" spans="1:37">
      <c r="A292" s="53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  <c r="AG292" s="52"/>
      <c r="AH292" s="50"/>
      <c r="AI292" s="50"/>
      <c r="AJ292" s="50"/>
      <c r="AK292" s="50"/>
    </row>
    <row r="293" spans="1:37">
      <c r="A293" s="53"/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  <c r="AG293" s="52"/>
      <c r="AH293" s="50"/>
      <c r="AI293" s="50"/>
      <c r="AJ293" s="50"/>
      <c r="AK293" s="50"/>
    </row>
    <row r="294" spans="1:37">
      <c r="A294" s="53"/>
      <c r="B294" s="50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  <c r="AG294" s="52"/>
      <c r="AH294" s="50"/>
      <c r="AI294" s="50"/>
      <c r="AJ294" s="50"/>
      <c r="AK294" s="50"/>
    </row>
    <row r="295" spans="1:37">
      <c r="A295" s="53"/>
      <c r="B295" s="50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  <c r="AG295" s="52"/>
      <c r="AH295" s="50"/>
      <c r="AI295" s="50"/>
      <c r="AJ295" s="50"/>
      <c r="AK295" s="50"/>
    </row>
    <row r="296" spans="1:37">
      <c r="A296" s="53"/>
      <c r="B296" s="50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  <c r="AG296" s="52"/>
      <c r="AH296" s="50"/>
      <c r="AI296" s="50"/>
      <c r="AJ296" s="50"/>
      <c r="AK296" s="50"/>
    </row>
    <row r="297" spans="1:37">
      <c r="A297" s="53"/>
      <c r="B297" s="50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  <c r="AG297" s="52"/>
      <c r="AH297" s="50"/>
      <c r="AI297" s="50"/>
      <c r="AJ297" s="50"/>
      <c r="AK297" s="50"/>
    </row>
    <row r="298" spans="1:37">
      <c r="A298" s="53"/>
      <c r="B298" s="50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  <c r="AG298" s="52"/>
      <c r="AH298" s="50"/>
      <c r="AI298" s="50"/>
      <c r="AJ298" s="50"/>
      <c r="AK298" s="50"/>
    </row>
    <row r="299" spans="1:37">
      <c r="A299" s="53"/>
      <c r="B299" s="50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  <c r="AG299" s="52"/>
      <c r="AH299" s="50"/>
      <c r="AI299" s="50"/>
      <c r="AJ299" s="50"/>
      <c r="AK299" s="50"/>
    </row>
    <row r="300" spans="1:37">
      <c r="A300" s="53"/>
      <c r="B300" s="50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  <c r="AG300" s="52"/>
      <c r="AH300" s="50"/>
      <c r="AI300" s="50"/>
      <c r="AJ300" s="50"/>
      <c r="AK300" s="50"/>
    </row>
    <row r="301" spans="1:37">
      <c r="A301" s="53"/>
      <c r="B301" s="50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  <c r="AG301" s="52"/>
      <c r="AH301" s="50"/>
      <c r="AI301" s="50"/>
      <c r="AJ301" s="50"/>
      <c r="AK301" s="50"/>
    </row>
    <row r="302" spans="1:37">
      <c r="A302" s="53"/>
      <c r="B302" s="50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  <c r="AG302" s="52"/>
      <c r="AH302" s="50"/>
      <c r="AI302" s="50"/>
      <c r="AJ302" s="50"/>
      <c r="AK302" s="50"/>
    </row>
    <row r="303" spans="1:37">
      <c r="A303" s="53"/>
      <c r="B303" s="50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  <c r="AG303" s="52"/>
      <c r="AH303" s="50"/>
      <c r="AI303" s="50"/>
      <c r="AJ303" s="50"/>
      <c r="AK303" s="50"/>
    </row>
    <row r="304" spans="1:37">
      <c r="A304" s="53"/>
      <c r="B304" s="50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  <c r="AG304" s="52"/>
      <c r="AH304" s="50"/>
      <c r="AI304" s="50"/>
      <c r="AJ304" s="50"/>
      <c r="AK304" s="50"/>
    </row>
    <row r="305" spans="1:37">
      <c r="A305" s="53"/>
      <c r="B305" s="50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  <c r="AG305" s="52"/>
      <c r="AH305" s="50"/>
      <c r="AI305" s="50"/>
      <c r="AJ305" s="50"/>
      <c r="AK305" s="50"/>
    </row>
    <row r="306" spans="1:37">
      <c r="A306" s="53"/>
      <c r="B306" s="50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  <c r="AG306" s="52"/>
      <c r="AH306" s="50"/>
      <c r="AI306" s="50"/>
      <c r="AJ306" s="50"/>
      <c r="AK306" s="50"/>
    </row>
    <row r="307" spans="1:37">
      <c r="A307" s="53"/>
      <c r="B307" s="50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  <c r="AG307" s="52"/>
      <c r="AH307" s="50"/>
      <c r="AI307" s="50"/>
      <c r="AJ307" s="50"/>
      <c r="AK307" s="50"/>
    </row>
    <row r="308" spans="1:37">
      <c r="A308" s="53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  <c r="AG308" s="52"/>
      <c r="AH308" s="50"/>
      <c r="AI308" s="50"/>
      <c r="AJ308" s="50"/>
      <c r="AK308" s="50"/>
    </row>
    <row r="309" spans="1:37">
      <c r="A309" s="53"/>
      <c r="B309" s="50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  <c r="AG309" s="52"/>
      <c r="AH309" s="50"/>
      <c r="AI309" s="50"/>
      <c r="AJ309" s="50"/>
      <c r="AK309" s="50"/>
    </row>
    <row r="310" spans="1:37">
      <c r="A310" s="53"/>
      <c r="B310" s="50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  <c r="AG310" s="52"/>
      <c r="AH310" s="50"/>
      <c r="AI310" s="50"/>
      <c r="AJ310" s="50"/>
      <c r="AK310" s="50"/>
    </row>
    <row r="311" spans="1:37">
      <c r="A311" s="53"/>
      <c r="B311" s="50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  <c r="AG311" s="52"/>
      <c r="AH311" s="50"/>
      <c r="AI311" s="50"/>
      <c r="AJ311" s="50"/>
      <c r="AK311" s="50"/>
    </row>
    <row r="312" spans="1:37">
      <c r="A312" s="53"/>
      <c r="B312" s="50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  <c r="AG312" s="52"/>
      <c r="AH312" s="50"/>
      <c r="AI312" s="50"/>
      <c r="AJ312" s="50"/>
      <c r="AK312" s="50"/>
    </row>
    <row r="313" spans="1:37">
      <c r="A313" s="53"/>
      <c r="B313" s="50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  <c r="AG313" s="52"/>
      <c r="AH313" s="50"/>
      <c r="AI313" s="50"/>
      <c r="AJ313" s="50"/>
      <c r="AK313" s="50"/>
    </row>
    <row r="314" spans="1:37">
      <c r="A314" s="53"/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  <c r="AG314" s="52"/>
      <c r="AH314" s="50"/>
      <c r="AI314" s="50"/>
      <c r="AJ314" s="50"/>
      <c r="AK314" s="50"/>
    </row>
    <row r="315" spans="1:37">
      <c r="A315" s="53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  <c r="AG315" s="52"/>
      <c r="AH315" s="50"/>
      <c r="AI315" s="50"/>
      <c r="AJ315" s="50"/>
      <c r="AK315" s="50"/>
    </row>
    <row r="316" spans="1:37">
      <c r="A316" s="53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  <c r="AG316" s="52"/>
      <c r="AH316" s="50"/>
      <c r="AI316" s="50"/>
      <c r="AJ316" s="50"/>
      <c r="AK316" s="50"/>
    </row>
    <row r="317" spans="1:37">
      <c r="A317" s="53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  <c r="AG317" s="52"/>
      <c r="AH317" s="50"/>
      <c r="AI317" s="50"/>
      <c r="AJ317" s="50"/>
      <c r="AK317" s="50"/>
    </row>
    <row r="318" spans="1:37">
      <c r="A318" s="53"/>
      <c r="B318" s="50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  <c r="AG318" s="52"/>
      <c r="AH318" s="50"/>
      <c r="AI318" s="50"/>
      <c r="AJ318" s="50"/>
      <c r="AK318" s="50"/>
    </row>
    <row r="319" spans="1:37">
      <c r="A319" s="53"/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2"/>
      <c r="AH319" s="50"/>
      <c r="AI319" s="50"/>
      <c r="AJ319" s="50"/>
      <c r="AK319" s="50"/>
    </row>
    <row r="320" spans="1:37">
      <c r="A320" s="53"/>
      <c r="B320" s="50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  <c r="AG320" s="52"/>
      <c r="AH320" s="50"/>
      <c r="AI320" s="50"/>
      <c r="AJ320" s="50"/>
      <c r="AK320" s="50"/>
    </row>
    <row r="321" spans="1:37">
      <c r="A321" s="53"/>
      <c r="B321" s="50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  <c r="AG321" s="52"/>
      <c r="AH321" s="50"/>
      <c r="AI321" s="50"/>
      <c r="AJ321" s="50"/>
      <c r="AK321" s="50"/>
    </row>
    <row r="322" spans="1:37">
      <c r="A322" s="53"/>
      <c r="B322" s="50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  <c r="AG322" s="52"/>
      <c r="AH322" s="50"/>
      <c r="AI322" s="50"/>
      <c r="AJ322" s="50"/>
      <c r="AK322" s="50"/>
    </row>
    <row r="323" spans="1:37">
      <c r="A323" s="53"/>
      <c r="B323" s="50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  <c r="AG323" s="52"/>
      <c r="AH323" s="50"/>
      <c r="AI323" s="50"/>
      <c r="AJ323" s="50"/>
      <c r="AK323" s="50"/>
    </row>
    <row r="324" spans="1:37">
      <c r="A324" s="53"/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  <c r="AG324" s="52"/>
      <c r="AH324" s="50"/>
      <c r="AI324" s="50"/>
      <c r="AJ324" s="50"/>
      <c r="AK324" s="50"/>
    </row>
    <row r="325" spans="1:37">
      <c r="A325" s="53"/>
      <c r="B325" s="50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  <c r="AG325" s="52"/>
      <c r="AH325" s="50"/>
      <c r="AI325" s="50"/>
      <c r="AJ325" s="50"/>
      <c r="AK325" s="50"/>
    </row>
    <row r="326" spans="1:37">
      <c r="A326" s="53"/>
      <c r="B326" s="50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  <c r="AG326" s="52"/>
      <c r="AH326" s="50"/>
      <c r="AI326" s="50"/>
      <c r="AJ326" s="50"/>
      <c r="AK326" s="50"/>
    </row>
    <row r="327" spans="1:37">
      <c r="A327" s="53"/>
      <c r="B327" s="50"/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  <c r="AG327" s="52"/>
      <c r="AH327" s="50"/>
      <c r="AI327" s="50"/>
      <c r="AJ327" s="50"/>
      <c r="AK327" s="50"/>
    </row>
    <row r="328" spans="1:37">
      <c r="A328" s="53"/>
      <c r="B328" s="50"/>
      <c r="C328" s="50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  <c r="AG328" s="52"/>
      <c r="AH328" s="50"/>
      <c r="AI328" s="50"/>
      <c r="AJ328" s="50"/>
      <c r="AK328" s="50"/>
    </row>
    <row r="329" spans="1:37">
      <c r="A329" s="53"/>
      <c r="B329" s="50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  <c r="AG329" s="52"/>
      <c r="AH329" s="50"/>
      <c r="AI329" s="50"/>
      <c r="AJ329" s="50"/>
      <c r="AK329" s="50"/>
    </row>
    <row r="330" spans="1:37">
      <c r="A330" s="53"/>
      <c r="B330" s="50"/>
      <c r="C330" s="50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  <c r="AG330" s="52"/>
      <c r="AH330" s="50"/>
      <c r="AI330" s="50"/>
      <c r="AJ330" s="50"/>
      <c r="AK330" s="50"/>
    </row>
    <row r="331" spans="1:37">
      <c r="A331" s="53"/>
      <c r="B331" s="50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  <c r="AG331" s="52"/>
      <c r="AH331" s="50"/>
      <c r="AI331" s="50"/>
      <c r="AJ331" s="50"/>
      <c r="AK331" s="50"/>
    </row>
    <row r="332" spans="1:37">
      <c r="A332" s="53"/>
      <c r="B332" s="50"/>
      <c r="C332" s="50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  <c r="AG332" s="52"/>
      <c r="AH332" s="50"/>
      <c r="AI332" s="50"/>
      <c r="AJ332" s="50"/>
      <c r="AK332" s="50"/>
    </row>
    <row r="333" spans="1:37">
      <c r="A333" s="53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  <c r="AG333" s="52"/>
      <c r="AH333" s="50"/>
      <c r="AI333" s="50"/>
      <c r="AJ333" s="50"/>
      <c r="AK333" s="50"/>
    </row>
    <row r="334" spans="1:37">
      <c r="A334" s="53"/>
      <c r="B334" s="50"/>
      <c r="C334" s="50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  <c r="AG334" s="52"/>
      <c r="AH334" s="50"/>
      <c r="AI334" s="50"/>
      <c r="AJ334" s="50"/>
      <c r="AK334" s="50"/>
    </row>
    <row r="335" spans="1:37">
      <c r="A335" s="53"/>
      <c r="B335" s="50"/>
      <c r="C335" s="50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  <c r="AG335" s="52"/>
      <c r="AH335" s="50"/>
      <c r="AI335" s="50"/>
      <c r="AJ335" s="50"/>
      <c r="AK335" s="50"/>
    </row>
    <row r="336" spans="1:37">
      <c r="A336" s="53"/>
      <c r="B336" s="50"/>
      <c r="C336" s="50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  <c r="AG336" s="52"/>
      <c r="AH336" s="50"/>
      <c r="AI336" s="50"/>
      <c r="AJ336" s="50"/>
      <c r="AK336" s="50"/>
    </row>
    <row r="337" spans="1:37">
      <c r="A337" s="53"/>
      <c r="B337" s="50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  <c r="AG337" s="52"/>
      <c r="AH337" s="50"/>
      <c r="AI337" s="50"/>
      <c r="AJ337" s="50"/>
      <c r="AK337" s="50"/>
    </row>
    <row r="338" spans="1:37">
      <c r="A338" s="53"/>
      <c r="B338" s="50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  <c r="AG338" s="52"/>
      <c r="AH338" s="50"/>
      <c r="AI338" s="50"/>
      <c r="AJ338" s="50"/>
      <c r="AK338" s="50"/>
    </row>
    <row r="339" spans="1:37">
      <c r="A339" s="53"/>
      <c r="B339" s="50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  <c r="AG339" s="52"/>
      <c r="AH339" s="50"/>
      <c r="AI339" s="50"/>
      <c r="AJ339" s="50"/>
      <c r="AK339" s="50"/>
    </row>
    <row r="340" spans="1:37">
      <c r="A340" s="53"/>
      <c r="B340" s="50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  <c r="AG340" s="52"/>
      <c r="AH340" s="50"/>
      <c r="AI340" s="50"/>
      <c r="AJ340" s="50"/>
      <c r="AK340" s="50"/>
    </row>
    <row r="341" spans="1:37">
      <c r="A341" s="53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  <c r="AG341" s="52"/>
      <c r="AH341" s="50"/>
      <c r="AI341" s="50"/>
      <c r="AJ341" s="50"/>
      <c r="AK341" s="50"/>
    </row>
    <row r="342" spans="1:37">
      <c r="A342" s="53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  <c r="AG342" s="52"/>
      <c r="AH342" s="50"/>
      <c r="AI342" s="50"/>
      <c r="AJ342" s="50"/>
      <c r="AK342" s="50"/>
    </row>
    <row r="343" spans="1:37">
      <c r="A343" s="53"/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  <c r="AG343" s="52"/>
      <c r="AH343" s="50"/>
      <c r="AI343" s="50"/>
      <c r="AJ343" s="50"/>
      <c r="AK343" s="50"/>
    </row>
    <row r="344" spans="1:37">
      <c r="A344" s="53"/>
      <c r="B344" s="50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  <c r="AG344" s="52"/>
      <c r="AH344" s="50"/>
      <c r="AI344" s="50"/>
      <c r="AJ344" s="50"/>
      <c r="AK344" s="50"/>
    </row>
    <row r="345" spans="1:37">
      <c r="A345" s="53"/>
      <c r="B345" s="50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  <c r="AG345" s="52"/>
      <c r="AH345" s="50"/>
      <c r="AI345" s="50"/>
      <c r="AJ345" s="50"/>
      <c r="AK345" s="50"/>
    </row>
    <row r="346" spans="1:37">
      <c r="A346" s="53"/>
      <c r="B346" s="50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  <c r="AG346" s="52"/>
      <c r="AH346" s="50"/>
      <c r="AI346" s="50"/>
      <c r="AJ346" s="50"/>
      <c r="AK346" s="50"/>
    </row>
    <row r="347" spans="1:37">
      <c r="A347" s="53"/>
      <c r="B347" s="50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  <c r="AG347" s="52"/>
      <c r="AH347" s="50"/>
      <c r="AI347" s="50"/>
      <c r="AJ347" s="50"/>
      <c r="AK347" s="50"/>
    </row>
    <row r="348" spans="1:37">
      <c r="A348" s="53"/>
      <c r="B348" s="50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  <c r="AG348" s="52"/>
      <c r="AH348" s="50"/>
      <c r="AI348" s="50"/>
      <c r="AJ348" s="50"/>
      <c r="AK348" s="50"/>
    </row>
    <row r="349" spans="1:37">
      <c r="A349" s="53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  <c r="AG349" s="52"/>
      <c r="AH349" s="50"/>
      <c r="AI349" s="50"/>
      <c r="AJ349" s="50"/>
      <c r="AK349" s="50"/>
    </row>
    <row r="350" spans="1:37">
      <c r="A350" s="53"/>
      <c r="B350" s="50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  <c r="AG350" s="52"/>
      <c r="AH350" s="50"/>
      <c r="AI350" s="50"/>
      <c r="AJ350" s="50"/>
      <c r="AK350" s="50"/>
    </row>
    <row r="351" spans="1:37">
      <c r="A351" s="53"/>
      <c r="B351" s="50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  <c r="AG351" s="52"/>
      <c r="AH351" s="50"/>
      <c r="AI351" s="50"/>
      <c r="AJ351" s="50"/>
      <c r="AK351" s="50"/>
    </row>
    <row r="352" spans="1:37">
      <c r="A352" s="53"/>
      <c r="B352" s="50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  <c r="AG352" s="52"/>
      <c r="AH352" s="50"/>
      <c r="AI352" s="50"/>
      <c r="AJ352" s="50"/>
      <c r="AK352" s="50"/>
    </row>
    <row r="353" spans="1:37">
      <c r="A353" s="53"/>
      <c r="B353" s="50"/>
      <c r="C353" s="50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  <c r="AG353" s="52"/>
      <c r="AH353" s="50"/>
      <c r="AI353" s="50"/>
      <c r="AJ353" s="50"/>
      <c r="AK353" s="50"/>
    </row>
    <row r="354" spans="1:37">
      <c r="A354" s="53"/>
      <c r="B354" s="50"/>
      <c r="C354" s="50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  <c r="AG354" s="52"/>
      <c r="AH354" s="50"/>
      <c r="AI354" s="50"/>
      <c r="AJ354" s="50"/>
      <c r="AK354" s="50"/>
    </row>
    <row r="355" spans="1:37">
      <c r="A355" s="53"/>
      <c r="B355" s="50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  <c r="AG355" s="52"/>
      <c r="AH355" s="50"/>
      <c r="AI355" s="50"/>
      <c r="AJ355" s="50"/>
      <c r="AK355" s="50"/>
    </row>
    <row r="356" spans="1:37">
      <c r="A356" s="53"/>
      <c r="B356" s="50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  <c r="AG356" s="52"/>
      <c r="AH356" s="50"/>
      <c r="AI356" s="50"/>
      <c r="AJ356" s="50"/>
      <c r="AK356" s="50"/>
    </row>
    <row r="357" spans="1:37">
      <c r="A357" s="53"/>
      <c r="B357" s="50"/>
      <c r="C357" s="50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  <c r="AG357" s="52"/>
      <c r="AH357" s="50"/>
      <c r="AI357" s="50"/>
      <c r="AJ357" s="50"/>
      <c r="AK357" s="50"/>
    </row>
    <row r="358" spans="1:37">
      <c r="A358" s="53"/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  <c r="AG358" s="52"/>
      <c r="AH358" s="50"/>
      <c r="AI358" s="50"/>
      <c r="AJ358" s="50"/>
      <c r="AK358" s="50"/>
    </row>
    <row r="359" spans="1:37">
      <c r="A359" s="53"/>
      <c r="B359" s="50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  <c r="AG359" s="52"/>
      <c r="AH359" s="50"/>
      <c r="AI359" s="50"/>
      <c r="AJ359" s="50"/>
      <c r="AK359" s="50"/>
    </row>
    <row r="360" spans="1:37">
      <c r="A360" s="53"/>
      <c r="B360" s="50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  <c r="AG360" s="52"/>
      <c r="AH360" s="50"/>
      <c r="AI360" s="50"/>
      <c r="AJ360" s="50"/>
      <c r="AK360" s="50"/>
    </row>
    <row r="361" spans="1:37">
      <c r="A361" s="53"/>
      <c r="B361" s="50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  <c r="AG361" s="52"/>
      <c r="AH361" s="50"/>
      <c r="AI361" s="50"/>
      <c r="AJ361" s="50"/>
      <c r="AK361" s="50"/>
    </row>
    <row r="362" spans="1:37">
      <c r="A362" s="53"/>
      <c r="B362" s="50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  <c r="AF362" s="50"/>
      <c r="AG362" s="52"/>
      <c r="AH362" s="50"/>
      <c r="AI362" s="50"/>
      <c r="AJ362" s="50"/>
      <c r="AK362" s="50"/>
    </row>
    <row r="363" spans="1:37">
      <c r="A363" s="53"/>
      <c r="B363" s="50"/>
      <c r="C363" s="50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  <c r="AG363" s="52"/>
      <c r="AH363" s="50"/>
      <c r="AI363" s="50"/>
      <c r="AJ363" s="50"/>
      <c r="AK363" s="50"/>
    </row>
    <row r="364" spans="1:37">
      <c r="A364" s="53"/>
      <c r="B364" s="50"/>
      <c r="C364" s="50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  <c r="AF364" s="50"/>
      <c r="AG364" s="52"/>
      <c r="AH364" s="50"/>
      <c r="AI364" s="50"/>
      <c r="AJ364" s="50"/>
      <c r="AK364" s="50"/>
    </row>
    <row r="365" spans="1:37">
      <c r="A365" s="53"/>
      <c r="B365" s="50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  <c r="AG365" s="52"/>
      <c r="AH365" s="50"/>
      <c r="AI365" s="50"/>
      <c r="AJ365" s="50"/>
      <c r="AK365" s="50"/>
    </row>
    <row r="366" spans="1:37">
      <c r="A366" s="53"/>
      <c r="B366" s="50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  <c r="AG366" s="52"/>
      <c r="AH366" s="50"/>
      <c r="AI366" s="50"/>
      <c r="AJ366" s="50"/>
      <c r="AK366" s="50"/>
    </row>
    <row r="367" spans="1:37">
      <c r="A367" s="53"/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  <c r="AG367" s="52"/>
      <c r="AH367" s="50"/>
      <c r="AI367" s="50"/>
      <c r="AJ367" s="50"/>
      <c r="AK367" s="50"/>
    </row>
    <row r="368" spans="1:37">
      <c r="A368" s="53"/>
      <c r="B368" s="50"/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  <c r="AG368" s="52"/>
      <c r="AH368" s="50"/>
      <c r="AI368" s="50"/>
      <c r="AJ368" s="50"/>
      <c r="AK368" s="50"/>
    </row>
    <row r="369" spans="1:37">
      <c r="A369" s="53"/>
      <c r="B369" s="50"/>
      <c r="C369" s="50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  <c r="AG369" s="52"/>
      <c r="AH369" s="50"/>
      <c r="AI369" s="50"/>
      <c r="AJ369" s="50"/>
      <c r="AK369" s="50"/>
    </row>
    <row r="370" spans="1:37">
      <c r="A370" s="53"/>
      <c r="B370" s="50"/>
      <c r="C370" s="50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  <c r="AF370" s="50"/>
      <c r="AG370" s="52"/>
      <c r="AH370" s="50"/>
      <c r="AI370" s="50"/>
      <c r="AJ370" s="50"/>
      <c r="AK370" s="50"/>
    </row>
    <row r="371" spans="1:37">
      <c r="A371" s="53"/>
      <c r="B371" s="50"/>
      <c r="C371" s="50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  <c r="AG371" s="52"/>
      <c r="AH371" s="50"/>
      <c r="AI371" s="50"/>
      <c r="AJ371" s="50"/>
      <c r="AK371" s="50"/>
    </row>
    <row r="372" spans="1:37">
      <c r="A372" s="53"/>
      <c r="B372" s="50"/>
      <c r="C372" s="50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  <c r="AF372" s="50"/>
      <c r="AG372" s="52"/>
      <c r="AH372" s="50"/>
      <c r="AI372" s="50"/>
      <c r="AJ372" s="50"/>
      <c r="AK372" s="50"/>
    </row>
    <row r="373" spans="1:37">
      <c r="A373" s="53"/>
      <c r="B373" s="50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  <c r="AG373" s="52"/>
      <c r="AH373" s="50"/>
      <c r="AI373" s="50"/>
      <c r="AJ373" s="50"/>
      <c r="AK373" s="50"/>
    </row>
    <row r="374" spans="1:37">
      <c r="A374" s="53"/>
      <c r="B374" s="50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  <c r="AF374" s="50"/>
      <c r="AG374" s="52"/>
      <c r="AH374" s="50"/>
      <c r="AI374" s="50"/>
      <c r="AJ374" s="50"/>
      <c r="AK374" s="50"/>
    </row>
    <row r="375" spans="1:37">
      <c r="A375" s="53"/>
      <c r="B375" s="50"/>
      <c r="C375" s="50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  <c r="AG375" s="52"/>
      <c r="AH375" s="50"/>
      <c r="AI375" s="50"/>
      <c r="AJ375" s="50"/>
      <c r="AK375" s="50"/>
    </row>
    <row r="376" spans="1:37">
      <c r="A376" s="53"/>
      <c r="B376" s="50"/>
      <c r="C376" s="50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  <c r="AG376" s="52"/>
      <c r="AH376" s="50"/>
      <c r="AI376" s="50"/>
      <c r="AJ376" s="50"/>
      <c r="AK376" s="50"/>
    </row>
    <row r="377" spans="1:37">
      <c r="A377" s="53"/>
      <c r="B377" s="50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  <c r="AG377" s="52"/>
      <c r="AH377" s="50"/>
      <c r="AI377" s="50"/>
      <c r="AJ377" s="50"/>
      <c r="AK377" s="50"/>
    </row>
    <row r="378" spans="1:37">
      <c r="A378" s="53"/>
      <c r="B378" s="50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  <c r="AG378" s="52"/>
      <c r="AH378" s="50"/>
      <c r="AI378" s="50"/>
      <c r="AJ378" s="50"/>
      <c r="AK378" s="50"/>
    </row>
    <row r="379" spans="1:37">
      <c r="A379" s="53"/>
      <c r="B379" s="50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  <c r="AG379" s="52"/>
      <c r="AH379" s="50"/>
      <c r="AI379" s="50"/>
      <c r="AJ379" s="50"/>
      <c r="AK379" s="50"/>
    </row>
    <row r="380" spans="1:37">
      <c r="A380" s="53"/>
      <c r="B380" s="50"/>
      <c r="C380" s="50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  <c r="AF380" s="50"/>
      <c r="AG380" s="52"/>
      <c r="AH380" s="50"/>
      <c r="AI380" s="50"/>
      <c r="AJ380" s="50"/>
      <c r="AK380" s="50"/>
    </row>
    <row r="381" spans="1:37">
      <c r="A381" s="53"/>
      <c r="B381" s="50"/>
      <c r="C381" s="50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  <c r="AG381" s="52"/>
      <c r="AH381" s="50"/>
      <c r="AI381" s="50"/>
      <c r="AJ381" s="50"/>
      <c r="AK381" s="50"/>
    </row>
    <row r="382" spans="1:37">
      <c r="A382" s="53"/>
      <c r="B382" s="50"/>
      <c r="C382" s="50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  <c r="AG382" s="52"/>
      <c r="AH382" s="50"/>
      <c r="AI382" s="50"/>
      <c r="AJ382" s="50"/>
      <c r="AK382" s="50"/>
    </row>
    <row r="383" spans="1:37">
      <c r="A383" s="53"/>
      <c r="B383" s="50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  <c r="AG383" s="52"/>
      <c r="AH383" s="50"/>
      <c r="AI383" s="50"/>
      <c r="AJ383" s="50"/>
      <c r="AK383" s="50"/>
    </row>
    <row r="384" spans="1:37">
      <c r="A384" s="53"/>
      <c r="B384" s="50"/>
      <c r="C384" s="50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  <c r="AF384" s="50"/>
      <c r="AG384" s="52"/>
      <c r="AH384" s="50"/>
      <c r="AI384" s="50"/>
      <c r="AJ384" s="50"/>
      <c r="AK384" s="50"/>
    </row>
    <row r="385" spans="1:37">
      <c r="A385" s="53"/>
      <c r="B385" s="50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  <c r="AG385" s="52"/>
      <c r="AH385" s="50"/>
      <c r="AI385" s="50"/>
      <c r="AJ385" s="50"/>
      <c r="AK385" s="50"/>
    </row>
    <row r="386" spans="1:37">
      <c r="A386" s="53"/>
      <c r="B386" s="50"/>
      <c r="C386" s="50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  <c r="AG386" s="52"/>
      <c r="AH386" s="50"/>
      <c r="AI386" s="50"/>
      <c r="AJ386" s="50"/>
      <c r="AK386" s="50"/>
    </row>
    <row r="387" spans="1:37">
      <c r="A387" s="53"/>
      <c r="B387" s="50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  <c r="AG387" s="52"/>
      <c r="AH387" s="50"/>
      <c r="AI387" s="50"/>
      <c r="AJ387" s="50"/>
      <c r="AK387" s="50"/>
    </row>
    <row r="388" spans="1:37">
      <c r="A388" s="53"/>
      <c r="B388" s="50"/>
      <c r="C388" s="50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  <c r="AG388" s="52"/>
      <c r="AH388" s="50"/>
      <c r="AI388" s="50"/>
      <c r="AJ388" s="50"/>
      <c r="AK388" s="50"/>
    </row>
    <row r="389" spans="1:37">
      <c r="A389" s="53"/>
      <c r="B389" s="50"/>
      <c r="C389" s="50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  <c r="AG389" s="52"/>
      <c r="AH389" s="50"/>
      <c r="AI389" s="50"/>
      <c r="AJ389" s="50"/>
      <c r="AK389" s="50"/>
    </row>
    <row r="390" spans="1:37">
      <c r="A390" s="53"/>
      <c r="B390" s="50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  <c r="AG390" s="52"/>
      <c r="AH390" s="50"/>
      <c r="AI390" s="50"/>
      <c r="AJ390" s="50"/>
      <c r="AK390" s="50"/>
    </row>
    <row r="391" spans="1:37">
      <c r="A391" s="53"/>
      <c r="B391" s="50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  <c r="AG391" s="52"/>
      <c r="AH391" s="50"/>
      <c r="AI391" s="50"/>
      <c r="AJ391" s="50"/>
      <c r="AK391" s="50"/>
    </row>
    <row r="392" spans="1:37">
      <c r="A392" s="53"/>
      <c r="B392" s="50"/>
      <c r="C392" s="50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  <c r="AG392" s="52"/>
      <c r="AH392" s="50"/>
      <c r="AI392" s="50"/>
      <c r="AJ392" s="50"/>
      <c r="AK392" s="50"/>
    </row>
    <row r="393" spans="1:37">
      <c r="A393" s="53"/>
      <c r="B393" s="50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  <c r="AG393" s="52"/>
      <c r="AH393" s="50"/>
      <c r="AI393" s="50"/>
      <c r="AJ393" s="50"/>
      <c r="AK393" s="50"/>
    </row>
    <row r="394" spans="1:37">
      <c r="A394" s="53"/>
      <c r="B394" s="50"/>
      <c r="C394" s="50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  <c r="AG394" s="52"/>
      <c r="AH394" s="50"/>
      <c r="AI394" s="50"/>
      <c r="AJ394" s="50"/>
      <c r="AK394" s="50"/>
    </row>
    <row r="395" spans="1:37">
      <c r="A395" s="53"/>
      <c r="B395" s="50"/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  <c r="AG395" s="52"/>
      <c r="AH395" s="50"/>
      <c r="AI395" s="50"/>
      <c r="AJ395" s="50"/>
      <c r="AK395" s="50"/>
    </row>
    <row r="396" spans="1:37">
      <c r="A396" s="53"/>
      <c r="B396" s="50"/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  <c r="AF396" s="50"/>
      <c r="AG396" s="52"/>
      <c r="AH396" s="50"/>
      <c r="AI396" s="50"/>
      <c r="AJ396" s="50"/>
      <c r="AK396" s="50"/>
    </row>
    <row r="397" spans="1:37">
      <c r="A397" s="53"/>
      <c r="B397" s="50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  <c r="AG397" s="52"/>
      <c r="AH397" s="50"/>
      <c r="AI397" s="50"/>
      <c r="AJ397" s="50"/>
      <c r="AK397" s="50"/>
    </row>
    <row r="398" spans="1:37">
      <c r="A398" s="53"/>
      <c r="B398" s="50"/>
      <c r="C398" s="50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0"/>
      <c r="AF398" s="50"/>
      <c r="AG398" s="52"/>
      <c r="AH398" s="50"/>
      <c r="AI398" s="50"/>
      <c r="AJ398" s="50"/>
      <c r="AK398" s="50"/>
    </row>
    <row r="399" spans="1:37">
      <c r="A399" s="53"/>
      <c r="B399" s="50"/>
      <c r="C399" s="50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  <c r="AF399" s="50"/>
      <c r="AG399" s="52"/>
      <c r="AH399" s="50"/>
      <c r="AI399" s="50"/>
      <c r="AJ399" s="50"/>
      <c r="AK399" s="50"/>
    </row>
    <row r="400" spans="1:37">
      <c r="A400" s="53"/>
      <c r="B400" s="50"/>
      <c r="C400" s="50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  <c r="AF400" s="50"/>
      <c r="AG400" s="52"/>
      <c r="AH400" s="50"/>
      <c r="AI400" s="50"/>
      <c r="AJ400" s="50"/>
      <c r="AK400" s="50"/>
    </row>
    <row r="401" spans="1:37">
      <c r="A401" s="53"/>
      <c r="B401" s="50"/>
      <c r="C401" s="50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  <c r="AF401" s="50"/>
      <c r="AG401" s="52"/>
      <c r="AH401" s="50"/>
      <c r="AI401" s="50"/>
      <c r="AJ401" s="50"/>
      <c r="AK401" s="50"/>
    </row>
    <row r="402" spans="1:37">
      <c r="A402" s="53"/>
      <c r="B402" s="50"/>
      <c r="C402" s="50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0"/>
      <c r="AF402" s="50"/>
      <c r="AG402" s="52"/>
      <c r="AH402" s="50"/>
      <c r="AI402" s="50"/>
      <c r="AJ402" s="50"/>
      <c r="AK402" s="50"/>
    </row>
    <row r="403" spans="1:37">
      <c r="A403" s="53"/>
      <c r="B403" s="50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  <c r="AG403" s="52"/>
      <c r="AH403" s="50"/>
      <c r="AI403" s="50"/>
      <c r="AJ403" s="50"/>
      <c r="AK403" s="50"/>
    </row>
    <row r="404" spans="1:37">
      <c r="A404" s="53"/>
      <c r="B404" s="50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  <c r="AF404" s="50"/>
      <c r="AG404" s="52"/>
      <c r="AH404" s="50"/>
      <c r="AI404" s="50"/>
      <c r="AJ404" s="50"/>
      <c r="AK404" s="50"/>
    </row>
    <row r="405" spans="1:37">
      <c r="A405" s="53"/>
      <c r="B405" s="50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  <c r="AG405" s="52"/>
      <c r="AH405" s="50"/>
      <c r="AI405" s="50"/>
      <c r="AJ405" s="50"/>
      <c r="AK405" s="50"/>
    </row>
    <row r="406" spans="1:37">
      <c r="A406" s="53"/>
      <c r="B406" s="50"/>
      <c r="C406" s="50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0"/>
      <c r="AF406" s="50"/>
      <c r="AG406" s="52"/>
      <c r="AH406" s="50"/>
      <c r="AI406" s="50"/>
      <c r="AJ406" s="50"/>
      <c r="AK406" s="50"/>
    </row>
    <row r="407" spans="1:37">
      <c r="A407" s="53"/>
      <c r="B407" s="50"/>
      <c r="C407" s="50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  <c r="AF407" s="50"/>
      <c r="AG407" s="52"/>
      <c r="AH407" s="50"/>
      <c r="AI407" s="50"/>
      <c r="AJ407" s="50"/>
      <c r="AK407" s="50"/>
    </row>
    <row r="408" spans="1:37">
      <c r="A408" s="53"/>
      <c r="B408" s="50"/>
      <c r="C408" s="50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  <c r="AE408" s="50"/>
      <c r="AF408" s="50"/>
      <c r="AG408" s="52"/>
      <c r="AH408" s="50"/>
      <c r="AI408" s="50"/>
      <c r="AJ408" s="50"/>
      <c r="AK408" s="50"/>
    </row>
    <row r="409" spans="1:37">
      <c r="A409" s="53"/>
      <c r="B409" s="50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  <c r="AF409" s="50"/>
      <c r="AG409" s="52"/>
      <c r="AH409" s="50"/>
      <c r="AI409" s="50"/>
      <c r="AJ409" s="50"/>
      <c r="AK409" s="50"/>
    </row>
    <row r="410" spans="1:37">
      <c r="A410" s="53"/>
      <c r="B410" s="50"/>
      <c r="C410" s="50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  <c r="AE410" s="50"/>
      <c r="AF410" s="50"/>
      <c r="AG410" s="52"/>
      <c r="AH410" s="50"/>
      <c r="AI410" s="50"/>
      <c r="AJ410" s="50"/>
      <c r="AK410" s="50"/>
    </row>
    <row r="411" spans="1:37">
      <c r="A411" s="53"/>
      <c r="B411" s="50"/>
      <c r="C411" s="50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0"/>
      <c r="AF411" s="50"/>
      <c r="AG411" s="52"/>
      <c r="AH411" s="50"/>
      <c r="AI411" s="50"/>
      <c r="AJ411" s="50"/>
      <c r="AK411" s="50"/>
    </row>
    <row r="412" spans="1:37">
      <c r="A412" s="53"/>
      <c r="B412" s="50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  <c r="AG412" s="52"/>
      <c r="AH412" s="50"/>
      <c r="AI412" s="50"/>
      <c r="AJ412" s="50"/>
      <c r="AK412" s="50"/>
    </row>
    <row r="413" spans="1:37">
      <c r="A413" s="53"/>
      <c r="B413" s="50"/>
      <c r="C413" s="50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0"/>
      <c r="AF413" s="50"/>
      <c r="AG413" s="52"/>
      <c r="AH413" s="50"/>
      <c r="AI413" s="50"/>
      <c r="AJ413" s="50"/>
      <c r="AK413" s="50"/>
    </row>
    <row r="414" spans="1:37">
      <c r="A414" s="53"/>
      <c r="B414" s="50"/>
      <c r="C414" s="50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0"/>
      <c r="AF414" s="50"/>
      <c r="AG414" s="52"/>
      <c r="AH414" s="50"/>
      <c r="AI414" s="50"/>
      <c r="AJ414" s="50"/>
      <c r="AK414" s="50"/>
    </row>
    <row r="415" spans="1:37">
      <c r="A415" s="53"/>
      <c r="B415" s="50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  <c r="AG415" s="52"/>
      <c r="AH415" s="50"/>
      <c r="AI415" s="50"/>
      <c r="AJ415" s="50"/>
      <c r="AK415" s="50"/>
    </row>
    <row r="416" spans="1:37">
      <c r="A416" s="53"/>
      <c r="B416" s="50"/>
      <c r="C416" s="50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0"/>
      <c r="AF416" s="50"/>
      <c r="AG416" s="52"/>
      <c r="AH416" s="50"/>
      <c r="AI416" s="50"/>
      <c r="AJ416" s="50"/>
      <c r="AK416" s="50"/>
    </row>
    <row r="417" spans="1:37">
      <c r="A417" s="53"/>
      <c r="B417" s="50"/>
      <c r="C417" s="50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2"/>
      <c r="AH417" s="50"/>
      <c r="AI417" s="50"/>
      <c r="AJ417" s="50"/>
      <c r="AK417" s="50"/>
    </row>
    <row r="418" spans="1:37">
      <c r="A418" s="53"/>
      <c r="B418" s="50"/>
      <c r="C418" s="50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  <c r="AG418" s="52"/>
      <c r="AH418" s="50"/>
      <c r="AI418" s="50"/>
      <c r="AJ418" s="50"/>
      <c r="AK418" s="50"/>
    </row>
    <row r="419" spans="1:37">
      <c r="A419" s="53"/>
      <c r="B419" s="50"/>
      <c r="C419" s="50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  <c r="AG419" s="52"/>
      <c r="AH419" s="50"/>
      <c r="AI419" s="50"/>
      <c r="AJ419" s="50"/>
      <c r="AK419" s="50"/>
    </row>
    <row r="420" spans="1:37">
      <c r="A420" s="53"/>
      <c r="B420" s="50"/>
      <c r="C420" s="50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  <c r="AG420" s="52"/>
      <c r="AH420" s="50"/>
      <c r="AI420" s="50"/>
      <c r="AJ420" s="50"/>
      <c r="AK420" s="50"/>
    </row>
    <row r="421" spans="1:37">
      <c r="A421" s="53"/>
      <c r="B421" s="50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  <c r="AG421" s="52"/>
      <c r="AH421" s="50"/>
      <c r="AI421" s="50"/>
      <c r="AJ421" s="50"/>
      <c r="AK421" s="50"/>
    </row>
    <row r="422" spans="1:37">
      <c r="A422" s="53"/>
      <c r="B422" s="50"/>
      <c r="C422" s="50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  <c r="AF422" s="50"/>
      <c r="AG422" s="52"/>
      <c r="AH422" s="50"/>
      <c r="AI422" s="50"/>
      <c r="AJ422" s="50"/>
      <c r="AK422" s="50"/>
    </row>
    <row r="423" spans="1:37">
      <c r="A423" s="53"/>
      <c r="B423" s="50"/>
      <c r="C423" s="50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  <c r="AG423" s="52"/>
      <c r="AH423" s="50"/>
      <c r="AI423" s="50"/>
      <c r="AJ423" s="50"/>
      <c r="AK423" s="50"/>
    </row>
    <row r="424" spans="1:37">
      <c r="A424" s="53"/>
      <c r="B424" s="50"/>
      <c r="C424" s="50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  <c r="AF424" s="50"/>
      <c r="AG424" s="52"/>
      <c r="AH424" s="50"/>
      <c r="AI424" s="50"/>
      <c r="AJ424" s="50"/>
      <c r="AK424" s="50"/>
    </row>
    <row r="425" spans="1:37">
      <c r="A425" s="53"/>
      <c r="B425" s="50"/>
      <c r="C425" s="50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  <c r="AG425" s="52"/>
      <c r="AH425" s="50"/>
      <c r="AI425" s="50"/>
      <c r="AJ425" s="50"/>
      <c r="AK425" s="50"/>
    </row>
    <row r="426" spans="1:37">
      <c r="A426" s="53"/>
      <c r="B426" s="50"/>
      <c r="C426" s="50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0"/>
      <c r="AF426" s="50"/>
      <c r="AG426" s="52"/>
      <c r="AH426" s="50"/>
      <c r="AI426" s="50"/>
      <c r="AJ426" s="50"/>
      <c r="AK426" s="50"/>
    </row>
    <row r="427" spans="1:37">
      <c r="A427" s="53"/>
      <c r="B427" s="50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  <c r="AG427" s="52"/>
      <c r="AH427" s="50"/>
      <c r="AI427" s="50"/>
      <c r="AJ427" s="50"/>
      <c r="AK427" s="50"/>
    </row>
    <row r="428" spans="1:37">
      <c r="A428" s="53"/>
      <c r="B428" s="50"/>
      <c r="C428" s="50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  <c r="AE428" s="50"/>
      <c r="AF428" s="50"/>
      <c r="AG428" s="52"/>
      <c r="AH428" s="50"/>
      <c r="AI428" s="50"/>
      <c r="AJ428" s="50"/>
      <c r="AK428" s="50"/>
    </row>
    <row r="429" spans="1:37">
      <c r="A429" s="53"/>
      <c r="B429" s="50"/>
      <c r="C429" s="50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  <c r="AF429" s="50"/>
      <c r="AG429" s="52"/>
      <c r="AH429" s="50"/>
      <c r="AI429" s="50"/>
      <c r="AJ429" s="50"/>
      <c r="AK429" s="50"/>
    </row>
    <row r="430" spans="1:37">
      <c r="A430" s="53"/>
      <c r="B430" s="50"/>
      <c r="C430" s="50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  <c r="AG430" s="52"/>
      <c r="AH430" s="50"/>
      <c r="AI430" s="50"/>
      <c r="AJ430" s="50"/>
      <c r="AK430" s="50"/>
    </row>
    <row r="431" spans="1:37">
      <c r="A431" s="53"/>
      <c r="B431" s="50"/>
      <c r="C431" s="50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  <c r="AG431" s="52"/>
      <c r="AH431" s="50"/>
      <c r="AI431" s="50"/>
      <c r="AJ431" s="50"/>
      <c r="AK431" s="50"/>
    </row>
    <row r="432" spans="1:37">
      <c r="A432" s="53"/>
      <c r="B432" s="50"/>
      <c r="C432" s="50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0"/>
      <c r="AF432" s="50"/>
      <c r="AG432" s="52"/>
      <c r="AH432" s="50"/>
      <c r="AI432" s="50"/>
      <c r="AJ432" s="50"/>
      <c r="AK432" s="50"/>
    </row>
    <row r="433" spans="1:37">
      <c r="A433" s="53"/>
      <c r="B433" s="50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  <c r="AG433" s="52"/>
      <c r="AH433" s="50"/>
      <c r="AI433" s="50"/>
      <c r="AJ433" s="50"/>
      <c r="AK433" s="50"/>
    </row>
    <row r="434" spans="1:37">
      <c r="A434" s="53"/>
      <c r="B434" s="50"/>
      <c r="C434" s="50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0"/>
      <c r="AF434" s="50"/>
      <c r="AG434" s="52"/>
      <c r="AH434" s="50"/>
      <c r="AI434" s="50"/>
      <c r="AJ434" s="50"/>
      <c r="AK434" s="50"/>
    </row>
    <row r="435" spans="1:37">
      <c r="A435" s="53"/>
      <c r="B435" s="50"/>
      <c r="C435" s="50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  <c r="AF435" s="50"/>
      <c r="AG435" s="52"/>
      <c r="AH435" s="50"/>
      <c r="AI435" s="50"/>
      <c r="AJ435" s="50"/>
      <c r="AK435" s="50"/>
    </row>
    <row r="436" spans="1:37">
      <c r="A436" s="53"/>
      <c r="B436" s="50"/>
      <c r="C436" s="50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  <c r="AE436" s="50"/>
      <c r="AF436" s="50"/>
      <c r="AG436" s="52"/>
      <c r="AH436" s="50"/>
      <c r="AI436" s="50"/>
      <c r="AJ436" s="50"/>
      <c r="AK436" s="50"/>
    </row>
    <row r="437" spans="1:37">
      <c r="A437" s="53"/>
      <c r="B437" s="50"/>
      <c r="C437" s="50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0"/>
      <c r="AF437" s="50"/>
      <c r="AG437" s="52"/>
      <c r="AH437" s="50"/>
      <c r="AI437" s="50"/>
      <c r="AJ437" s="50"/>
      <c r="AK437" s="50"/>
    </row>
    <row r="438" spans="1:37">
      <c r="A438" s="53"/>
      <c r="B438" s="50"/>
      <c r="C438" s="50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  <c r="AE438" s="50"/>
      <c r="AF438" s="50"/>
      <c r="AG438" s="52"/>
      <c r="AH438" s="50"/>
      <c r="AI438" s="50"/>
      <c r="AJ438" s="50"/>
      <c r="AK438" s="50"/>
    </row>
    <row r="439" spans="1:37">
      <c r="A439" s="53"/>
      <c r="B439" s="50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  <c r="AG439" s="52"/>
      <c r="AH439" s="50"/>
      <c r="AI439" s="50"/>
      <c r="AJ439" s="50"/>
      <c r="AK439" s="50"/>
    </row>
    <row r="440" spans="1:37">
      <c r="A440" s="53"/>
      <c r="B440" s="50"/>
      <c r="C440" s="50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  <c r="AE440" s="50"/>
      <c r="AF440" s="50"/>
      <c r="AG440" s="52"/>
      <c r="AH440" s="50"/>
      <c r="AI440" s="50"/>
      <c r="AJ440" s="50"/>
      <c r="AK440" s="50"/>
    </row>
    <row r="441" spans="1:37">
      <c r="A441" s="53"/>
      <c r="B441" s="50"/>
      <c r="C441" s="50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0"/>
      <c r="AF441" s="50"/>
      <c r="AG441" s="52"/>
      <c r="AH441" s="50"/>
      <c r="AI441" s="50"/>
      <c r="AJ441" s="50"/>
      <c r="AK441" s="50"/>
    </row>
    <row r="442" spans="1:37">
      <c r="A442" s="53"/>
      <c r="B442" s="50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0"/>
      <c r="AF442" s="50"/>
      <c r="AG442" s="52"/>
      <c r="AH442" s="50"/>
      <c r="AI442" s="50"/>
      <c r="AJ442" s="50"/>
      <c r="AK442" s="50"/>
    </row>
    <row r="443" spans="1:37">
      <c r="A443" s="53"/>
      <c r="B443" s="50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  <c r="AF443" s="50"/>
      <c r="AG443" s="52"/>
      <c r="AH443" s="50"/>
      <c r="AI443" s="50"/>
      <c r="AJ443" s="50"/>
      <c r="AK443" s="50"/>
    </row>
    <row r="444" spans="1:37">
      <c r="A444" s="53"/>
      <c r="B444" s="50"/>
      <c r="C444" s="50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  <c r="AE444" s="50"/>
      <c r="AF444" s="50"/>
      <c r="AG444" s="52"/>
      <c r="AH444" s="50"/>
      <c r="AI444" s="50"/>
      <c r="AJ444" s="50"/>
      <c r="AK444" s="50"/>
    </row>
    <row r="445" spans="1:37">
      <c r="A445" s="53"/>
      <c r="B445" s="50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  <c r="AG445" s="52"/>
      <c r="AH445" s="50"/>
      <c r="AI445" s="50"/>
      <c r="AJ445" s="50"/>
      <c r="AK445" s="50"/>
    </row>
    <row r="446" spans="1:37">
      <c r="A446" s="53"/>
      <c r="B446" s="50"/>
      <c r="C446" s="50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0"/>
      <c r="AF446" s="50"/>
      <c r="AG446" s="52"/>
      <c r="AH446" s="50"/>
      <c r="AI446" s="50"/>
      <c r="AJ446" s="50"/>
      <c r="AK446" s="50"/>
    </row>
    <row r="447" spans="1:37">
      <c r="A447" s="53"/>
      <c r="B447" s="50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  <c r="AG447" s="52"/>
      <c r="AH447" s="50"/>
      <c r="AI447" s="50"/>
      <c r="AJ447" s="50"/>
      <c r="AK447" s="50"/>
    </row>
    <row r="448" spans="1:37">
      <c r="A448" s="53"/>
      <c r="B448" s="50"/>
      <c r="C448" s="50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0"/>
      <c r="AF448" s="50"/>
      <c r="AG448" s="52"/>
      <c r="AH448" s="50"/>
      <c r="AI448" s="50"/>
      <c r="AJ448" s="50"/>
      <c r="AK448" s="50"/>
    </row>
    <row r="449" spans="1:37">
      <c r="A449" s="53"/>
      <c r="B449" s="50"/>
      <c r="C449" s="50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  <c r="AG449" s="52"/>
      <c r="AH449" s="50"/>
      <c r="AI449" s="50"/>
      <c r="AJ449" s="50"/>
      <c r="AK449" s="50"/>
    </row>
    <row r="450" spans="1:37">
      <c r="A450" s="53"/>
      <c r="B450" s="50"/>
      <c r="C450" s="50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  <c r="AG450" s="52"/>
      <c r="AH450" s="50"/>
      <c r="AI450" s="50"/>
      <c r="AJ450" s="50"/>
      <c r="AK450" s="50"/>
    </row>
    <row r="451" spans="1:37">
      <c r="A451" s="53"/>
      <c r="B451" s="50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  <c r="AG451" s="52"/>
      <c r="AH451" s="50"/>
      <c r="AI451" s="50"/>
      <c r="AJ451" s="50"/>
      <c r="AK451" s="50"/>
    </row>
    <row r="452" spans="1:37">
      <c r="A452" s="53"/>
      <c r="B452" s="50"/>
      <c r="C452" s="50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  <c r="AG452" s="52"/>
      <c r="AH452" s="50"/>
      <c r="AI452" s="50"/>
      <c r="AJ452" s="50"/>
      <c r="AK452" s="50"/>
    </row>
    <row r="453" spans="1:37">
      <c r="A453" s="53"/>
      <c r="B453" s="50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  <c r="AG453" s="52"/>
      <c r="AH453" s="50"/>
      <c r="AI453" s="50"/>
      <c r="AJ453" s="50"/>
      <c r="AK453" s="50"/>
    </row>
    <row r="454" spans="1:37">
      <c r="A454" s="53"/>
      <c r="B454" s="50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  <c r="AG454" s="52"/>
      <c r="AH454" s="50"/>
      <c r="AI454" s="50"/>
      <c r="AJ454" s="50"/>
      <c r="AK454" s="50"/>
    </row>
    <row r="455" spans="1:37">
      <c r="A455" s="53"/>
      <c r="B455" s="50"/>
      <c r="C455" s="50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  <c r="AG455" s="52"/>
      <c r="AH455" s="50"/>
      <c r="AI455" s="50"/>
      <c r="AJ455" s="50"/>
      <c r="AK455" s="50"/>
    </row>
    <row r="456" spans="1:37">
      <c r="A456" s="53"/>
      <c r="B456" s="50"/>
      <c r="C456" s="50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  <c r="AG456" s="52"/>
      <c r="AH456" s="50"/>
      <c r="AI456" s="50"/>
      <c r="AJ456" s="50"/>
      <c r="AK456" s="50"/>
    </row>
    <row r="457" spans="1:37">
      <c r="A457" s="53"/>
      <c r="B457" s="50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  <c r="AG457" s="52"/>
      <c r="AH457" s="50"/>
      <c r="AI457" s="50"/>
      <c r="AJ457" s="50"/>
      <c r="AK457" s="50"/>
    </row>
    <row r="458" spans="1:37">
      <c r="A458" s="53"/>
      <c r="B458" s="50"/>
      <c r="C458" s="50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  <c r="AG458" s="52"/>
      <c r="AH458" s="50"/>
      <c r="AI458" s="50"/>
      <c r="AJ458" s="50"/>
      <c r="AK458" s="50"/>
    </row>
    <row r="459" spans="1:37">
      <c r="A459" s="53"/>
      <c r="B459" s="50"/>
      <c r="C459" s="50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  <c r="AG459" s="52"/>
      <c r="AH459" s="50"/>
      <c r="AI459" s="50"/>
      <c r="AJ459" s="50"/>
      <c r="AK459" s="50"/>
    </row>
    <row r="460" spans="1:37">
      <c r="A460" s="53"/>
      <c r="B460" s="50"/>
      <c r="C460" s="50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0"/>
      <c r="AF460" s="50"/>
      <c r="AG460" s="52"/>
      <c r="AH460" s="50"/>
      <c r="AI460" s="50"/>
      <c r="AJ460" s="50"/>
      <c r="AK460" s="50"/>
    </row>
    <row r="461" spans="1:37">
      <c r="A461" s="53"/>
      <c r="B461" s="50"/>
      <c r="C461" s="50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  <c r="AG461" s="52"/>
      <c r="AH461" s="50"/>
      <c r="AI461" s="50"/>
      <c r="AJ461" s="50"/>
      <c r="AK461" s="50"/>
    </row>
    <row r="462" spans="1:37">
      <c r="A462" s="53"/>
      <c r="B462" s="50"/>
      <c r="C462" s="50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0"/>
      <c r="AF462" s="50"/>
      <c r="AG462" s="52"/>
      <c r="AH462" s="50"/>
      <c r="AI462" s="50"/>
      <c r="AJ462" s="50"/>
      <c r="AK462" s="50"/>
    </row>
    <row r="463" spans="1:37">
      <c r="A463" s="53"/>
      <c r="B463" s="50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  <c r="AG463" s="52"/>
      <c r="AH463" s="50"/>
      <c r="AI463" s="50"/>
      <c r="AJ463" s="50"/>
      <c r="AK463" s="50"/>
    </row>
    <row r="464" spans="1:37">
      <c r="A464" s="53"/>
      <c r="B464" s="50"/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0"/>
      <c r="AF464" s="50"/>
      <c r="AG464" s="52"/>
      <c r="AH464" s="50"/>
      <c r="AI464" s="50"/>
      <c r="AJ464" s="50"/>
      <c r="AK464" s="50"/>
    </row>
    <row r="465" spans="1:37">
      <c r="A465" s="53"/>
      <c r="B465" s="50"/>
      <c r="C465" s="50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  <c r="AG465" s="52"/>
      <c r="AH465" s="50"/>
      <c r="AI465" s="50"/>
      <c r="AJ465" s="50"/>
      <c r="AK465" s="50"/>
    </row>
    <row r="466" spans="1:37">
      <c r="A466" s="53"/>
      <c r="B466" s="50"/>
      <c r="C466" s="50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0"/>
      <c r="AF466" s="50"/>
      <c r="AG466" s="52"/>
      <c r="AH466" s="50"/>
      <c r="AI466" s="50"/>
      <c r="AJ466" s="50"/>
      <c r="AK466" s="50"/>
    </row>
    <row r="467" spans="1:37">
      <c r="A467" s="53"/>
      <c r="B467" s="50"/>
      <c r="C467" s="50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  <c r="AG467" s="52"/>
      <c r="AH467" s="50"/>
      <c r="AI467" s="50"/>
      <c r="AJ467" s="50"/>
      <c r="AK467" s="50"/>
    </row>
    <row r="468" spans="1:37">
      <c r="A468" s="53"/>
      <c r="B468" s="50"/>
      <c r="C468" s="50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  <c r="AE468" s="50"/>
      <c r="AF468" s="50"/>
      <c r="AG468" s="52"/>
      <c r="AH468" s="50"/>
      <c r="AI468" s="50"/>
      <c r="AJ468" s="50"/>
      <c r="AK468" s="50"/>
    </row>
    <row r="469" spans="1:37">
      <c r="A469" s="53"/>
      <c r="B469" s="50"/>
      <c r="C469" s="50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0"/>
      <c r="AF469" s="50"/>
      <c r="AG469" s="52"/>
      <c r="AH469" s="50"/>
      <c r="AI469" s="50"/>
      <c r="AJ469" s="50"/>
      <c r="AK469" s="50"/>
    </row>
    <row r="470" spans="1:37">
      <c r="A470" s="53"/>
      <c r="B470" s="50"/>
      <c r="C470" s="50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  <c r="AE470" s="50"/>
      <c r="AF470" s="50"/>
      <c r="AG470" s="52"/>
      <c r="AH470" s="50"/>
      <c r="AI470" s="50"/>
      <c r="AJ470" s="50"/>
      <c r="AK470" s="50"/>
    </row>
    <row r="471" spans="1:37">
      <c r="A471" s="53"/>
      <c r="B471" s="50"/>
      <c r="C471" s="50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0"/>
      <c r="AF471" s="50"/>
      <c r="AG471" s="52"/>
      <c r="AH471" s="50"/>
      <c r="AI471" s="50"/>
      <c r="AJ471" s="50"/>
      <c r="AK471" s="50"/>
    </row>
    <row r="472" spans="1:37">
      <c r="A472" s="53"/>
      <c r="B472" s="50"/>
      <c r="C472" s="50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  <c r="AE472" s="50"/>
      <c r="AF472" s="50"/>
      <c r="AG472" s="52"/>
      <c r="AH472" s="50"/>
      <c r="AI472" s="50"/>
      <c r="AJ472" s="50"/>
      <c r="AK472" s="50"/>
    </row>
    <row r="473" spans="1:37">
      <c r="A473" s="53"/>
      <c r="B473" s="50"/>
      <c r="C473" s="50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0"/>
      <c r="AF473" s="50"/>
      <c r="AG473" s="52"/>
      <c r="AH473" s="50"/>
      <c r="AI473" s="50"/>
      <c r="AJ473" s="50"/>
      <c r="AK473" s="50"/>
    </row>
    <row r="474" spans="1:37">
      <c r="A474" s="53"/>
      <c r="B474" s="50"/>
      <c r="C474" s="50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  <c r="AG474" s="52"/>
      <c r="AH474" s="50"/>
      <c r="AI474" s="50"/>
      <c r="AJ474" s="50"/>
      <c r="AK474" s="50"/>
    </row>
    <row r="475" spans="1:37">
      <c r="A475" s="53"/>
      <c r="B475" s="50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  <c r="AG475" s="52"/>
      <c r="AH475" s="50"/>
      <c r="AI475" s="50"/>
      <c r="AJ475" s="50"/>
      <c r="AK475" s="50"/>
    </row>
    <row r="476" spans="1:37">
      <c r="A476" s="53"/>
      <c r="B476" s="50"/>
      <c r="C476" s="50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  <c r="AE476" s="50"/>
      <c r="AF476" s="50"/>
      <c r="AG476" s="52"/>
      <c r="AH476" s="50"/>
      <c r="AI476" s="50"/>
      <c r="AJ476" s="50"/>
      <c r="AK476" s="50"/>
    </row>
    <row r="477" spans="1:37">
      <c r="A477" s="53"/>
      <c r="B477" s="50"/>
      <c r="C477" s="50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  <c r="AG477" s="52"/>
      <c r="AH477" s="50"/>
      <c r="AI477" s="50"/>
      <c r="AJ477" s="50"/>
      <c r="AK477" s="50"/>
    </row>
    <row r="478" spans="1:37">
      <c r="A478" s="53"/>
      <c r="B478" s="50"/>
      <c r="C478" s="50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  <c r="AE478" s="50"/>
      <c r="AF478" s="50"/>
      <c r="AG478" s="52"/>
      <c r="AH478" s="50"/>
      <c r="AI478" s="50"/>
      <c r="AJ478" s="50"/>
      <c r="AK478" s="50"/>
    </row>
    <row r="479" spans="1:37">
      <c r="A479" s="53"/>
      <c r="B479" s="50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  <c r="AG479" s="52"/>
      <c r="AH479" s="50"/>
      <c r="AI479" s="50"/>
      <c r="AJ479" s="50"/>
      <c r="AK479" s="50"/>
    </row>
    <row r="480" spans="1:37">
      <c r="A480" s="53"/>
      <c r="B480" s="50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  <c r="AG480" s="52"/>
      <c r="AH480" s="50"/>
      <c r="AI480" s="50"/>
      <c r="AJ480" s="50"/>
      <c r="AK480" s="50"/>
    </row>
    <row r="481" spans="1:37">
      <c r="A481" s="53"/>
      <c r="B481" s="50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  <c r="AG481" s="52"/>
      <c r="AH481" s="50"/>
      <c r="AI481" s="50"/>
      <c r="AJ481" s="50"/>
      <c r="AK481" s="50"/>
    </row>
    <row r="482" spans="1:37">
      <c r="A482" s="53"/>
      <c r="B482" s="50"/>
      <c r="C482" s="50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  <c r="AE482" s="50"/>
      <c r="AF482" s="50"/>
      <c r="AG482" s="52"/>
      <c r="AH482" s="50"/>
      <c r="AI482" s="50"/>
      <c r="AJ482" s="50"/>
      <c r="AK482" s="50"/>
    </row>
    <row r="483" spans="1:37">
      <c r="A483" s="53"/>
      <c r="B483" s="50"/>
      <c r="C483" s="50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  <c r="AG483" s="52"/>
      <c r="AH483" s="50"/>
      <c r="AI483" s="50"/>
      <c r="AJ483" s="50"/>
      <c r="AK483" s="50"/>
    </row>
    <row r="484" spans="1:37">
      <c r="A484" s="53"/>
      <c r="B484" s="50"/>
      <c r="C484" s="50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  <c r="AE484" s="50"/>
      <c r="AF484" s="50"/>
      <c r="AG484" s="52"/>
      <c r="AH484" s="50"/>
      <c r="AI484" s="50"/>
      <c r="AJ484" s="50"/>
      <c r="AK484" s="50"/>
    </row>
    <row r="485" spans="1:37">
      <c r="A485" s="53"/>
      <c r="B485" s="50"/>
      <c r="C485" s="50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  <c r="AE485" s="50"/>
      <c r="AF485" s="50"/>
      <c r="AG485" s="52"/>
      <c r="AH485" s="50"/>
      <c r="AI485" s="50"/>
      <c r="AJ485" s="50"/>
      <c r="AK485" s="50"/>
    </row>
    <row r="486" spans="1:37">
      <c r="A486" s="53"/>
      <c r="B486" s="50"/>
      <c r="C486" s="50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  <c r="AD486" s="50"/>
      <c r="AE486" s="50"/>
      <c r="AF486" s="50"/>
      <c r="AG486" s="52"/>
      <c r="AH486" s="50"/>
      <c r="AI486" s="50"/>
      <c r="AJ486" s="50"/>
      <c r="AK486" s="50"/>
    </row>
    <row r="487" spans="1:37">
      <c r="A487" s="53"/>
      <c r="B487" s="50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  <c r="AG487" s="52"/>
      <c r="AH487" s="50"/>
      <c r="AI487" s="50"/>
      <c r="AJ487" s="50"/>
      <c r="AK487" s="50"/>
    </row>
    <row r="488" spans="1:37">
      <c r="A488" s="53"/>
      <c r="B488" s="50"/>
      <c r="C488" s="50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  <c r="AG488" s="52"/>
      <c r="AH488" s="50"/>
      <c r="AI488" s="50"/>
      <c r="AJ488" s="50"/>
      <c r="AK488" s="50"/>
    </row>
    <row r="489" spans="1:37">
      <c r="A489" s="53"/>
      <c r="B489" s="50"/>
      <c r="C489" s="50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  <c r="AG489" s="52"/>
      <c r="AH489" s="50"/>
      <c r="AI489" s="50"/>
      <c r="AJ489" s="50"/>
      <c r="AK489" s="50"/>
    </row>
    <row r="490" spans="1:37">
      <c r="A490" s="53"/>
      <c r="B490" s="50"/>
      <c r="C490" s="50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  <c r="AG490" s="52"/>
      <c r="AH490" s="50"/>
      <c r="AI490" s="50"/>
      <c r="AJ490" s="50"/>
      <c r="AK490" s="50"/>
    </row>
    <row r="491" spans="1:37">
      <c r="A491" s="53"/>
      <c r="B491" s="50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  <c r="AG491" s="52"/>
      <c r="AH491" s="50"/>
      <c r="AI491" s="50"/>
      <c r="AJ491" s="50"/>
      <c r="AK491" s="50"/>
    </row>
    <row r="492" spans="1:37">
      <c r="A492" s="53"/>
      <c r="B492" s="50"/>
      <c r="C492" s="50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  <c r="AD492" s="50"/>
      <c r="AE492" s="50"/>
      <c r="AF492" s="50"/>
      <c r="AG492" s="52"/>
      <c r="AH492" s="50"/>
      <c r="AI492" s="50"/>
      <c r="AJ492" s="50"/>
      <c r="AK492" s="50"/>
    </row>
    <row r="493" spans="1:37">
      <c r="A493" s="53"/>
      <c r="B493" s="50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  <c r="AG493" s="52"/>
      <c r="AH493" s="50"/>
      <c r="AI493" s="50"/>
      <c r="AJ493" s="50"/>
      <c r="AK493" s="50"/>
    </row>
    <row r="494" spans="1:37">
      <c r="A494" s="53"/>
      <c r="B494" s="50"/>
      <c r="C494" s="50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  <c r="AD494" s="50"/>
      <c r="AE494" s="50"/>
      <c r="AF494" s="50"/>
      <c r="AG494" s="52"/>
      <c r="AH494" s="50"/>
      <c r="AI494" s="50"/>
      <c r="AJ494" s="50"/>
      <c r="AK494" s="50"/>
    </row>
    <row r="495" spans="1:37">
      <c r="A495" s="53"/>
      <c r="B495" s="50"/>
      <c r="C495" s="50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  <c r="AE495" s="50"/>
      <c r="AF495" s="50"/>
      <c r="AG495" s="52"/>
      <c r="AH495" s="50"/>
      <c r="AI495" s="50"/>
      <c r="AJ495" s="50"/>
      <c r="AK495" s="50"/>
    </row>
    <row r="496" spans="1:37">
      <c r="A496" s="53"/>
      <c r="B496" s="50"/>
      <c r="C496" s="50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  <c r="AD496" s="50"/>
      <c r="AE496" s="50"/>
      <c r="AF496" s="50"/>
      <c r="AG496" s="52"/>
      <c r="AH496" s="50"/>
      <c r="AI496" s="50"/>
      <c r="AJ496" s="50"/>
      <c r="AK496" s="50"/>
    </row>
    <row r="497" spans="1:37">
      <c r="A497" s="53"/>
      <c r="B497" s="50"/>
      <c r="C497" s="50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  <c r="AG497" s="52"/>
      <c r="AH497" s="50"/>
      <c r="AI497" s="50"/>
      <c r="AJ497" s="50"/>
      <c r="AK497" s="50"/>
    </row>
    <row r="498" spans="1:37">
      <c r="A498" s="53"/>
      <c r="B498" s="50"/>
      <c r="C498" s="50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  <c r="AE498" s="50"/>
      <c r="AF498" s="50"/>
      <c r="AG498" s="52"/>
      <c r="AH498" s="50"/>
      <c r="AI498" s="50"/>
      <c r="AJ498" s="50"/>
      <c r="AK498" s="50"/>
    </row>
    <row r="499" spans="1:37">
      <c r="A499" s="53"/>
      <c r="B499" s="50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  <c r="AG499" s="52"/>
      <c r="AH499" s="50"/>
      <c r="AI499" s="50"/>
      <c r="AJ499" s="50"/>
      <c r="AK499" s="50"/>
    </row>
    <row r="500" spans="1:37">
      <c r="A500" s="53"/>
      <c r="B500" s="50"/>
      <c r="C500" s="50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  <c r="AD500" s="50"/>
      <c r="AE500" s="50"/>
      <c r="AF500" s="50"/>
      <c r="AG500" s="52"/>
      <c r="AH500" s="50"/>
      <c r="AI500" s="50"/>
      <c r="AJ500" s="50"/>
      <c r="AK500" s="50"/>
    </row>
    <row r="501" spans="1:37">
      <c r="A501" s="53"/>
      <c r="B501" s="50"/>
      <c r="C501" s="50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  <c r="AG501" s="52"/>
      <c r="AH501" s="50"/>
      <c r="AI501" s="50"/>
      <c r="AJ501" s="50"/>
      <c r="AK501" s="50"/>
    </row>
    <row r="502" spans="1:37">
      <c r="A502" s="53"/>
      <c r="B502" s="50"/>
      <c r="C502" s="50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  <c r="AD502" s="50"/>
      <c r="AE502" s="50"/>
      <c r="AF502" s="50"/>
      <c r="AG502" s="52"/>
      <c r="AH502" s="50"/>
      <c r="AI502" s="50"/>
      <c r="AJ502" s="50"/>
      <c r="AK502" s="50"/>
    </row>
    <row r="503" spans="1:37">
      <c r="A503" s="53"/>
      <c r="B503" s="50"/>
      <c r="C503" s="50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  <c r="AE503" s="50"/>
      <c r="AF503" s="50"/>
      <c r="AG503" s="52"/>
      <c r="AH503" s="50"/>
      <c r="AI503" s="50"/>
      <c r="AJ503" s="50"/>
      <c r="AK503" s="50"/>
    </row>
    <row r="504" spans="1:37">
      <c r="A504" s="53"/>
      <c r="B504" s="50"/>
      <c r="C504" s="50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  <c r="AD504" s="50"/>
      <c r="AE504" s="50"/>
      <c r="AF504" s="50"/>
      <c r="AG504" s="52"/>
      <c r="AH504" s="50"/>
      <c r="AI504" s="50"/>
      <c r="AJ504" s="50"/>
      <c r="AK504" s="50"/>
    </row>
    <row r="505" spans="1:37">
      <c r="A505" s="53"/>
      <c r="B505" s="50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  <c r="AG505" s="52"/>
      <c r="AH505" s="50"/>
      <c r="AI505" s="50"/>
      <c r="AJ505" s="50"/>
      <c r="AK505" s="50"/>
    </row>
    <row r="506" spans="1:37">
      <c r="A506" s="53"/>
      <c r="B506" s="50"/>
      <c r="C506" s="50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  <c r="AE506" s="50"/>
      <c r="AF506" s="50"/>
      <c r="AG506" s="52"/>
      <c r="AH506" s="50"/>
      <c r="AI506" s="50"/>
      <c r="AJ506" s="50"/>
      <c r="AK506" s="50"/>
    </row>
    <row r="507" spans="1:37">
      <c r="A507" s="53"/>
      <c r="B507" s="50"/>
      <c r="C507" s="50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  <c r="AE507" s="50"/>
      <c r="AF507" s="50"/>
      <c r="AG507" s="52"/>
      <c r="AH507" s="50"/>
      <c r="AI507" s="50"/>
      <c r="AJ507" s="50"/>
      <c r="AK507" s="50"/>
    </row>
    <row r="508" spans="1:37">
      <c r="A508" s="53"/>
      <c r="B508" s="50"/>
      <c r="C508" s="50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  <c r="AD508" s="50"/>
      <c r="AE508" s="50"/>
      <c r="AF508" s="50"/>
      <c r="AG508" s="52"/>
      <c r="AH508" s="50"/>
      <c r="AI508" s="50"/>
      <c r="AJ508" s="50"/>
      <c r="AK508" s="50"/>
    </row>
    <row r="509" spans="1:37">
      <c r="A509" s="53"/>
      <c r="B509" s="50"/>
      <c r="C509" s="50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  <c r="AD509" s="50"/>
      <c r="AE509" s="50"/>
      <c r="AF509" s="50"/>
      <c r="AG509" s="52"/>
      <c r="AH509" s="50"/>
      <c r="AI509" s="50"/>
      <c r="AJ509" s="50"/>
      <c r="AK509" s="50"/>
    </row>
    <row r="510" spans="1:37">
      <c r="A510" s="53"/>
      <c r="B510" s="50"/>
      <c r="C510" s="50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  <c r="AD510" s="50"/>
      <c r="AE510" s="50"/>
      <c r="AF510" s="50"/>
      <c r="AG510" s="52"/>
      <c r="AH510" s="50"/>
      <c r="AI510" s="50"/>
      <c r="AJ510" s="50"/>
      <c r="AK510" s="50"/>
    </row>
    <row r="511" spans="1:37">
      <c r="A511" s="53"/>
      <c r="B511" s="50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  <c r="AG511" s="52"/>
      <c r="AH511" s="50"/>
      <c r="AI511" s="50"/>
      <c r="AJ511" s="50"/>
      <c r="AK511" s="50"/>
    </row>
    <row r="512" spans="1:37">
      <c r="A512" s="53"/>
      <c r="B512" s="50"/>
      <c r="C512" s="50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0"/>
      <c r="AF512" s="50"/>
      <c r="AG512" s="52"/>
      <c r="AH512" s="50"/>
      <c r="AI512" s="50"/>
      <c r="AJ512" s="50"/>
      <c r="AK512" s="50"/>
    </row>
    <row r="513" spans="1:37">
      <c r="A513" s="53"/>
      <c r="B513" s="50"/>
      <c r="C513" s="50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0"/>
      <c r="AF513" s="50"/>
      <c r="AG513" s="52"/>
      <c r="AH513" s="50"/>
      <c r="AI513" s="50"/>
      <c r="AJ513" s="50"/>
      <c r="AK513" s="50"/>
    </row>
    <row r="514" spans="1:37">
      <c r="A514" s="53"/>
      <c r="B514" s="50"/>
      <c r="C514" s="50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  <c r="AE514" s="50"/>
      <c r="AF514" s="50"/>
      <c r="AG514" s="52"/>
      <c r="AH514" s="50"/>
      <c r="AI514" s="50"/>
      <c r="AJ514" s="50"/>
      <c r="AK514" s="50"/>
    </row>
    <row r="515" spans="1:37">
      <c r="A515" s="53"/>
      <c r="B515" s="50"/>
      <c r="C515" s="50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0"/>
      <c r="AF515" s="50"/>
      <c r="AG515" s="52"/>
      <c r="AH515" s="50"/>
      <c r="AI515" s="50"/>
      <c r="AJ515" s="50"/>
      <c r="AK515" s="50"/>
    </row>
    <row r="516" spans="1:37">
      <c r="A516" s="53"/>
      <c r="B516" s="50"/>
      <c r="C516" s="50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  <c r="AD516" s="50"/>
      <c r="AE516" s="50"/>
      <c r="AF516" s="50"/>
      <c r="AG516" s="52"/>
      <c r="AH516" s="50"/>
      <c r="AI516" s="50"/>
      <c r="AJ516" s="50"/>
      <c r="AK516" s="50"/>
    </row>
    <row r="517" spans="1:37">
      <c r="A517" s="53"/>
      <c r="B517" s="50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  <c r="AG517" s="52"/>
      <c r="AH517" s="50"/>
      <c r="AI517" s="50"/>
      <c r="AJ517" s="50"/>
      <c r="AK517" s="50"/>
    </row>
    <row r="518" spans="1:37">
      <c r="A518" s="53"/>
      <c r="B518" s="50"/>
      <c r="C518" s="50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  <c r="AE518" s="50"/>
      <c r="AF518" s="50"/>
      <c r="AG518" s="52"/>
      <c r="AH518" s="50"/>
      <c r="AI518" s="50"/>
      <c r="AJ518" s="50"/>
      <c r="AK518" s="50"/>
    </row>
    <row r="519" spans="1:37">
      <c r="A519" s="53"/>
      <c r="B519" s="50"/>
      <c r="C519" s="50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  <c r="AE519" s="50"/>
      <c r="AF519" s="50"/>
      <c r="AG519" s="52"/>
      <c r="AH519" s="50"/>
      <c r="AI519" s="50"/>
      <c r="AJ519" s="50"/>
      <c r="AK519" s="50"/>
    </row>
    <row r="520" spans="1:37">
      <c r="A520" s="53"/>
      <c r="B520" s="50"/>
      <c r="C520" s="50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  <c r="AE520" s="50"/>
      <c r="AF520" s="50"/>
      <c r="AG520" s="52"/>
      <c r="AH520" s="50"/>
      <c r="AI520" s="50"/>
      <c r="AJ520" s="50"/>
      <c r="AK520" s="50"/>
    </row>
    <row r="521" spans="1:37">
      <c r="A521" s="53"/>
      <c r="B521" s="50"/>
      <c r="C521" s="50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0"/>
      <c r="AF521" s="50"/>
      <c r="AG521" s="52"/>
      <c r="AH521" s="50"/>
      <c r="AI521" s="50"/>
      <c r="AJ521" s="50"/>
      <c r="AK521" s="50"/>
    </row>
    <row r="522" spans="1:37">
      <c r="A522" s="53"/>
      <c r="B522" s="50"/>
      <c r="C522" s="50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  <c r="AE522" s="50"/>
      <c r="AF522" s="50"/>
      <c r="AG522" s="52"/>
      <c r="AH522" s="50"/>
      <c r="AI522" s="50"/>
      <c r="AJ522" s="50"/>
      <c r="AK522" s="50"/>
    </row>
    <row r="523" spans="1:37">
      <c r="A523" s="53"/>
      <c r="B523" s="50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  <c r="AG523" s="52"/>
      <c r="AH523" s="50"/>
      <c r="AI523" s="50"/>
      <c r="AJ523" s="50"/>
      <c r="AK523" s="50"/>
    </row>
    <row r="524" spans="1:37">
      <c r="A524" s="53"/>
      <c r="B524" s="50"/>
      <c r="C524" s="50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  <c r="AE524" s="50"/>
      <c r="AF524" s="50"/>
      <c r="AG524" s="52"/>
      <c r="AH524" s="50"/>
      <c r="AI524" s="50"/>
      <c r="AJ524" s="50"/>
      <c r="AK524" s="50"/>
    </row>
    <row r="525" spans="1:37">
      <c r="A525" s="53"/>
      <c r="B525" s="50"/>
      <c r="C525" s="50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0"/>
      <c r="AF525" s="50"/>
      <c r="AG525" s="52"/>
      <c r="AH525" s="50"/>
      <c r="AI525" s="50"/>
      <c r="AJ525" s="50"/>
      <c r="AK525" s="50"/>
    </row>
    <row r="526" spans="1:37">
      <c r="A526" s="53"/>
      <c r="B526" s="50"/>
      <c r="C526" s="50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  <c r="AE526" s="50"/>
      <c r="AF526" s="50"/>
      <c r="AG526" s="52"/>
      <c r="AH526" s="50"/>
      <c r="AI526" s="50"/>
      <c r="AJ526" s="50"/>
      <c r="AK526" s="50"/>
    </row>
    <row r="527" spans="1:37">
      <c r="A527" s="53"/>
      <c r="B527" s="50"/>
      <c r="C527" s="50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0"/>
      <c r="AF527" s="50"/>
      <c r="AG527" s="52"/>
      <c r="AH527" s="50"/>
      <c r="AI527" s="50"/>
      <c r="AJ527" s="50"/>
      <c r="AK527" s="50"/>
    </row>
    <row r="528" spans="1:37">
      <c r="A528" s="53"/>
      <c r="B528" s="50"/>
      <c r="C528" s="50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  <c r="AE528" s="50"/>
      <c r="AF528" s="50"/>
      <c r="AG528" s="52"/>
      <c r="AH528" s="50"/>
      <c r="AI528" s="50"/>
      <c r="AJ528" s="50"/>
      <c r="AK528" s="50"/>
    </row>
    <row r="529" spans="1:37">
      <c r="A529" s="53"/>
      <c r="B529" s="50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  <c r="AG529" s="52"/>
      <c r="AH529" s="50"/>
      <c r="AI529" s="50"/>
      <c r="AJ529" s="50"/>
      <c r="AK529" s="50"/>
    </row>
    <row r="530" spans="1:37">
      <c r="A530" s="53"/>
      <c r="B530" s="50"/>
      <c r="C530" s="50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  <c r="AE530" s="50"/>
      <c r="AF530" s="50"/>
      <c r="AG530" s="52"/>
      <c r="AH530" s="50"/>
      <c r="AI530" s="50"/>
      <c r="AJ530" s="50"/>
      <c r="AK530" s="50"/>
    </row>
    <row r="531" spans="1:37">
      <c r="A531" s="53"/>
      <c r="B531" s="50"/>
      <c r="C531" s="50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  <c r="AG531" s="52"/>
      <c r="AH531" s="50"/>
      <c r="AI531" s="50"/>
      <c r="AJ531" s="50"/>
      <c r="AK531" s="50"/>
    </row>
    <row r="532" spans="1:37">
      <c r="A532" s="53"/>
      <c r="B532" s="50"/>
      <c r="C532" s="50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  <c r="AE532" s="50"/>
      <c r="AF532" s="50"/>
      <c r="AG532" s="52"/>
      <c r="AH532" s="50"/>
      <c r="AI532" s="50"/>
      <c r="AJ532" s="50"/>
      <c r="AK532" s="50"/>
    </row>
    <row r="533" spans="1:37">
      <c r="A533" s="53"/>
      <c r="B533" s="50"/>
      <c r="C533" s="50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0"/>
      <c r="AF533" s="50"/>
      <c r="AG533" s="52"/>
      <c r="AH533" s="50"/>
      <c r="AI533" s="50"/>
      <c r="AJ533" s="50"/>
      <c r="AK533" s="50"/>
    </row>
    <row r="534" spans="1:37">
      <c r="A534" s="53"/>
      <c r="B534" s="50"/>
      <c r="C534" s="50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0"/>
      <c r="AF534" s="50"/>
      <c r="AG534" s="52"/>
      <c r="AH534" s="50"/>
      <c r="AI534" s="50"/>
      <c r="AJ534" s="50"/>
      <c r="AK534" s="50"/>
    </row>
    <row r="535" spans="1:37">
      <c r="A535" s="53"/>
      <c r="B535" s="50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  <c r="AG535" s="52"/>
      <c r="AH535" s="50"/>
      <c r="AI535" s="50"/>
      <c r="AJ535" s="50"/>
      <c r="AK535" s="50"/>
    </row>
    <row r="536" spans="1:37">
      <c r="A536" s="53"/>
      <c r="B536" s="50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  <c r="AF536" s="50"/>
      <c r="AG536" s="52"/>
      <c r="AH536" s="50"/>
      <c r="AI536" s="50"/>
      <c r="AJ536" s="50"/>
      <c r="AK536" s="50"/>
    </row>
    <row r="537" spans="1:37">
      <c r="A537" s="53"/>
      <c r="B537" s="50"/>
      <c r="C537" s="50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  <c r="AG537" s="52"/>
      <c r="AH537" s="50"/>
      <c r="AI537" s="50"/>
      <c r="AJ537" s="50"/>
      <c r="AK537" s="50"/>
    </row>
    <row r="538" spans="1:37">
      <c r="A538" s="53"/>
      <c r="B538" s="50"/>
      <c r="C538" s="50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0"/>
      <c r="AF538" s="50"/>
      <c r="AG538" s="52"/>
      <c r="AH538" s="50"/>
      <c r="AI538" s="50"/>
      <c r="AJ538" s="50"/>
      <c r="AK538" s="50"/>
    </row>
    <row r="539" spans="1:37">
      <c r="A539" s="53"/>
      <c r="B539" s="50"/>
      <c r="C539" s="50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0"/>
      <c r="AF539" s="50"/>
      <c r="AG539" s="52"/>
      <c r="AH539" s="50"/>
      <c r="AI539" s="50"/>
      <c r="AJ539" s="50"/>
      <c r="AK539" s="50"/>
    </row>
    <row r="540" spans="1:37">
      <c r="A540" s="53"/>
      <c r="B540" s="50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0"/>
      <c r="AF540" s="50"/>
      <c r="AG540" s="52"/>
      <c r="AH540" s="50"/>
      <c r="AI540" s="50"/>
      <c r="AJ540" s="50"/>
      <c r="AK540" s="50"/>
    </row>
    <row r="541" spans="1:37">
      <c r="A541" s="53"/>
      <c r="B541" s="50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  <c r="AG541" s="52"/>
      <c r="AH541" s="50"/>
      <c r="AI541" s="50"/>
      <c r="AJ541" s="50"/>
      <c r="AK541" s="50"/>
    </row>
    <row r="542" spans="1:37">
      <c r="A542" s="53"/>
      <c r="B542" s="50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0"/>
      <c r="AF542" s="50"/>
      <c r="AG542" s="52"/>
      <c r="AH542" s="50"/>
      <c r="AI542" s="50"/>
      <c r="AJ542" s="50"/>
      <c r="AK542" s="50"/>
    </row>
    <row r="543" spans="1:37">
      <c r="A543" s="53"/>
      <c r="B543" s="50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2"/>
      <c r="AH543" s="50"/>
      <c r="AI543" s="50"/>
      <c r="AJ543" s="50"/>
      <c r="AK543" s="50"/>
    </row>
    <row r="544" spans="1:37">
      <c r="A544" s="53"/>
      <c r="B544" s="50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0"/>
      <c r="AF544" s="50"/>
      <c r="AG544" s="52"/>
      <c r="AH544" s="50"/>
      <c r="AI544" s="50"/>
      <c r="AJ544" s="50"/>
      <c r="AK544" s="50"/>
    </row>
    <row r="545" spans="1:37">
      <c r="A545" s="53"/>
      <c r="B545" s="50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0"/>
      <c r="AF545" s="50"/>
      <c r="AG545" s="52"/>
      <c r="AH545" s="50"/>
      <c r="AI545" s="50"/>
      <c r="AJ545" s="50"/>
      <c r="AK545" s="50"/>
    </row>
    <row r="546" spans="1:37">
      <c r="A546" s="53"/>
      <c r="B546" s="50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  <c r="AE546" s="50"/>
      <c r="AF546" s="50"/>
      <c r="AG546" s="52"/>
      <c r="AH546" s="50"/>
      <c r="AI546" s="50"/>
      <c r="AJ546" s="50"/>
      <c r="AK546" s="50"/>
    </row>
    <row r="547" spans="1:37">
      <c r="A547" s="53"/>
      <c r="B547" s="50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  <c r="AG547" s="52"/>
      <c r="AH547" s="50"/>
      <c r="AI547" s="50"/>
      <c r="AJ547" s="50"/>
      <c r="AK547" s="50"/>
    </row>
    <row r="548" spans="1:37">
      <c r="A548" s="53"/>
      <c r="B548" s="50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  <c r="AE548" s="50"/>
      <c r="AF548" s="50"/>
      <c r="AG548" s="52"/>
      <c r="AH548" s="50"/>
      <c r="AI548" s="50"/>
      <c r="AJ548" s="50"/>
      <c r="AK548" s="50"/>
    </row>
    <row r="549" spans="1:37">
      <c r="A549" s="53"/>
      <c r="B549" s="50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0"/>
      <c r="AF549" s="50"/>
      <c r="AG549" s="52"/>
      <c r="AH549" s="50"/>
      <c r="AI549" s="50"/>
      <c r="AJ549" s="50"/>
      <c r="AK549" s="50"/>
    </row>
    <row r="550" spans="1:37">
      <c r="A550" s="53"/>
      <c r="B550" s="50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2"/>
      <c r="AH550" s="50"/>
      <c r="AI550" s="50"/>
      <c r="AJ550" s="50"/>
      <c r="AK550" s="50"/>
    </row>
    <row r="551" spans="1:37">
      <c r="A551" s="53"/>
      <c r="B551" s="50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0"/>
      <c r="AF551" s="50"/>
      <c r="AG551" s="52"/>
      <c r="AH551" s="50"/>
      <c r="AI551" s="50"/>
      <c r="AJ551" s="50"/>
      <c r="AK551" s="50"/>
    </row>
    <row r="552" spans="1:37">
      <c r="A552" s="53"/>
      <c r="B552" s="50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  <c r="AE552" s="50"/>
      <c r="AF552" s="50"/>
      <c r="AG552" s="52"/>
      <c r="AH552" s="50"/>
      <c r="AI552" s="50"/>
      <c r="AJ552" s="50"/>
      <c r="AK552" s="50"/>
    </row>
    <row r="553" spans="1:37">
      <c r="A553" s="53"/>
      <c r="B553" s="50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  <c r="AG553" s="52"/>
      <c r="AH553" s="50"/>
      <c r="AI553" s="50"/>
      <c r="AJ553" s="50"/>
      <c r="AK553" s="50"/>
    </row>
    <row r="554" spans="1:37">
      <c r="A554" s="53"/>
      <c r="B554" s="50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0"/>
      <c r="AF554" s="50"/>
      <c r="AG554" s="52"/>
      <c r="AH554" s="50"/>
      <c r="AI554" s="50"/>
      <c r="AJ554" s="50"/>
      <c r="AK554" s="50"/>
    </row>
    <row r="555" spans="1:37">
      <c r="A555" s="53"/>
      <c r="B555" s="50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  <c r="AG555" s="52"/>
      <c r="AH555" s="50"/>
      <c r="AI555" s="50"/>
      <c r="AJ555" s="50"/>
      <c r="AK555" s="50"/>
    </row>
    <row r="556" spans="1:37">
      <c r="A556" s="53"/>
      <c r="B556" s="50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  <c r="AE556" s="50"/>
      <c r="AF556" s="50"/>
      <c r="AG556" s="52"/>
      <c r="AH556" s="50"/>
      <c r="AI556" s="50"/>
      <c r="AJ556" s="50"/>
      <c r="AK556" s="50"/>
    </row>
    <row r="557" spans="1:37">
      <c r="A557" s="53"/>
      <c r="B557" s="50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  <c r="AG557" s="52"/>
      <c r="AH557" s="50"/>
      <c r="AI557" s="50"/>
      <c r="AJ557" s="50"/>
      <c r="AK557" s="50"/>
    </row>
    <row r="558" spans="1:37">
      <c r="A558" s="53"/>
      <c r="B558" s="50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  <c r="AD558" s="50"/>
      <c r="AE558" s="50"/>
      <c r="AF558" s="50"/>
      <c r="AG558" s="52"/>
      <c r="AH558" s="50"/>
      <c r="AI558" s="50"/>
      <c r="AJ558" s="50"/>
      <c r="AK558" s="50"/>
    </row>
    <row r="559" spans="1:37">
      <c r="A559" s="53"/>
      <c r="B559" s="50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  <c r="AG559" s="52"/>
      <c r="AH559" s="50"/>
      <c r="AI559" s="50"/>
      <c r="AJ559" s="50"/>
      <c r="AK559" s="50"/>
    </row>
    <row r="560" spans="1:37">
      <c r="A560" s="53"/>
      <c r="B560" s="50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  <c r="AE560" s="50"/>
      <c r="AF560" s="50"/>
      <c r="AG560" s="52"/>
      <c r="AH560" s="50"/>
      <c r="AI560" s="50"/>
      <c r="AJ560" s="50"/>
      <c r="AK560" s="50"/>
    </row>
    <row r="561" spans="1:37">
      <c r="A561" s="53"/>
      <c r="B561" s="50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  <c r="AG561" s="52"/>
      <c r="AH561" s="50"/>
      <c r="AI561" s="50"/>
      <c r="AJ561" s="50"/>
      <c r="AK561" s="50"/>
    </row>
    <row r="562" spans="1:37">
      <c r="A562" s="53"/>
      <c r="B562" s="50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  <c r="AD562" s="50"/>
      <c r="AE562" s="50"/>
      <c r="AF562" s="50"/>
      <c r="AG562" s="52"/>
      <c r="AH562" s="50"/>
      <c r="AI562" s="50"/>
      <c r="AJ562" s="50"/>
      <c r="AK562" s="50"/>
    </row>
    <row r="563" spans="1:37">
      <c r="A563" s="53"/>
      <c r="B563" s="50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  <c r="AE563" s="50"/>
      <c r="AF563" s="50"/>
      <c r="AG563" s="52"/>
      <c r="AH563" s="50"/>
      <c r="AI563" s="50"/>
      <c r="AJ563" s="50"/>
      <c r="AK563" s="50"/>
    </row>
    <row r="564" spans="1:37">
      <c r="A564" s="53"/>
      <c r="B564" s="50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  <c r="AD564" s="50"/>
      <c r="AE564" s="50"/>
      <c r="AF564" s="50"/>
      <c r="AG564" s="52"/>
      <c r="AH564" s="50"/>
      <c r="AI564" s="50"/>
      <c r="AJ564" s="50"/>
      <c r="AK564" s="50"/>
    </row>
    <row r="565" spans="1:37">
      <c r="A565" s="53"/>
      <c r="B565" s="50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  <c r="AG565" s="52"/>
      <c r="AH565" s="50"/>
      <c r="AI565" s="50"/>
      <c r="AJ565" s="50"/>
      <c r="AK565" s="50"/>
    </row>
    <row r="566" spans="1:37">
      <c r="A566" s="53"/>
      <c r="B566" s="50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  <c r="AE566" s="50"/>
      <c r="AF566" s="50"/>
      <c r="AG566" s="52"/>
      <c r="AH566" s="50"/>
      <c r="AI566" s="50"/>
      <c r="AJ566" s="50"/>
      <c r="AK566" s="50"/>
    </row>
    <row r="567" spans="1:37">
      <c r="A567" s="53"/>
      <c r="B567" s="50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  <c r="AE567" s="50"/>
      <c r="AF567" s="50"/>
      <c r="AG567" s="52"/>
      <c r="AH567" s="50"/>
      <c r="AI567" s="50"/>
      <c r="AJ567" s="50"/>
      <c r="AK567" s="50"/>
    </row>
    <row r="568" spans="1:37">
      <c r="A568" s="53"/>
      <c r="B568" s="50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  <c r="AD568" s="50"/>
      <c r="AE568" s="50"/>
      <c r="AF568" s="50"/>
      <c r="AG568" s="52"/>
      <c r="AH568" s="50"/>
      <c r="AI568" s="50"/>
      <c r="AJ568" s="50"/>
      <c r="AK568" s="50"/>
    </row>
    <row r="569" spans="1:37">
      <c r="A569" s="53"/>
      <c r="B569" s="50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  <c r="AE569" s="50"/>
      <c r="AF569" s="50"/>
      <c r="AG569" s="52"/>
      <c r="AH569" s="50"/>
      <c r="AI569" s="50"/>
      <c r="AJ569" s="50"/>
      <c r="AK569" s="50"/>
    </row>
    <row r="570" spans="1:37">
      <c r="A570" s="53"/>
      <c r="B570" s="50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  <c r="AD570" s="50"/>
      <c r="AE570" s="50"/>
      <c r="AF570" s="50"/>
      <c r="AG570" s="52"/>
      <c r="AH570" s="50"/>
      <c r="AI570" s="50"/>
      <c r="AJ570" s="50"/>
      <c r="AK570" s="50"/>
    </row>
    <row r="571" spans="1:37">
      <c r="A571" s="53"/>
      <c r="B571" s="50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  <c r="AG571" s="52"/>
      <c r="AH571" s="50"/>
      <c r="AI571" s="50"/>
      <c r="AJ571" s="50"/>
      <c r="AK571" s="50"/>
    </row>
    <row r="572" spans="1:37">
      <c r="A572" s="53"/>
      <c r="B572" s="50"/>
      <c r="C572" s="50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  <c r="AD572" s="50"/>
      <c r="AE572" s="50"/>
      <c r="AF572" s="50"/>
      <c r="AG572" s="52"/>
      <c r="AH572" s="50"/>
      <c r="AI572" s="50"/>
      <c r="AJ572" s="50"/>
      <c r="AK572" s="50"/>
    </row>
    <row r="573" spans="1:37">
      <c r="A573" s="53"/>
      <c r="B573" s="50"/>
      <c r="C573" s="50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  <c r="AE573" s="50"/>
      <c r="AF573" s="50"/>
      <c r="AG573" s="52"/>
      <c r="AH573" s="50"/>
      <c r="AI573" s="50"/>
      <c r="AJ573" s="50"/>
      <c r="AK573" s="50"/>
    </row>
    <row r="574" spans="1:37">
      <c r="A574" s="53"/>
      <c r="B574" s="50"/>
      <c r="C574" s="50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  <c r="AE574" s="50"/>
      <c r="AF574" s="50"/>
      <c r="AG574" s="52"/>
      <c r="AH574" s="50"/>
      <c r="AI574" s="50"/>
      <c r="AJ574" s="50"/>
      <c r="AK574" s="50"/>
    </row>
    <row r="575" spans="1:37">
      <c r="A575" s="53"/>
      <c r="B575" s="50"/>
      <c r="C575" s="50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  <c r="AE575" s="50"/>
      <c r="AF575" s="50"/>
      <c r="AG575" s="52"/>
      <c r="AH575" s="50"/>
      <c r="AI575" s="50"/>
      <c r="AJ575" s="50"/>
      <c r="AK575" s="50"/>
    </row>
    <row r="576" spans="1:37">
      <c r="A576" s="53"/>
      <c r="B576" s="50"/>
      <c r="C576" s="50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  <c r="AD576" s="50"/>
      <c r="AE576" s="50"/>
      <c r="AF576" s="50"/>
      <c r="AG576" s="52"/>
      <c r="AH576" s="50"/>
      <c r="AI576" s="50"/>
      <c r="AJ576" s="50"/>
      <c r="AK576" s="50"/>
    </row>
    <row r="577" spans="1:37">
      <c r="A577" s="53"/>
      <c r="B577" s="50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  <c r="AG577" s="52"/>
      <c r="AH577" s="50"/>
      <c r="AI577" s="50"/>
      <c r="AJ577" s="50"/>
      <c r="AK577" s="50"/>
    </row>
    <row r="578" spans="1:37">
      <c r="A578" s="53"/>
      <c r="B578" s="50"/>
      <c r="C578" s="50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  <c r="AD578" s="50"/>
      <c r="AE578" s="50"/>
      <c r="AF578" s="50"/>
      <c r="AG578" s="52"/>
      <c r="AH578" s="50"/>
      <c r="AI578" s="50"/>
      <c r="AJ578" s="50"/>
      <c r="AK578" s="50"/>
    </row>
    <row r="579" spans="1:37">
      <c r="A579" s="53"/>
      <c r="B579" s="50"/>
      <c r="C579" s="50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  <c r="AG579" s="52"/>
      <c r="AH579" s="50"/>
      <c r="AI579" s="50"/>
      <c r="AJ579" s="50"/>
      <c r="AK579" s="50"/>
    </row>
    <row r="580" spans="1:37">
      <c r="A580" s="53"/>
      <c r="B580" s="50"/>
      <c r="C580" s="50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  <c r="AE580" s="50"/>
      <c r="AF580" s="50"/>
      <c r="AG580" s="52"/>
      <c r="AH580" s="50"/>
      <c r="AI580" s="50"/>
      <c r="AJ580" s="50"/>
      <c r="AK580" s="50"/>
    </row>
    <row r="581" spans="1:37">
      <c r="A581" s="53"/>
      <c r="B581" s="50"/>
      <c r="C581" s="50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  <c r="AG581" s="52"/>
      <c r="AH581" s="50"/>
      <c r="AI581" s="50"/>
      <c r="AJ581" s="50"/>
      <c r="AK581" s="50"/>
    </row>
    <row r="582" spans="1:37">
      <c r="A582" s="53"/>
      <c r="B582" s="50"/>
      <c r="C582" s="50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  <c r="AD582" s="50"/>
      <c r="AE582" s="50"/>
      <c r="AF582" s="50"/>
      <c r="AG582" s="52"/>
      <c r="AH582" s="50"/>
      <c r="AI582" s="50"/>
      <c r="AJ582" s="50"/>
      <c r="AK582" s="50"/>
    </row>
    <row r="583" spans="1:37">
      <c r="A583" s="53"/>
      <c r="B583" s="50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  <c r="AG583" s="52"/>
      <c r="AH583" s="50"/>
      <c r="AI583" s="50"/>
      <c r="AJ583" s="50"/>
      <c r="AK583" s="50"/>
    </row>
    <row r="584" spans="1:37">
      <c r="A584" s="53"/>
      <c r="B584" s="50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  <c r="AE584" s="50"/>
      <c r="AF584" s="50"/>
      <c r="AG584" s="52"/>
      <c r="AH584" s="50"/>
      <c r="AI584" s="50"/>
      <c r="AJ584" s="50"/>
      <c r="AK584" s="50"/>
    </row>
    <row r="585" spans="1:37">
      <c r="A585" s="53"/>
      <c r="B585" s="50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  <c r="AE585" s="50"/>
      <c r="AF585" s="50"/>
      <c r="AG585" s="52"/>
      <c r="AH585" s="50"/>
      <c r="AI585" s="50"/>
      <c r="AJ585" s="50"/>
      <c r="AK585" s="50"/>
    </row>
    <row r="586" spans="1:37">
      <c r="A586" s="53"/>
      <c r="B586" s="50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  <c r="AD586" s="50"/>
      <c r="AE586" s="50"/>
      <c r="AF586" s="50"/>
      <c r="AG586" s="52"/>
      <c r="AH586" s="50"/>
      <c r="AI586" s="50"/>
      <c r="AJ586" s="50"/>
      <c r="AK586" s="50"/>
    </row>
    <row r="587" spans="1:37">
      <c r="A587" s="53"/>
      <c r="B587" s="50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  <c r="AE587" s="50"/>
      <c r="AF587" s="50"/>
      <c r="AG587" s="52"/>
      <c r="AH587" s="50"/>
      <c r="AI587" s="50"/>
      <c r="AJ587" s="50"/>
      <c r="AK587" s="50"/>
    </row>
    <row r="588" spans="1:37">
      <c r="A588" s="53"/>
      <c r="B588" s="50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  <c r="AD588" s="50"/>
      <c r="AE588" s="50"/>
      <c r="AF588" s="50"/>
      <c r="AG588" s="52"/>
      <c r="AH588" s="50"/>
      <c r="AI588" s="50"/>
      <c r="AJ588" s="50"/>
      <c r="AK588" s="50"/>
    </row>
    <row r="589" spans="1:37">
      <c r="A589" s="53"/>
      <c r="B589" s="50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  <c r="AG589" s="52"/>
      <c r="AH589" s="50"/>
      <c r="AI589" s="50"/>
      <c r="AJ589" s="50"/>
      <c r="AK589" s="50"/>
    </row>
    <row r="590" spans="1:37">
      <c r="A590" s="53"/>
      <c r="B590" s="50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  <c r="AE590" s="50"/>
      <c r="AF590" s="50"/>
      <c r="AG590" s="52"/>
      <c r="AH590" s="50"/>
      <c r="AI590" s="50"/>
      <c r="AJ590" s="50"/>
      <c r="AK590" s="50"/>
    </row>
    <row r="591" spans="1:37">
      <c r="A591" s="53"/>
      <c r="B591" s="50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  <c r="AG591" s="52"/>
      <c r="AH591" s="50"/>
      <c r="AI591" s="50"/>
      <c r="AJ591" s="50"/>
      <c r="AK591" s="50"/>
    </row>
    <row r="592" spans="1:37">
      <c r="A592" s="53"/>
      <c r="B592" s="50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  <c r="AG592" s="52"/>
      <c r="AH592" s="50"/>
      <c r="AI592" s="50"/>
      <c r="AJ592" s="50"/>
      <c r="AK592" s="50"/>
    </row>
    <row r="593" spans="1:37">
      <c r="A593" s="53"/>
      <c r="B593" s="50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  <c r="AG593" s="52"/>
      <c r="AH593" s="50"/>
      <c r="AI593" s="50"/>
      <c r="AJ593" s="50"/>
      <c r="AK593" s="50"/>
    </row>
    <row r="594" spans="1:37">
      <c r="A594" s="53"/>
      <c r="B594" s="50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  <c r="AD594" s="50"/>
      <c r="AE594" s="50"/>
      <c r="AF594" s="50"/>
      <c r="AG594" s="52"/>
      <c r="AH594" s="50"/>
      <c r="AI594" s="50"/>
      <c r="AJ594" s="50"/>
      <c r="AK594" s="50"/>
    </row>
    <row r="595" spans="1:37">
      <c r="A595" s="53"/>
      <c r="B595" s="50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  <c r="AG595" s="52"/>
      <c r="AH595" s="50"/>
      <c r="AI595" s="50"/>
      <c r="AJ595" s="50"/>
      <c r="AK595" s="50"/>
    </row>
    <row r="596" spans="1:37">
      <c r="A596" s="53"/>
      <c r="B596" s="50"/>
      <c r="C596" s="50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  <c r="AE596" s="50"/>
      <c r="AF596" s="50"/>
      <c r="AG596" s="52"/>
      <c r="AH596" s="50"/>
      <c r="AI596" s="50"/>
      <c r="AJ596" s="50"/>
      <c r="AK596" s="50"/>
    </row>
    <row r="597" spans="1:37">
      <c r="A597" s="53"/>
      <c r="B597" s="50"/>
      <c r="C597" s="50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  <c r="AG597" s="52"/>
      <c r="AH597" s="50"/>
      <c r="AI597" s="50"/>
      <c r="AJ597" s="50"/>
      <c r="AK597" s="50"/>
    </row>
    <row r="598" spans="1:37">
      <c r="A598" s="53"/>
      <c r="B598" s="50"/>
      <c r="C598" s="50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  <c r="AE598" s="50"/>
      <c r="AF598" s="50"/>
      <c r="AG598" s="52"/>
      <c r="AH598" s="50"/>
      <c r="AI598" s="50"/>
      <c r="AJ598" s="50"/>
      <c r="AK598" s="50"/>
    </row>
    <row r="599" spans="1:37">
      <c r="A599" s="53"/>
      <c r="B599" s="50"/>
      <c r="C599" s="50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  <c r="AG599" s="52"/>
      <c r="AH599" s="50"/>
      <c r="AI599" s="50"/>
      <c r="AJ599" s="50"/>
      <c r="AK599" s="50"/>
    </row>
    <row r="600" spans="1:37">
      <c r="A600" s="53"/>
      <c r="B600" s="50"/>
      <c r="C600" s="50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  <c r="AD600" s="50"/>
      <c r="AE600" s="50"/>
      <c r="AF600" s="50"/>
      <c r="AG600" s="52"/>
      <c r="AH600" s="50"/>
      <c r="AI600" s="50"/>
      <c r="AJ600" s="50"/>
      <c r="AK600" s="50"/>
    </row>
    <row r="601" spans="1:37">
      <c r="A601" s="53"/>
      <c r="B601" s="50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  <c r="AG601" s="52"/>
      <c r="AH601" s="50"/>
      <c r="AI601" s="50"/>
      <c r="AJ601" s="50"/>
      <c r="AK601" s="50"/>
    </row>
    <row r="602" spans="1:37">
      <c r="A602" s="53"/>
      <c r="B602" s="50"/>
      <c r="C602" s="50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  <c r="AE602" s="50"/>
      <c r="AF602" s="50"/>
      <c r="AG602" s="52"/>
      <c r="AH602" s="50"/>
      <c r="AI602" s="50"/>
      <c r="AJ602" s="50"/>
      <c r="AK602" s="50"/>
    </row>
    <row r="603" spans="1:37">
      <c r="A603" s="53"/>
      <c r="B603" s="50"/>
      <c r="C603" s="50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  <c r="AG603" s="52"/>
      <c r="AH603" s="50"/>
      <c r="AI603" s="50"/>
      <c r="AJ603" s="50"/>
      <c r="AK603" s="50"/>
    </row>
    <row r="604" spans="1:37">
      <c r="A604" s="53"/>
      <c r="B604" s="50"/>
      <c r="C604" s="50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  <c r="AE604" s="50"/>
      <c r="AF604" s="50"/>
      <c r="AG604" s="52"/>
      <c r="AH604" s="50"/>
      <c r="AI604" s="50"/>
      <c r="AJ604" s="50"/>
      <c r="AK604" s="50"/>
    </row>
    <row r="605" spans="1:37">
      <c r="A605" s="53"/>
      <c r="B605" s="50"/>
      <c r="C605" s="50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  <c r="AE605" s="50"/>
      <c r="AF605" s="50"/>
      <c r="AG605" s="52"/>
      <c r="AH605" s="50"/>
      <c r="AI605" s="50"/>
      <c r="AJ605" s="50"/>
      <c r="AK605" s="50"/>
    </row>
    <row r="606" spans="1:37">
      <c r="A606" s="53"/>
      <c r="B606" s="50"/>
      <c r="C606" s="50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  <c r="AE606" s="50"/>
      <c r="AF606" s="50"/>
      <c r="AG606" s="52"/>
      <c r="AH606" s="50"/>
      <c r="AI606" s="50"/>
      <c r="AJ606" s="50"/>
      <c r="AK606" s="50"/>
    </row>
    <row r="607" spans="1:37">
      <c r="A607" s="53"/>
      <c r="B607" s="50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  <c r="AG607" s="52"/>
      <c r="AH607" s="50"/>
      <c r="AI607" s="50"/>
      <c r="AJ607" s="50"/>
      <c r="AK607" s="50"/>
    </row>
    <row r="608" spans="1:37">
      <c r="A608" s="53"/>
      <c r="B608" s="50"/>
      <c r="C608" s="50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  <c r="AG608" s="52"/>
      <c r="AH608" s="50"/>
      <c r="AI608" s="50"/>
      <c r="AJ608" s="50"/>
      <c r="AK608" s="50"/>
    </row>
    <row r="609" spans="1:37">
      <c r="A609" s="53"/>
      <c r="B609" s="50"/>
      <c r="C609" s="50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  <c r="AG609" s="52"/>
      <c r="AH609" s="50"/>
      <c r="AI609" s="50"/>
      <c r="AJ609" s="50"/>
      <c r="AK609" s="50"/>
    </row>
    <row r="610" spans="1:37">
      <c r="A610" s="53"/>
      <c r="B610" s="50"/>
      <c r="C610" s="50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  <c r="AE610" s="50"/>
      <c r="AF610" s="50"/>
      <c r="AG610" s="52"/>
      <c r="AH610" s="50"/>
      <c r="AI610" s="50"/>
      <c r="AJ610" s="50"/>
      <c r="AK610" s="50"/>
    </row>
    <row r="611" spans="1:37">
      <c r="A611" s="53"/>
      <c r="B611" s="50"/>
      <c r="C611" s="50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  <c r="AD611" s="50"/>
      <c r="AE611" s="50"/>
      <c r="AF611" s="50"/>
      <c r="AG611" s="52"/>
      <c r="AH611" s="50"/>
      <c r="AI611" s="50"/>
      <c r="AJ611" s="50"/>
      <c r="AK611" s="50"/>
    </row>
    <row r="612" spans="1:37">
      <c r="A612" s="53"/>
      <c r="B612" s="50"/>
      <c r="C612" s="50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  <c r="AG612" s="52"/>
      <c r="AH612" s="50"/>
      <c r="AI612" s="50"/>
      <c r="AJ612" s="50"/>
      <c r="AK612" s="50"/>
    </row>
    <row r="613" spans="1:37">
      <c r="A613" s="53"/>
      <c r="B613" s="50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  <c r="AG613" s="52"/>
      <c r="AH613" s="50"/>
      <c r="AI613" s="50"/>
      <c r="AJ613" s="50"/>
      <c r="AK613" s="50"/>
    </row>
    <row r="614" spans="1:37">
      <c r="A614" s="53"/>
      <c r="B614" s="50"/>
      <c r="C614" s="50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  <c r="AE614" s="50"/>
      <c r="AF614" s="50"/>
      <c r="AG614" s="52"/>
      <c r="AH614" s="50"/>
      <c r="AI614" s="50"/>
      <c r="AJ614" s="50"/>
      <c r="AK614" s="50"/>
    </row>
    <row r="615" spans="1:37">
      <c r="A615" s="53"/>
      <c r="B615" s="50"/>
      <c r="C615" s="50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  <c r="AE615" s="50"/>
      <c r="AF615" s="50"/>
      <c r="AG615" s="52"/>
      <c r="AH615" s="50"/>
      <c r="AI615" s="50"/>
      <c r="AJ615" s="50"/>
      <c r="AK615" s="50"/>
    </row>
    <row r="616" spans="1:37">
      <c r="A616" s="53"/>
      <c r="B616" s="50"/>
      <c r="C616" s="50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  <c r="AG616" s="52"/>
      <c r="AH616" s="50"/>
      <c r="AI616" s="50"/>
      <c r="AJ616" s="50"/>
      <c r="AK616" s="50"/>
    </row>
    <row r="617" spans="1:37">
      <c r="A617" s="53"/>
      <c r="B617" s="50"/>
      <c r="C617" s="50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  <c r="AG617" s="52"/>
      <c r="AH617" s="50"/>
      <c r="AI617" s="50"/>
      <c r="AJ617" s="50"/>
      <c r="AK617" s="50"/>
    </row>
    <row r="618" spans="1:37">
      <c r="A618" s="53"/>
      <c r="B618" s="50"/>
      <c r="C618" s="50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  <c r="AG618" s="52"/>
      <c r="AH618" s="50"/>
      <c r="AI618" s="50"/>
      <c r="AJ618" s="50"/>
      <c r="AK618" s="50"/>
    </row>
    <row r="619" spans="1:37">
      <c r="A619" s="53"/>
      <c r="B619" s="50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  <c r="AG619" s="52"/>
      <c r="AH619" s="50"/>
      <c r="AI619" s="50"/>
      <c r="AJ619" s="50"/>
      <c r="AK619" s="50"/>
    </row>
    <row r="620" spans="1:37">
      <c r="A620" s="53"/>
      <c r="B620" s="50"/>
      <c r="C620" s="50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  <c r="AG620" s="52"/>
      <c r="AH620" s="50"/>
      <c r="AI620" s="50"/>
      <c r="AJ620" s="50"/>
      <c r="AK620" s="50"/>
    </row>
    <row r="621" spans="1:37">
      <c r="A621" s="53"/>
      <c r="B621" s="50"/>
      <c r="C621" s="50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  <c r="AG621" s="52"/>
      <c r="AH621" s="50"/>
      <c r="AI621" s="50"/>
      <c r="AJ621" s="50"/>
      <c r="AK621" s="50"/>
    </row>
    <row r="622" spans="1:37">
      <c r="A622" s="53"/>
      <c r="B622" s="50"/>
      <c r="C622" s="50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  <c r="AG622" s="52"/>
      <c r="AH622" s="50"/>
      <c r="AI622" s="50"/>
      <c r="AJ622" s="50"/>
      <c r="AK622" s="50"/>
    </row>
    <row r="623" spans="1:37">
      <c r="A623" s="53"/>
      <c r="B623" s="50"/>
      <c r="C623" s="50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  <c r="AG623" s="52"/>
      <c r="AH623" s="50"/>
      <c r="AI623" s="50"/>
      <c r="AJ623" s="50"/>
      <c r="AK623" s="50"/>
    </row>
    <row r="624" spans="1:37">
      <c r="A624" s="53"/>
      <c r="B624" s="50"/>
      <c r="C624" s="50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  <c r="AG624" s="52"/>
      <c r="AH624" s="50"/>
      <c r="AI624" s="50"/>
      <c r="AJ624" s="50"/>
      <c r="AK624" s="50"/>
    </row>
    <row r="625" spans="1:37">
      <c r="A625" s="53"/>
      <c r="B625" s="50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  <c r="AG625" s="52"/>
      <c r="AH625" s="50"/>
      <c r="AI625" s="50"/>
      <c r="AJ625" s="50"/>
      <c r="AK625" s="50"/>
    </row>
    <row r="626" spans="1:37">
      <c r="A626" s="53"/>
      <c r="B626" s="50"/>
      <c r="C626" s="50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  <c r="AG626" s="52"/>
      <c r="AH626" s="50"/>
      <c r="AI626" s="50"/>
      <c r="AJ626" s="50"/>
      <c r="AK626" s="50"/>
    </row>
    <row r="627" spans="1:37">
      <c r="A627" s="53"/>
      <c r="B627" s="50"/>
      <c r="C627" s="50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  <c r="AG627" s="52"/>
      <c r="AH627" s="50"/>
      <c r="AI627" s="50"/>
      <c r="AJ627" s="50"/>
      <c r="AK627" s="50"/>
    </row>
    <row r="628" spans="1:37">
      <c r="A628" s="53"/>
      <c r="B628" s="50"/>
      <c r="C628" s="50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  <c r="AG628" s="52"/>
      <c r="AH628" s="50"/>
      <c r="AI628" s="50"/>
      <c r="AJ628" s="50"/>
      <c r="AK628" s="50"/>
    </row>
    <row r="629" spans="1:37">
      <c r="A629" s="53"/>
      <c r="B629" s="50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  <c r="AG629" s="52"/>
      <c r="AH629" s="50"/>
      <c r="AI629" s="50"/>
      <c r="AJ629" s="50"/>
      <c r="AK629" s="50"/>
    </row>
    <row r="630" spans="1:37">
      <c r="A630" s="53"/>
      <c r="B630" s="50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  <c r="AG630" s="52"/>
      <c r="AH630" s="50"/>
      <c r="AI630" s="50"/>
      <c r="AJ630" s="50"/>
      <c r="AK630" s="50"/>
    </row>
    <row r="631" spans="1:37">
      <c r="A631" s="53"/>
      <c r="B631" s="50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  <c r="AG631" s="52"/>
      <c r="AH631" s="50"/>
      <c r="AI631" s="50"/>
      <c r="AJ631" s="50"/>
      <c r="AK631" s="50"/>
    </row>
    <row r="632" spans="1:37">
      <c r="A632" s="53"/>
      <c r="B632" s="50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  <c r="AG632" s="52"/>
      <c r="AH632" s="50"/>
      <c r="AI632" s="50"/>
      <c r="AJ632" s="50"/>
      <c r="AK632" s="50"/>
    </row>
    <row r="633" spans="1:37">
      <c r="A633" s="53"/>
      <c r="B633" s="50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  <c r="AG633" s="52"/>
      <c r="AH633" s="50"/>
      <c r="AI633" s="50"/>
      <c r="AJ633" s="50"/>
      <c r="AK633" s="50"/>
    </row>
    <row r="634" spans="1:37">
      <c r="A634" s="53"/>
      <c r="B634" s="50"/>
      <c r="C634" s="50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  <c r="AE634" s="50"/>
      <c r="AF634" s="50"/>
      <c r="AG634" s="52"/>
      <c r="AH634" s="50"/>
      <c r="AI634" s="50"/>
      <c r="AJ634" s="50"/>
      <c r="AK634" s="50"/>
    </row>
    <row r="635" spans="1:37">
      <c r="A635" s="53"/>
      <c r="B635" s="50"/>
      <c r="C635" s="50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  <c r="AD635" s="50"/>
      <c r="AE635" s="50"/>
      <c r="AF635" s="50"/>
      <c r="AG635" s="52"/>
      <c r="AH635" s="50"/>
      <c r="AI635" s="50"/>
      <c r="AJ635" s="50"/>
      <c r="AK635" s="50"/>
    </row>
    <row r="636" spans="1:37">
      <c r="A636" s="53"/>
      <c r="B636" s="50"/>
      <c r="C636" s="50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  <c r="AG636" s="52"/>
      <c r="AH636" s="50"/>
      <c r="AI636" s="50"/>
      <c r="AJ636" s="50"/>
      <c r="AK636" s="50"/>
    </row>
    <row r="637" spans="1:37">
      <c r="A637" s="53"/>
      <c r="B637" s="50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  <c r="AG637" s="52"/>
      <c r="AH637" s="50"/>
      <c r="AI637" s="50"/>
      <c r="AJ637" s="50"/>
      <c r="AK637" s="50"/>
    </row>
    <row r="638" spans="1:37">
      <c r="A638" s="53"/>
      <c r="B638" s="50"/>
      <c r="C638" s="50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  <c r="AE638" s="50"/>
      <c r="AF638" s="50"/>
      <c r="AG638" s="52"/>
      <c r="AH638" s="50"/>
      <c r="AI638" s="50"/>
      <c r="AJ638" s="50"/>
      <c r="AK638" s="50"/>
    </row>
    <row r="639" spans="1:37">
      <c r="A639" s="53"/>
      <c r="B639" s="50"/>
      <c r="C639" s="50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  <c r="AD639" s="50"/>
      <c r="AE639" s="50"/>
      <c r="AF639" s="50"/>
      <c r="AG639" s="52"/>
      <c r="AH639" s="50"/>
      <c r="AI639" s="50"/>
      <c r="AJ639" s="50"/>
      <c r="AK639" s="50"/>
    </row>
    <row r="640" spans="1:37">
      <c r="A640" s="53"/>
      <c r="B640" s="50"/>
      <c r="C640" s="50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  <c r="AE640" s="50"/>
      <c r="AF640" s="50"/>
      <c r="AG640" s="52"/>
      <c r="AH640" s="50"/>
      <c r="AI640" s="50"/>
      <c r="AJ640" s="50"/>
      <c r="AK640" s="50"/>
    </row>
    <row r="641" spans="1:37">
      <c r="A641" s="53"/>
      <c r="B641" s="50"/>
      <c r="C641" s="50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  <c r="AD641" s="50"/>
      <c r="AE641" s="50"/>
      <c r="AF641" s="50"/>
      <c r="AG641" s="52"/>
      <c r="AH641" s="50"/>
      <c r="AI641" s="50"/>
      <c r="AJ641" s="50"/>
      <c r="AK641" s="50"/>
    </row>
    <row r="642" spans="1:37">
      <c r="A642" s="53"/>
      <c r="B642" s="50"/>
      <c r="C642" s="50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  <c r="AE642" s="50"/>
      <c r="AF642" s="50"/>
      <c r="AG642" s="52"/>
      <c r="AH642" s="50"/>
      <c r="AI642" s="50"/>
      <c r="AJ642" s="50"/>
      <c r="AK642" s="50"/>
    </row>
    <row r="643" spans="1:37">
      <c r="A643" s="53"/>
      <c r="B643" s="50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  <c r="AG643" s="52"/>
      <c r="AH643" s="50"/>
      <c r="AI643" s="50"/>
      <c r="AJ643" s="50"/>
      <c r="AK643" s="50"/>
    </row>
    <row r="644" spans="1:37">
      <c r="A644" s="53"/>
      <c r="B644" s="50"/>
      <c r="C644" s="50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50"/>
      <c r="AF644" s="50"/>
      <c r="AG644" s="52"/>
      <c r="AH644" s="50"/>
      <c r="AI644" s="50"/>
      <c r="AJ644" s="50"/>
      <c r="AK644" s="50"/>
    </row>
    <row r="645" spans="1:37">
      <c r="A645" s="53"/>
      <c r="B645" s="50"/>
      <c r="C645" s="50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  <c r="AD645" s="50"/>
      <c r="AE645" s="50"/>
      <c r="AF645" s="50"/>
      <c r="AG645" s="52"/>
      <c r="AH645" s="50"/>
      <c r="AI645" s="50"/>
      <c r="AJ645" s="50"/>
      <c r="AK645" s="50"/>
    </row>
    <row r="646" spans="1:37">
      <c r="A646" s="53"/>
      <c r="B646" s="50"/>
      <c r="C646" s="50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  <c r="AD646" s="50"/>
      <c r="AE646" s="50"/>
      <c r="AF646" s="50"/>
      <c r="AG646" s="52"/>
      <c r="AH646" s="50"/>
      <c r="AI646" s="50"/>
      <c r="AJ646" s="50"/>
      <c r="AK646" s="50"/>
    </row>
    <row r="647" spans="1:37">
      <c r="A647" s="53"/>
      <c r="B647" s="50"/>
      <c r="C647" s="50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  <c r="AE647" s="50"/>
      <c r="AF647" s="50"/>
      <c r="AG647" s="52"/>
      <c r="AH647" s="50"/>
      <c r="AI647" s="50"/>
      <c r="AJ647" s="50"/>
      <c r="AK647" s="50"/>
    </row>
    <row r="648" spans="1:37">
      <c r="A648" s="53"/>
      <c r="B648" s="50"/>
      <c r="C648" s="50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  <c r="AD648" s="50"/>
      <c r="AE648" s="50"/>
      <c r="AF648" s="50"/>
      <c r="AG648" s="52"/>
      <c r="AH648" s="50"/>
      <c r="AI648" s="50"/>
      <c r="AJ648" s="50"/>
      <c r="AK648" s="50"/>
    </row>
    <row r="649" spans="1:37">
      <c r="A649" s="53"/>
      <c r="B649" s="50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  <c r="AG649" s="52"/>
      <c r="AH649" s="50"/>
      <c r="AI649" s="50"/>
      <c r="AJ649" s="50"/>
      <c r="AK649" s="50"/>
    </row>
    <row r="650" spans="1:37">
      <c r="A650" s="53"/>
      <c r="B650" s="50"/>
      <c r="C650" s="50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  <c r="AD650" s="50"/>
      <c r="AE650" s="50"/>
      <c r="AF650" s="50"/>
      <c r="AG650" s="52"/>
      <c r="AH650" s="50"/>
      <c r="AI650" s="50"/>
      <c r="AJ650" s="50"/>
      <c r="AK650" s="50"/>
    </row>
    <row r="651" spans="1:37">
      <c r="A651" s="53"/>
      <c r="B651" s="50"/>
      <c r="C651" s="50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  <c r="AE651" s="50"/>
      <c r="AF651" s="50"/>
      <c r="AG651" s="52"/>
      <c r="AH651" s="50"/>
      <c r="AI651" s="50"/>
      <c r="AJ651" s="50"/>
      <c r="AK651" s="50"/>
    </row>
    <row r="652" spans="1:37">
      <c r="A652" s="53"/>
      <c r="B652" s="50"/>
      <c r="C652" s="50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  <c r="AD652" s="50"/>
      <c r="AE652" s="50"/>
      <c r="AF652" s="50"/>
      <c r="AG652" s="52"/>
      <c r="AH652" s="50"/>
      <c r="AI652" s="50"/>
      <c r="AJ652" s="50"/>
      <c r="AK652" s="50"/>
    </row>
    <row r="653" spans="1:37">
      <c r="A653" s="53"/>
      <c r="B653" s="50"/>
      <c r="C653" s="50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  <c r="AG653" s="52"/>
      <c r="AH653" s="50"/>
      <c r="AI653" s="50"/>
      <c r="AJ653" s="50"/>
      <c r="AK653" s="50"/>
    </row>
    <row r="654" spans="1:37">
      <c r="A654" s="53"/>
      <c r="B654" s="50"/>
      <c r="C654" s="50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  <c r="AD654" s="50"/>
      <c r="AE654" s="50"/>
      <c r="AF654" s="50"/>
      <c r="AG654" s="52"/>
      <c r="AH654" s="50"/>
      <c r="AI654" s="50"/>
      <c r="AJ654" s="50"/>
      <c r="AK654" s="50"/>
    </row>
    <row r="655" spans="1:37">
      <c r="A655" s="53"/>
      <c r="B655" s="50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  <c r="AG655" s="52"/>
      <c r="AH655" s="50"/>
      <c r="AI655" s="50"/>
      <c r="AJ655" s="50"/>
      <c r="AK655" s="50"/>
    </row>
    <row r="656" spans="1:37">
      <c r="A656" s="53"/>
      <c r="B656" s="50"/>
      <c r="C656" s="50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  <c r="AD656" s="50"/>
      <c r="AE656" s="50"/>
      <c r="AF656" s="50"/>
      <c r="AG656" s="52"/>
      <c r="AH656" s="50"/>
      <c r="AI656" s="50"/>
      <c r="AJ656" s="50"/>
      <c r="AK656" s="50"/>
    </row>
    <row r="657" spans="1:37">
      <c r="A657" s="53"/>
      <c r="B657" s="50"/>
      <c r="C657" s="50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  <c r="AE657" s="50"/>
      <c r="AF657" s="50"/>
      <c r="AG657" s="52"/>
      <c r="AH657" s="50"/>
      <c r="AI657" s="50"/>
      <c r="AJ657" s="50"/>
      <c r="AK657" s="50"/>
    </row>
    <row r="658" spans="1:37">
      <c r="A658" s="53"/>
      <c r="B658" s="50"/>
      <c r="C658" s="50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  <c r="AG658" s="52"/>
      <c r="AH658" s="50"/>
      <c r="AI658" s="50"/>
      <c r="AJ658" s="50"/>
      <c r="AK658" s="50"/>
    </row>
    <row r="659" spans="1:37">
      <c r="A659" s="53"/>
      <c r="B659" s="50"/>
      <c r="C659" s="50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  <c r="AG659" s="52"/>
      <c r="AH659" s="50"/>
      <c r="AI659" s="50"/>
      <c r="AJ659" s="50"/>
      <c r="AK659" s="50"/>
    </row>
    <row r="660" spans="1:37">
      <c r="A660" s="53"/>
      <c r="B660" s="50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  <c r="AE660" s="50"/>
      <c r="AF660" s="50"/>
      <c r="AG660" s="52"/>
      <c r="AH660" s="50"/>
      <c r="AI660" s="50"/>
      <c r="AJ660" s="50"/>
      <c r="AK660" s="50"/>
    </row>
    <row r="661" spans="1:37">
      <c r="A661" s="53"/>
      <c r="B661" s="50"/>
      <c r="C661" s="50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  <c r="AG661" s="52"/>
      <c r="AH661" s="50"/>
      <c r="AI661" s="50"/>
      <c r="AJ661" s="50"/>
      <c r="AK661" s="50"/>
    </row>
    <row r="662" spans="1:37">
      <c r="A662" s="53"/>
      <c r="B662" s="50"/>
      <c r="C662" s="50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  <c r="AG662" s="52"/>
      <c r="AH662" s="50"/>
      <c r="AI662" s="50"/>
      <c r="AJ662" s="50"/>
      <c r="AK662" s="50"/>
    </row>
    <row r="663" spans="1:37">
      <c r="A663" s="53"/>
      <c r="B663" s="50"/>
      <c r="C663" s="50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  <c r="AG663" s="52"/>
      <c r="AH663" s="50"/>
      <c r="AI663" s="50"/>
      <c r="AJ663" s="50"/>
      <c r="AK663" s="50"/>
    </row>
    <row r="664" spans="1:37">
      <c r="A664" s="53"/>
      <c r="B664" s="50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  <c r="AG664" s="52"/>
      <c r="AH664" s="50"/>
      <c r="AI664" s="50"/>
      <c r="AJ664" s="50"/>
      <c r="AK664" s="50"/>
    </row>
    <row r="665" spans="1:37">
      <c r="A665" s="53"/>
      <c r="B665" s="50"/>
      <c r="C665" s="50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  <c r="AG665" s="52"/>
      <c r="AH665" s="50"/>
      <c r="AI665" s="50"/>
      <c r="AJ665" s="50"/>
      <c r="AK665" s="50"/>
    </row>
    <row r="666" spans="1:37">
      <c r="A666" s="53"/>
      <c r="B666" s="50"/>
      <c r="C666" s="50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  <c r="AG666" s="52"/>
      <c r="AH666" s="50"/>
      <c r="AI666" s="50"/>
      <c r="AJ666" s="50"/>
      <c r="AK666" s="50"/>
    </row>
    <row r="667" spans="1:37">
      <c r="A667" s="53"/>
      <c r="B667" s="50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  <c r="AG667" s="52"/>
      <c r="AH667" s="50"/>
      <c r="AI667" s="50"/>
      <c r="AJ667" s="50"/>
      <c r="AK667" s="50"/>
    </row>
    <row r="668" spans="1:37">
      <c r="A668" s="53"/>
      <c r="B668" s="50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  <c r="AG668" s="52"/>
      <c r="AH668" s="50"/>
      <c r="AI668" s="50"/>
      <c r="AJ668" s="50"/>
      <c r="AK668" s="50"/>
    </row>
    <row r="669" spans="1:37">
      <c r="A669" s="53"/>
      <c r="B669" s="50"/>
      <c r="C669" s="50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  <c r="AG669" s="52"/>
      <c r="AH669" s="50"/>
      <c r="AI669" s="50"/>
      <c r="AJ669" s="50"/>
      <c r="AK669" s="50"/>
    </row>
    <row r="670" spans="1:37">
      <c r="A670" s="53"/>
      <c r="B670" s="50"/>
      <c r="C670" s="50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  <c r="AG670" s="52"/>
      <c r="AH670" s="50"/>
      <c r="AI670" s="50"/>
      <c r="AJ670" s="50"/>
      <c r="AK670" s="50"/>
    </row>
    <row r="671" spans="1:37">
      <c r="A671" s="53"/>
      <c r="B671" s="50"/>
      <c r="C671" s="50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  <c r="AG671" s="52"/>
      <c r="AH671" s="50"/>
      <c r="AI671" s="50"/>
      <c r="AJ671" s="50"/>
      <c r="AK671" s="50"/>
    </row>
    <row r="672" spans="1:37">
      <c r="A672" s="53"/>
      <c r="B672" s="50"/>
      <c r="C672" s="50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  <c r="AG672" s="52"/>
      <c r="AH672" s="50"/>
      <c r="AI672" s="50"/>
      <c r="AJ672" s="50"/>
      <c r="AK672" s="50"/>
    </row>
    <row r="673" spans="1:37">
      <c r="A673" s="53"/>
      <c r="B673" s="50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  <c r="AG673" s="52"/>
      <c r="AH673" s="50"/>
      <c r="AI673" s="50"/>
      <c r="AJ673" s="50"/>
      <c r="AK673" s="50"/>
    </row>
    <row r="674" spans="1:37">
      <c r="A674" s="53"/>
      <c r="B674" s="50"/>
      <c r="C674" s="50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  <c r="AG674" s="52"/>
      <c r="AH674" s="50"/>
      <c r="AI674" s="50"/>
      <c r="AJ674" s="50"/>
      <c r="AK674" s="50"/>
    </row>
    <row r="675" spans="1:37">
      <c r="A675" s="53"/>
      <c r="B675" s="50"/>
      <c r="C675" s="50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  <c r="AG675" s="52"/>
      <c r="AH675" s="50"/>
      <c r="AI675" s="50"/>
      <c r="AJ675" s="50"/>
      <c r="AK675" s="50"/>
    </row>
    <row r="676" spans="1:37">
      <c r="A676" s="53"/>
      <c r="B676" s="50"/>
      <c r="C676" s="50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  <c r="AG676" s="52"/>
      <c r="AH676" s="50"/>
      <c r="AI676" s="50"/>
      <c r="AJ676" s="50"/>
      <c r="AK676" s="50"/>
    </row>
    <row r="677" spans="1:37">
      <c r="A677" s="53"/>
      <c r="B677" s="50"/>
      <c r="C677" s="50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2"/>
      <c r="AH677" s="50"/>
      <c r="AI677" s="50"/>
      <c r="AJ677" s="50"/>
      <c r="AK677" s="50"/>
    </row>
    <row r="678" spans="1:37">
      <c r="A678" s="53"/>
      <c r="B678" s="50"/>
      <c r="C678" s="50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  <c r="AG678" s="52"/>
      <c r="AH678" s="50"/>
      <c r="AI678" s="50"/>
      <c r="AJ678" s="50"/>
      <c r="AK678" s="50"/>
    </row>
    <row r="679" spans="1:37">
      <c r="A679" s="53"/>
      <c r="B679" s="50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  <c r="AG679" s="52"/>
      <c r="AH679" s="50"/>
      <c r="AI679" s="50"/>
      <c r="AJ679" s="50"/>
      <c r="AK679" s="50"/>
    </row>
    <row r="680" spans="1:37">
      <c r="A680" s="53"/>
      <c r="B680" s="50"/>
      <c r="C680" s="50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  <c r="AG680" s="52"/>
      <c r="AH680" s="50"/>
      <c r="AI680" s="50"/>
      <c r="AJ680" s="50"/>
      <c r="AK680" s="50"/>
    </row>
    <row r="681" spans="1:37">
      <c r="A681" s="53"/>
      <c r="B681" s="50"/>
      <c r="C681" s="50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  <c r="AG681" s="52"/>
      <c r="AH681" s="50"/>
      <c r="AI681" s="50"/>
      <c r="AJ681" s="50"/>
      <c r="AK681" s="50"/>
    </row>
    <row r="682" spans="1:37">
      <c r="A682" s="53"/>
      <c r="B682" s="50"/>
      <c r="C682" s="50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  <c r="AG682" s="52"/>
      <c r="AH682" s="50"/>
      <c r="AI682" s="50"/>
      <c r="AJ682" s="50"/>
      <c r="AK682" s="50"/>
    </row>
    <row r="683" spans="1:37">
      <c r="A683" s="53"/>
      <c r="B683" s="50"/>
      <c r="C683" s="50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  <c r="AG683" s="52"/>
      <c r="AH683" s="50"/>
      <c r="AI683" s="50"/>
      <c r="AJ683" s="50"/>
      <c r="AK683" s="50"/>
    </row>
    <row r="684" spans="1:37">
      <c r="A684" s="53"/>
      <c r="B684" s="50"/>
      <c r="C684" s="50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  <c r="AG684" s="52"/>
      <c r="AH684" s="50"/>
      <c r="AI684" s="50"/>
      <c r="AJ684" s="50"/>
      <c r="AK684" s="50"/>
    </row>
    <row r="685" spans="1:37">
      <c r="A685" s="53"/>
      <c r="B685" s="50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  <c r="AG685" s="52"/>
      <c r="AH685" s="50"/>
      <c r="AI685" s="50"/>
      <c r="AJ685" s="50"/>
      <c r="AK685" s="50"/>
    </row>
    <row r="686" spans="1:37">
      <c r="A686" s="53"/>
      <c r="B686" s="50"/>
      <c r="C686" s="50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  <c r="AE686" s="50"/>
      <c r="AF686" s="50"/>
      <c r="AG686" s="52"/>
      <c r="AH686" s="50"/>
      <c r="AI686" s="50"/>
      <c r="AJ686" s="50"/>
      <c r="AK686" s="50"/>
    </row>
    <row r="687" spans="1:37">
      <c r="A687" s="53"/>
      <c r="B687" s="50"/>
      <c r="C687" s="50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  <c r="AG687" s="52"/>
      <c r="AH687" s="50"/>
      <c r="AI687" s="50"/>
      <c r="AJ687" s="50"/>
      <c r="AK687" s="50"/>
    </row>
    <row r="688" spans="1:37">
      <c r="A688" s="53"/>
      <c r="B688" s="50"/>
      <c r="C688" s="50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  <c r="AE688" s="50"/>
      <c r="AF688" s="50"/>
      <c r="AG688" s="52"/>
      <c r="AH688" s="50"/>
      <c r="AI688" s="50"/>
      <c r="AJ688" s="50"/>
      <c r="AK688" s="50"/>
    </row>
    <row r="689" spans="1:37">
      <c r="A689" s="53"/>
      <c r="B689" s="50"/>
      <c r="C689" s="50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  <c r="AG689" s="52"/>
      <c r="AH689" s="50"/>
      <c r="AI689" s="50"/>
      <c r="AJ689" s="50"/>
      <c r="AK689" s="50"/>
    </row>
    <row r="690" spans="1:37">
      <c r="A690" s="53"/>
      <c r="B690" s="50"/>
      <c r="C690" s="50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  <c r="AG690" s="52"/>
      <c r="AH690" s="50"/>
      <c r="AI690" s="50"/>
      <c r="AJ690" s="50"/>
      <c r="AK690" s="50"/>
    </row>
    <row r="691" spans="1:37">
      <c r="A691" s="53"/>
      <c r="B691" s="50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  <c r="AG691" s="52"/>
      <c r="AH691" s="50"/>
      <c r="AI691" s="50"/>
      <c r="AJ691" s="50"/>
      <c r="AK691" s="50"/>
    </row>
    <row r="692" spans="1:37">
      <c r="A692" s="53"/>
      <c r="B692" s="50"/>
      <c r="C692" s="50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  <c r="AG692" s="52"/>
      <c r="AH692" s="50"/>
      <c r="AI692" s="50"/>
      <c r="AJ692" s="50"/>
      <c r="AK692" s="50"/>
    </row>
    <row r="693" spans="1:37">
      <c r="A693" s="53"/>
      <c r="B693" s="50"/>
      <c r="C693" s="50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  <c r="AG693" s="52"/>
      <c r="AH693" s="50"/>
      <c r="AI693" s="50"/>
      <c r="AJ693" s="50"/>
      <c r="AK693" s="50"/>
    </row>
    <row r="694" spans="1:37">
      <c r="A694" s="53"/>
      <c r="B694" s="50"/>
      <c r="C694" s="50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  <c r="AG694" s="52"/>
      <c r="AH694" s="50"/>
      <c r="AI694" s="50"/>
      <c r="AJ694" s="50"/>
      <c r="AK694" s="50"/>
    </row>
    <row r="695" spans="1:37">
      <c r="A695" s="53"/>
      <c r="B695" s="50"/>
      <c r="C695" s="50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  <c r="AG695" s="52"/>
      <c r="AH695" s="50"/>
      <c r="AI695" s="50"/>
      <c r="AJ695" s="50"/>
      <c r="AK695" s="50"/>
    </row>
    <row r="696" spans="1:37">
      <c r="A696" s="53"/>
      <c r="B696" s="50"/>
      <c r="C696" s="50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  <c r="AG696" s="52"/>
      <c r="AH696" s="50"/>
      <c r="AI696" s="50"/>
      <c r="AJ696" s="50"/>
      <c r="AK696" s="50"/>
    </row>
    <row r="697" spans="1:37">
      <c r="A697" s="53"/>
      <c r="B697" s="50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  <c r="AG697" s="52"/>
      <c r="AH697" s="50"/>
      <c r="AI697" s="50"/>
      <c r="AJ697" s="50"/>
      <c r="AK697" s="50"/>
    </row>
    <row r="698" spans="1:37">
      <c r="A698" s="53"/>
      <c r="B698" s="50"/>
      <c r="C698" s="50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  <c r="AG698" s="52"/>
      <c r="AH698" s="50"/>
      <c r="AI698" s="50"/>
      <c r="AJ698" s="50"/>
      <c r="AK698" s="50"/>
    </row>
    <row r="699" spans="1:37">
      <c r="A699" s="53"/>
      <c r="B699" s="50"/>
      <c r="C699" s="50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  <c r="AG699" s="52"/>
      <c r="AH699" s="50"/>
      <c r="AI699" s="50"/>
      <c r="AJ699" s="50"/>
      <c r="AK699" s="50"/>
    </row>
    <row r="700" spans="1:37">
      <c r="A700" s="53"/>
      <c r="B700" s="50"/>
      <c r="C700" s="50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  <c r="AG700" s="52"/>
      <c r="AH700" s="50"/>
      <c r="AI700" s="50"/>
      <c r="AJ700" s="50"/>
      <c r="AK700" s="50"/>
    </row>
    <row r="701" spans="1:37">
      <c r="A701" s="53"/>
      <c r="B701" s="50"/>
      <c r="C701" s="50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  <c r="AG701" s="52"/>
      <c r="AH701" s="50"/>
      <c r="AI701" s="50"/>
      <c r="AJ701" s="50"/>
      <c r="AK701" s="50"/>
    </row>
    <row r="702" spans="1:37">
      <c r="A702" s="53"/>
      <c r="B702" s="50"/>
      <c r="C702" s="50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  <c r="AE702" s="50"/>
      <c r="AF702" s="50"/>
      <c r="AG702" s="52"/>
      <c r="AH702" s="50"/>
      <c r="AI702" s="50"/>
      <c r="AJ702" s="50"/>
      <c r="AK702" s="50"/>
    </row>
    <row r="703" spans="1:37">
      <c r="A703" s="53"/>
      <c r="B703" s="50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  <c r="AG703" s="52"/>
      <c r="AH703" s="50"/>
      <c r="AI703" s="50"/>
      <c r="AJ703" s="50"/>
      <c r="AK703" s="50"/>
    </row>
    <row r="704" spans="1:37">
      <c r="A704" s="53"/>
      <c r="B704" s="50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  <c r="AG704" s="52"/>
      <c r="AH704" s="50"/>
      <c r="AI704" s="50"/>
      <c r="AJ704" s="50"/>
      <c r="AK704" s="50"/>
    </row>
    <row r="705" spans="1:37">
      <c r="A705" s="53"/>
      <c r="B705" s="50"/>
      <c r="C705" s="50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  <c r="AG705" s="52"/>
      <c r="AH705" s="50"/>
      <c r="AI705" s="50"/>
      <c r="AJ705" s="50"/>
      <c r="AK705" s="50"/>
    </row>
    <row r="706" spans="1:37">
      <c r="A706" s="53"/>
      <c r="B706" s="50"/>
      <c r="C706" s="50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  <c r="AE706" s="50"/>
      <c r="AF706" s="50"/>
      <c r="AG706" s="52"/>
      <c r="AH706" s="50"/>
      <c r="AI706" s="50"/>
      <c r="AJ706" s="50"/>
      <c r="AK706" s="50"/>
    </row>
    <row r="707" spans="1:37">
      <c r="A707" s="53"/>
      <c r="B707" s="50"/>
      <c r="C707" s="50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  <c r="AG707" s="52"/>
      <c r="AH707" s="50"/>
      <c r="AI707" s="50"/>
      <c r="AJ707" s="50"/>
      <c r="AK707" s="50"/>
    </row>
    <row r="708" spans="1:37">
      <c r="A708" s="53"/>
      <c r="B708" s="50"/>
      <c r="C708" s="50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  <c r="AG708" s="52"/>
      <c r="AH708" s="50"/>
      <c r="AI708" s="50"/>
      <c r="AJ708" s="50"/>
      <c r="AK708" s="50"/>
    </row>
    <row r="709" spans="1:37">
      <c r="A709" s="53"/>
      <c r="B709" s="50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  <c r="AG709" s="52"/>
      <c r="AH709" s="50"/>
      <c r="AI709" s="50"/>
      <c r="AJ709" s="50"/>
      <c r="AK709" s="50"/>
    </row>
    <row r="710" spans="1:37">
      <c r="A710" s="53"/>
      <c r="B710" s="50"/>
      <c r="C710" s="50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  <c r="AG710" s="52"/>
      <c r="AH710" s="50"/>
      <c r="AI710" s="50"/>
      <c r="AJ710" s="50"/>
      <c r="AK710" s="50"/>
    </row>
    <row r="711" spans="1:37">
      <c r="A711" s="53"/>
      <c r="B711" s="50"/>
      <c r="C711" s="50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  <c r="AG711" s="52"/>
      <c r="AH711" s="50"/>
      <c r="AI711" s="50"/>
      <c r="AJ711" s="50"/>
      <c r="AK711" s="50"/>
    </row>
    <row r="712" spans="1:37">
      <c r="A712" s="53"/>
      <c r="B712" s="50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  <c r="AG712" s="52"/>
      <c r="AH712" s="50"/>
      <c r="AI712" s="50"/>
      <c r="AJ712" s="50"/>
      <c r="AK712" s="50"/>
    </row>
    <row r="713" spans="1:37">
      <c r="A713" s="53"/>
      <c r="B713" s="50"/>
      <c r="C713" s="50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  <c r="AE713" s="50"/>
      <c r="AF713" s="50"/>
      <c r="AG713" s="52"/>
      <c r="AH713" s="50"/>
      <c r="AI713" s="50"/>
      <c r="AJ713" s="50"/>
      <c r="AK713" s="50"/>
    </row>
    <row r="714" spans="1:37">
      <c r="A714" s="53"/>
      <c r="B714" s="50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  <c r="AF714" s="50"/>
      <c r="AG714" s="52"/>
      <c r="AH714" s="50"/>
      <c r="AI714" s="50"/>
      <c r="AJ714" s="50"/>
      <c r="AK714" s="50"/>
    </row>
    <row r="715" spans="1:37">
      <c r="A715" s="53"/>
      <c r="B715" s="50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  <c r="AG715" s="52"/>
      <c r="AH715" s="50"/>
      <c r="AI715" s="50"/>
      <c r="AJ715" s="50"/>
      <c r="AK715" s="50"/>
    </row>
    <row r="716" spans="1:37">
      <c r="A716" s="53"/>
      <c r="B716" s="50"/>
      <c r="C716" s="50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  <c r="AE716" s="50"/>
      <c r="AF716" s="50"/>
      <c r="AG716" s="52"/>
      <c r="AH716" s="50"/>
      <c r="AI716" s="50"/>
      <c r="AJ716" s="50"/>
      <c r="AK716" s="50"/>
    </row>
    <row r="717" spans="1:37">
      <c r="A717" s="53"/>
      <c r="B717" s="50"/>
      <c r="C717" s="50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  <c r="AE717" s="50"/>
      <c r="AF717" s="50"/>
      <c r="AG717" s="52"/>
      <c r="AH717" s="50"/>
      <c r="AI717" s="50"/>
      <c r="AJ717" s="50"/>
      <c r="AK717" s="50"/>
    </row>
    <row r="718" spans="1:37">
      <c r="A718" s="53"/>
      <c r="B718" s="50"/>
      <c r="C718" s="50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  <c r="AE718" s="50"/>
      <c r="AF718" s="50"/>
      <c r="AG718" s="52"/>
      <c r="AH718" s="50"/>
      <c r="AI718" s="50"/>
      <c r="AJ718" s="50"/>
      <c r="AK718" s="50"/>
    </row>
    <row r="719" spans="1:37">
      <c r="A719" s="53"/>
      <c r="B719" s="50"/>
      <c r="C719" s="50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  <c r="AE719" s="50"/>
      <c r="AF719" s="50"/>
      <c r="AG719" s="52"/>
      <c r="AH719" s="50"/>
      <c r="AI719" s="50"/>
      <c r="AJ719" s="50"/>
      <c r="AK719" s="50"/>
    </row>
    <row r="720" spans="1:37">
      <c r="A720" s="53"/>
      <c r="B720" s="50"/>
      <c r="C720" s="50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  <c r="AG720" s="52"/>
      <c r="AH720" s="50"/>
      <c r="AI720" s="50"/>
      <c r="AJ720" s="50"/>
      <c r="AK720" s="50"/>
    </row>
    <row r="721" spans="1:37">
      <c r="A721" s="53"/>
      <c r="B721" s="50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  <c r="AG721" s="52"/>
      <c r="AH721" s="50"/>
      <c r="AI721" s="50"/>
      <c r="AJ721" s="50"/>
      <c r="AK721" s="50"/>
    </row>
    <row r="722" spans="1:37">
      <c r="A722" s="53"/>
      <c r="B722" s="50"/>
      <c r="C722" s="50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  <c r="AG722" s="52"/>
      <c r="AH722" s="50"/>
      <c r="AI722" s="50"/>
      <c r="AJ722" s="50"/>
      <c r="AK722" s="50"/>
    </row>
    <row r="723" spans="1:37">
      <c r="A723" s="53"/>
      <c r="B723" s="50"/>
      <c r="C723" s="50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  <c r="AG723" s="52"/>
      <c r="AH723" s="50"/>
      <c r="AI723" s="50"/>
      <c r="AJ723" s="50"/>
      <c r="AK723" s="50"/>
    </row>
    <row r="724" spans="1:37">
      <c r="A724" s="53"/>
      <c r="B724" s="50"/>
      <c r="C724" s="50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  <c r="AG724" s="52"/>
      <c r="AH724" s="50"/>
      <c r="AI724" s="50"/>
      <c r="AJ724" s="50"/>
      <c r="AK724" s="50"/>
    </row>
    <row r="725" spans="1:37">
      <c r="A725" s="53"/>
      <c r="B725" s="50"/>
      <c r="C725" s="50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  <c r="AG725" s="52"/>
      <c r="AH725" s="50"/>
      <c r="AI725" s="50"/>
      <c r="AJ725" s="50"/>
      <c r="AK725" s="50"/>
    </row>
    <row r="726" spans="1:37">
      <c r="A726" s="53"/>
      <c r="B726" s="50"/>
      <c r="C726" s="50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  <c r="AG726" s="52"/>
      <c r="AH726" s="50"/>
      <c r="AI726" s="50"/>
      <c r="AJ726" s="50"/>
      <c r="AK726" s="50"/>
    </row>
    <row r="727" spans="1:37">
      <c r="A727" s="53"/>
      <c r="B727" s="50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  <c r="AG727" s="52"/>
      <c r="AH727" s="50"/>
      <c r="AI727" s="50"/>
      <c r="AJ727" s="50"/>
      <c r="AK727" s="50"/>
    </row>
    <row r="728" spans="1:37">
      <c r="A728" s="53"/>
      <c r="B728" s="50"/>
      <c r="C728" s="50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  <c r="AG728" s="52"/>
      <c r="AH728" s="50"/>
      <c r="AI728" s="50"/>
      <c r="AJ728" s="50"/>
      <c r="AK728" s="50"/>
    </row>
    <row r="729" spans="1:37">
      <c r="A729" s="53"/>
      <c r="B729" s="50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  <c r="AG729" s="52"/>
      <c r="AH729" s="50"/>
      <c r="AI729" s="50"/>
      <c r="AJ729" s="50"/>
      <c r="AK729" s="50"/>
    </row>
    <row r="730" spans="1:37">
      <c r="A730" s="53"/>
      <c r="B730" s="50"/>
      <c r="C730" s="50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  <c r="AG730" s="52"/>
      <c r="AH730" s="50"/>
      <c r="AI730" s="50"/>
      <c r="AJ730" s="50"/>
      <c r="AK730" s="50"/>
    </row>
    <row r="731" spans="1:37">
      <c r="A731" s="53"/>
      <c r="B731" s="50"/>
      <c r="C731" s="50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  <c r="AG731" s="52"/>
      <c r="AH731" s="50"/>
      <c r="AI731" s="50"/>
      <c r="AJ731" s="50"/>
      <c r="AK731" s="50"/>
    </row>
    <row r="732" spans="1:37">
      <c r="A732" s="53"/>
      <c r="B732" s="50"/>
      <c r="C732" s="50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  <c r="AG732" s="52"/>
      <c r="AH732" s="50"/>
      <c r="AI732" s="50"/>
      <c r="AJ732" s="50"/>
      <c r="AK732" s="50"/>
    </row>
    <row r="733" spans="1:37">
      <c r="A733" s="53"/>
      <c r="B733" s="50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  <c r="AG733" s="52"/>
      <c r="AH733" s="50"/>
      <c r="AI733" s="50"/>
      <c r="AJ733" s="50"/>
      <c r="AK733" s="50"/>
    </row>
    <row r="734" spans="1:37">
      <c r="A734" s="53"/>
      <c r="B734" s="50"/>
      <c r="C734" s="50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  <c r="AG734" s="52"/>
      <c r="AH734" s="50"/>
      <c r="AI734" s="50"/>
      <c r="AJ734" s="50"/>
      <c r="AK734" s="50"/>
    </row>
    <row r="735" spans="1:37">
      <c r="A735" s="53"/>
      <c r="B735" s="50"/>
      <c r="C735" s="50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  <c r="AG735" s="52"/>
      <c r="AH735" s="50"/>
      <c r="AI735" s="50"/>
      <c r="AJ735" s="50"/>
      <c r="AK735" s="50"/>
    </row>
    <row r="736" spans="1:37">
      <c r="A736" s="53"/>
      <c r="B736" s="50"/>
      <c r="C736" s="50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  <c r="AE736" s="50"/>
      <c r="AF736" s="50"/>
      <c r="AG736" s="52"/>
      <c r="AH736" s="50"/>
      <c r="AI736" s="50"/>
      <c r="AJ736" s="50"/>
      <c r="AK736" s="50"/>
    </row>
    <row r="737" spans="1:37">
      <c r="A737" s="53"/>
      <c r="B737" s="50"/>
      <c r="C737" s="50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  <c r="AD737" s="50"/>
      <c r="AE737" s="50"/>
      <c r="AF737" s="50"/>
      <c r="AG737" s="52"/>
      <c r="AH737" s="50"/>
      <c r="AI737" s="50"/>
      <c r="AJ737" s="50"/>
      <c r="AK737" s="50"/>
    </row>
    <row r="738" spans="1:37">
      <c r="A738" s="53"/>
      <c r="B738" s="50"/>
      <c r="C738" s="50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  <c r="AE738" s="50"/>
      <c r="AF738" s="50"/>
      <c r="AG738" s="52"/>
      <c r="AH738" s="50"/>
      <c r="AI738" s="50"/>
      <c r="AJ738" s="50"/>
      <c r="AK738" s="50"/>
    </row>
    <row r="739" spans="1:37">
      <c r="A739" s="53"/>
      <c r="B739" s="50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  <c r="AG739" s="52"/>
      <c r="AH739" s="50"/>
      <c r="AI739" s="50"/>
      <c r="AJ739" s="50"/>
      <c r="AK739" s="50"/>
    </row>
    <row r="740" spans="1:37">
      <c r="A740" s="53"/>
      <c r="B740" s="50"/>
      <c r="C740" s="50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  <c r="AE740" s="50"/>
      <c r="AF740" s="50"/>
      <c r="AG740" s="52"/>
      <c r="AH740" s="50"/>
      <c r="AI740" s="50"/>
      <c r="AJ740" s="50"/>
      <c r="AK740" s="50"/>
    </row>
    <row r="741" spans="1:37">
      <c r="A741" s="53"/>
      <c r="B741" s="50"/>
      <c r="C741" s="50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  <c r="AD741" s="50"/>
      <c r="AE741" s="50"/>
      <c r="AF741" s="50"/>
      <c r="AG741" s="52"/>
      <c r="AH741" s="50"/>
      <c r="AI741" s="50"/>
      <c r="AJ741" s="50"/>
      <c r="AK741" s="50"/>
    </row>
    <row r="742" spans="1:37">
      <c r="A742" s="53"/>
      <c r="B742" s="50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  <c r="AG742" s="52"/>
      <c r="AH742" s="50"/>
      <c r="AI742" s="50"/>
      <c r="AJ742" s="50"/>
      <c r="AK742" s="50"/>
    </row>
    <row r="743" spans="1:37">
      <c r="A743" s="53"/>
      <c r="B743" s="50"/>
      <c r="C743" s="50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  <c r="AD743" s="50"/>
      <c r="AE743" s="50"/>
      <c r="AF743" s="50"/>
      <c r="AG743" s="52"/>
      <c r="AH743" s="50"/>
      <c r="AI743" s="50"/>
      <c r="AJ743" s="50"/>
      <c r="AK743" s="50"/>
    </row>
    <row r="744" spans="1:37">
      <c r="A744" s="53"/>
      <c r="B744" s="50"/>
      <c r="C744" s="50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  <c r="AE744" s="50"/>
      <c r="AF744" s="50"/>
      <c r="AG744" s="52"/>
      <c r="AH744" s="50"/>
      <c r="AI744" s="50"/>
      <c r="AJ744" s="50"/>
      <c r="AK744" s="50"/>
    </row>
    <row r="745" spans="1:37">
      <c r="A745" s="53"/>
      <c r="B745" s="50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  <c r="AG745" s="52"/>
      <c r="AH745" s="50"/>
      <c r="AI745" s="50"/>
      <c r="AJ745" s="50"/>
      <c r="AK745" s="50"/>
    </row>
    <row r="746" spans="1:37">
      <c r="A746" s="53"/>
      <c r="B746" s="50"/>
      <c r="C746" s="50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  <c r="AE746" s="50"/>
      <c r="AF746" s="50"/>
      <c r="AG746" s="52"/>
      <c r="AH746" s="50"/>
      <c r="AI746" s="50"/>
      <c r="AJ746" s="50"/>
      <c r="AK746" s="50"/>
    </row>
    <row r="747" spans="1:37">
      <c r="A747" s="53"/>
      <c r="B747" s="50"/>
      <c r="C747" s="50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  <c r="AD747" s="50"/>
      <c r="AE747" s="50"/>
      <c r="AF747" s="50"/>
      <c r="AG747" s="52"/>
      <c r="AH747" s="50"/>
      <c r="AI747" s="50"/>
      <c r="AJ747" s="50"/>
      <c r="AK747" s="50"/>
    </row>
    <row r="748" spans="1:37">
      <c r="A748" s="53"/>
      <c r="B748" s="50"/>
      <c r="C748" s="50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  <c r="AE748" s="50"/>
      <c r="AF748" s="50"/>
      <c r="AG748" s="52"/>
      <c r="AH748" s="50"/>
      <c r="AI748" s="50"/>
      <c r="AJ748" s="50"/>
      <c r="AK748" s="50"/>
    </row>
    <row r="749" spans="1:37">
      <c r="A749" s="53"/>
      <c r="B749" s="50"/>
      <c r="C749" s="50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  <c r="AD749" s="50"/>
      <c r="AE749" s="50"/>
      <c r="AF749" s="50"/>
      <c r="AG749" s="52"/>
      <c r="AH749" s="50"/>
      <c r="AI749" s="50"/>
      <c r="AJ749" s="50"/>
      <c r="AK749" s="50"/>
    </row>
    <row r="750" spans="1:37">
      <c r="A750" s="53"/>
      <c r="B750" s="50"/>
      <c r="C750" s="50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  <c r="AE750" s="50"/>
      <c r="AF750" s="50"/>
      <c r="AG750" s="52"/>
      <c r="AH750" s="50"/>
      <c r="AI750" s="50"/>
      <c r="AJ750" s="50"/>
      <c r="AK750" s="50"/>
    </row>
    <row r="751" spans="1:37">
      <c r="A751" s="53"/>
      <c r="B751" s="50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  <c r="AG751" s="52"/>
      <c r="AH751" s="50"/>
      <c r="AI751" s="50"/>
      <c r="AJ751" s="50"/>
      <c r="AK751" s="50"/>
    </row>
    <row r="752" spans="1:37">
      <c r="A752" s="53"/>
      <c r="B752" s="50"/>
      <c r="C752" s="50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  <c r="AG752" s="52"/>
      <c r="AH752" s="50"/>
      <c r="AI752" s="50"/>
      <c r="AJ752" s="50"/>
      <c r="AK752" s="50"/>
    </row>
    <row r="753" spans="1:37">
      <c r="A753" s="53"/>
      <c r="B753" s="50"/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  <c r="AG753" s="52"/>
      <c r="AH753" s="50"/>
      <c r="AI753" s="50"/>
      <c r="AJ753" s="50"/>
      <c r="AK753" s="50"/>
    </row>
    <row r="754" spans="1:37">
      <c r="A754" s="53"/>
      <c r="B754" s="50"/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  <c r="AE754" s="50"/>
      <c r="AF754" s="50"/>
      <c r="AG754" s="52"/>
      <c r="AH754" s="50"/>
      <c r="AI754" s="50"/>
      <c r="AJ754" s="50"/>
      <c r="AK754" s="50"/>
    </row>
    <row r="755" spans="1:37">
      <c r="A755" s="53"/>
      <c r="B755" s="50"/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  <c r="AD755" s="50"/>
      <c r="AE755" s="50"/>
      <c r="AF755" s="50"/>
      <c r="AG755" s="52"/>
      <c r="AH755" s="50"/>
      <c r="AI755" s="50"/>
      <c r="AJ755" s="50"/>
      <c r="AK755" s="50"/>
    </row>
    <row r="756" spans="1:37">
      <c r="A756" s="53"/>
      <c r="B756" s="50"/>
      <c r="C756" s="50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  <c r="AE756" s="50"/>
      <c r="AF756" s="50"/>
      <c r="AG756" s="52"/>
      <c r="AH756" s="50"/>
      <c r="AI756" s="50"/>
      <c r="AJ756" s="50"/>
      <c r="AK756" s="50"/>
    </row>
    <row r="757" spans="1:37">
      <c r="A757" s="53"/>
      <c r="B757" s="50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  <c r="AG757" s="52"/>
      <c r="AH757" s="50"/>
      <c r="AI757" s="50"/>
      <c r="AJ757" s="50"/>
      <c r="AK757" s="50"/>
    </row>
    <row r="758" spans="1:37">
      <c r="A758" s="53"/>
      <c r="B758" s="50"/>
      <c r="C758" s="50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  <c r="AE758" s="50"/>
      <c r="AF758" s="50"/>
      <c r="AG758" s="52"/>
      <c r="AH758" s="50"/>
      <c r="AI758" s="50"/>
      <c r="AJ758" s="50"/>
      <c r="AK758" s="50"/>
    </row>
    <row r="759" spans="1:37">
      <c r="A759" s="53"/>
      <c r="B759" s="50"/>
      <c r="C759" s="50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  <c r="AD759" s="50"/>
      <c r="AE759" s="50"/>
      <c r="AF759" s="50"/>
      <c r="AG759" s="52"/>
      <c r="AH759" s="50"/>
      <c r="AI759" s="50"/>
      <c r="AJ759" s="50"/>
      <c r="AK759" s="50"/>
    </row>
    <row r="760" spans="1:37">
      <c r="A760" s="53"/>
      <c r="B760" s="50"/>
      <c r="C760" s="50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  <c r="AE760" s="50"/>
      <c r="AF760" s="50"/>
      <c r="AG760" s="52"/>
      <c r="AH760" s="50"/>
      <c r="AI760" s="50"/>
      <c r="AJ760" s="50"/>
      <c r="AK760" s="50"/>
    </row>
    <row r="761" spans="1:37">
      <c r="A761" s="53"/>
      <c r="B761" s="50"/>
      <c r="C761" s="50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  <c r="AD761" s="50"/>
      <c r="AE761" s="50"/>
      <c r="AF761" s="50"/>
      <c r="AG761" s="52"/>
      <c r="AH761" s="50"/>
      <c r="AI761" s="50"/>
      <c r="AJ761" s="50"/>
      <c r="AK761" s="50"/>
    </row>
    <row r="762" spans="1:37">
      <c r="A762" s="53"/>
      <c r="B762" s="50"/>
      <c r="C762" s="50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  <c r="AE762" s="50"/>
      <c r="AF762" s="50"/>
      <c r="AG762" s="52"/>
      <c r="AH762" s="50"/>
      <c r="AI762" s="50"/>
      <c r="AJ762" s="50"/>
      <c r="AK762" s="50"/>
    </row>
    <row r="763" spans="1:37">
      <c r="A763" s="53"/>
      <c r="B763" s="50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  <c r="AG763" s="52"/>
      <c r="AH763" s="50"/>
      <c r="AI763" s="50"/>
      <c r="AJ763" s="50"/>
      <c r="AK763" s="50"/>
    </row>
    <row r="764" spans="1:37">
      <c r="A764" s="53"/>
      <c r="B764" s="50"/>
      <c r="C764" s="50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  <c r="AE764" s="50"/>
      <c r="AF764" s="50"/>
      <c r="AG764" s="52"/>
      <c r="AH764" s="50"/>
      <c r="AI764" s="50"/>
      <c r="AJ764" s="50"/>
      <c r="AK764" s="50"/>
    </row>
    <row r="765" spans="1:37">
      <c r="A765" s="53"/>
      <c r="B765" s="50"/>
      <c r="C765" s="50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  <c r="AD765" s="50"/>
      <c r="AE765" s="50"/>
      <c r="AF765" s="50"/>
      <c r="AG765" s="52"/>
      <c r="AH765" s="50"/>
      <c r="AI765" s="50"/>
      <c r="AJ765" s="50"/>
      <c r="AK765" s="50"/>
    </row>
    <row r="766" spans="1:37">
      <c r="A766" s="53"/>
      <c r="B766" s="50"/>
      <c r="C766" s="50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  <c r="AE766" s="50"/>
      <c r="AF766" s="50"/>
      <c r="AG766" s="52"/>
      <c r="AH766" s="50"/>
      <c r="AI766" s="50"/>
      <c r="AJ766" s="50"/>
      <c r="AK766" s="50"/>
    </row>
    <row r="767" spans="1:37">
      <c r="A767" s="53"/>
      <c r="B767" s="50"/>
      <c r="C767" s="50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  <c r="AD767" s="50"/>
      <c r="AE767" s="50"/>
      <c r="AF767" s="50"/>
      <c r="AG767" s="52"/>
      <c r="AH767" s="50"/>
      <c r="AI767" s="50"/>
      <c r="AJ767" s="50"/>
      <c r="AK767" s="50"/>
    </row>
    <row r="768" spans="1:37">
      <c r="A768" s="53"/>
      <c r="B768" s="50"/>
      <c r="C768" s="50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  <c r="AE768" s="50"/>
      <c r="AF768" s="50"/>
      <c r="AG768" s="52"/>
      <c r="AH768" s="50"/>
      <c r="AI768" s="50"/>
      <c r="AJ768" s="50"/>
      <c r="AK768" s="50"/>
    </row>
    <row r="769" spans="1:37">
      <c r="A769" s="53"/>
      <c r="B769" s="50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  <c r="AG769" s="52"/>
      <c r="AH769" s="50"/>
      <c r="AI769" s="50"/>
      <c r="AJ769" s="50"/>
      <c r="AK769" s="50"/>
    </row>
    <row r="770" spans="1:37">
      <c r="A770" s="53"/>
      <c r="B770" s="50"/>
      <c r="C770" s="50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  <c r="AE770" s="50"/>
      <c r="AF770" s="50"/>
      <c r="AG770" s="52"/>
      <c r="AH770" s="50"/>
      <c r="AI770" s="50"/>
      <c r="AJ770" s="50"/>
      <c r="AK770" s="50"/>
    </row>
    <row r="771" spans="1:37">
      <c r="A771" s="53"/>
      <c r="B771" s="50"/>
      <c r="C771" s="50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  <c r="AE771" s="50"/>
      <c r="AF771" s="50"/>
      <c r="AG771" s="52"/>
      <c r="AH771" s="50"/>
      <c r="AI771" s="50"/>
      <c r="AJ771" s="50"/>
      <c r="AK771" s="50"/>
    </row>
    <row r="772" spans="1:37">
      <c r="A772" s="53"/>
      <c r="B772" s="50"/>
      <c r="C772" s="50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  <c r="AG772" s="52"/>
      <c r="AH772" s="50"/>
      <c r="AI772" s="50"/>
      <c r="AJ772" s="50"/>
      <c r="AK772" s="50"/>
    </row>
    <row r="773" spans="1:37">
      <c r="A773" s="53"/>
      <c r="B773" s="50"/>
      <c r="C773" s="50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  <c r="AG773" s="52"/>
      <c r="AH773" s="50"/>
      <c r="AI773" s="50"/>
      <c r="AJ773" s="50"/>
      <c r="AK773" s="50"/>
    </row>
    <row r="774" spans="1:37">
      <c r="A774" s="53"/>
      <c r="B774" s="50"/>
      <c r="C774" s="50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  <c r="AG774" s="52"/>
      <c r="AH774" s="50"/>
      <c r="AI774" s="50"/>
      <c r="AJ774" s="50"/>
      <c r="AK774" s="50"/>
    </row>
    <row r="775" spans="1:37">
      <c r="A775" s="53"/>
      <c r="B775" s="50"/>
      <c r="C775" s="50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  <c r="AD775" s="50"/>
      <c r="AE775" s="50"/>
      <c r="AF775" s="50"/>
      <c r="AG775" s="52"/>
      <c r="AH775" s="50"/>
      <c r="AI775" s="50"/>
      <c r="AJ775" s="50"/>
      <c r="AK775" s="50"/>
    </row>
    <row r="776" spans="1:37">
      <c r="A776" s="53"/>
      <c r="B776" s="50"/>
      <c r="C776" s="50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  <c r="AE776" s="50"/>
      <c r="AF776" s="50"/>
      <c r="AG776" s="52"/>
      <c r="AH776" s="50"/>
      <c r="AI776" s="50"/>
      <c r="AJ776" s="50"/>
      <c r="AK776" s="50"/>
    </row>
    <row r="777" spans="1:37">
      <c r="A777" s="53"/>
      <c r="B777" s="50"/>
      <c r="C777" s="50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  <c r="AD777" s="50"/>
      <c r="AE777" s="50"/>
      <c r="AF777" s="50"/>
      <c r="AG777" s="52"/>
      <c r="AH777" s="50"/>
      <c r="AI777" s="50"/>
      <c r="AJ777" s="50"/>
      <c r="AK777" s="50"/>
    </row>
    <row r="778" spans="1:37">
      <c r="A778" s="53"/>
      <c r="B778" s="50"/>
      <c r="C778" s="50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  <c r="AE778" s="50"/>
      <c r="AF778" s="50"/>
      <c r="AG778" s="52"/>
      <c r="AH778" s="50"/>
      <c r="AI778" s="50"/>
      <c r="AJ778" s="50"/>
      <c r="AK778" s="50"/>
    </row>
    <row r="779" spans="1:37">
      <c r="A779" s="53"/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  <c r="AF779" s="50"/>
      <c r="AG779" s="52"/>
      <c r="AH779" s="50"/>
      <c r="AI779" s="50"/>
      <c r="AJ779" s="50"/>
      <c r="AK779" s="50"/>
    </row>
    <row r="780" spans="1:37">
      <c r="A780" s="53"/>
      <c r="B780" s="50"/>
      <c r="C780" s="50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  <c r="AE780" s="50"/>
      <c r="AF780" s="50"/>
      <c r="AG780" s="52"/>
      <c r="AH780" s="50"/>
      <c r="AI780" s="50"/>
      <c r="AJ780" s="50"/>
      <c r="AK780" s="50"/>
    </row>
    <row r="781" spans="1:37">
      <c r="A781" s="53"/>
      <c r="B781" s="50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  <c r="AG781" s="52"/>
      <c r="AH781" s="50"/>
      <c r="AI781" s="50"/>
      <c r="AJ781" s="50"/>
      <c r="AK781" s="50"/>
    </row>
    <row r="782" spans="1:37">
      <c r="A782" s="53"/>
      <c r="B782" s="50"/>
      <c r="C782" s="50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  <c r="AE782" s="50"/>
      <c r="AF782" s="50"/>
      <c r="AG782" s="52"/>
      <c r="AH782" s="50"/>
      <c r="AI782" s="50"/>
      <c r="AJ782" s="50"/>
      <c r="AK782" s="50"/>
    </row>
    <row r="783" spans="1:37">
      <c r="A783" s="53"/>
      <c r="B783" s="50"/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  <c r="AD783" s="50"/>
      <c r="AE783" s="50"/>
      <c r="AF783" s="50"/>
      <c r="AG783" s="52"/>
      <c r="AH783" s="50"/>
      <c r="AI783" s="50"/>
      <c r="AJ783" s="50"/>
      <c r="AK783" s="50"/>
    </row>
    <row r="784" spans="1:37">
      <c r="A784" s="53"/>
      <c r="B784" s="50"/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  <c r="AE784" s="50"/>
      <c r="AF784" s="50"/>
      <c r="AG784" s="52"/>
      <c r="AH784" s="50"/>
      <c r="AI784" s="50"/>
      <c r="AJ784" s="50"/>
      <c r="AK784" s="50"/>
    </row>
    <row r="785" spans="1:37">
      <c r="A785" s="53"/>
      <c r="B785" s="50"/>
      <c r="C785" s="50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  <c r="AD785" s="50"/>
      <c r="AE785" s="50"/>
      <c r="AF785" s="50"/>
      <c r="AG785" s="52"/>
      <c r="AH785" s="50"/>
      <c r="AI785" s="50"/>
      <c r="AJ785" s="50"/>
      <c r="AK785" s="50"/>
    </row>
    <row r="786" spans="1:37">
      <c r="A786" s="53"/>
      <c r="B786" s="50"/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  <c r="AE786" s="50"/>
      <c r="AF786" s="50"/>
      <c r="AG786" s="52"/>
      <c r="AH786" s="50"/>
      <c r="AI786" s="50"/>
      <c r="AJ786" s="50"/>
      <c r="AK786" s="50"/>
    </row>
    <row r="787" spans="1:37">
      <c r="A787" s="53"/>
      <c r="B787" s="50"/>
      <c r="C787" s="50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  <c r="AD787" s="50"/>
      <c r="AE787" s="50"/>
      <c r="AF787" s="50"/>
      <c r="AG787" s="52"/>
      <c r="AH787" s="50"/>
      <c r="AI787" s="50"/>
      <c r="AJ787" s="50"/>
      <c r="AK787" s="50"/>
    </row>
    <row r="788" spans="1:37">
      <c r="A788" s="53"/>
      <c r="B788" s="50"/>
      <c r="C788" s="50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  <c r="AE788" s="50"/>
      <c r="AF788" s="50"/>
      <c r="AG788" s="52"/>
      <c r="AH788" s="50"/>
      <c r="AI788" s="50"/>
      <c r="AJ788" s="50"/>
      <c r="AK788" s="50"/>
    </row>
    <row r="789" spans="1:37">
      <c r="A789" s="53"/>
      <c r="B789" s="50"/>
      <c r="C789" s="50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  <c r="AD789" s="50"/>
      <c r="AE789" s="50"/>
      <c r="AF789" s="50"/>
      <c r="AG789" s="52"/>
      <c r="AH789" s="50"/>
      <c r="AI789" s="50"/>
      <c r="AJ789" s="50"/>
      <c r="AK789" s="50"/>
    </row>
    <row r="790" spans="1:37">
      <c r="A790" s="53"/>
      <c r="B790" s="50"/>
      <c r="C790" s="50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  <c r="AE790" s="50"/>
      <c r="AF790" s="50"/>
      <c r="AG790" s="52"/>
      <c r="AH790" s="50"/>
      <c r="AI790" s="50"/>
      <c r="AJ790" s="50"/>
      <c r="AK790" s="50"/>
    </row>
    <row r="791" spans="1:37">
      <c r="A791" s="53"/>
      <c r="B791" s="50"/>
      <c r="C791" s="50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  <c r="AD791" s="50"/>
      <c r="AE791" s="50"/>
      <c r="AF791" s="50"/>
      <c r="AG791" s="52"/>
      <c r="AH791" s="50"/>
      <c r="AI791" s="50"/>
      <c r="AJ791" s="50"/>
      <c r="AK791" s="50"/>
    </row>
    <row r="792" spans="1:37">
      <c r="A792" s="53"/>
      <c r="B792" s="50"/>
      <c r="C792" s="50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  <c r="AE792" s="50"/>
      <c r="AF792" s="50"/>
      <c r="AG792" s="52"/>
      <c r="AH792" s="50"/>
      <c r="AI792" s="50"/>
      <c r="AJ792" s="50"/>
      <c r="AK792" s="50"/>
    </row>
    <row r="793" spans="1:37">
      <c r="A793" s="53"/>
      <c r="B793" s="50"/>
      <c r="C793" s="50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  <c r="AG793" s="52"/>
      <c r="AH793" s="50"/>
      <c r="AI793" s="50"/>
      <c r="AJ793" s="50"/>
      <c r="AK793" s="50"/>
    </row>
    <row r="794" spans="1:37">
      <c r="A794" s="53"/>
      <c r="B794" s="50"/>
      <c r="C794" s="50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  <c r="AG794" s="52"/>
      <c r="AH794" s="50"/>
      <c r="AI794" s="50"/>
      <c r="AJ794" s="50"/>
      <c r="AK794" s="50"/>
    </row>
    <row r="795" spans="1:37">
      <c r="A795" s="53"/>
      <c r="B795" s="50"/>
      <c r="C795" s="50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  <c r="AG795" s="52"/>
      <c r="AH795" s="50"/>
      <c r="AI795" s="50"/>
      <c r="AJ795" s="50"/>
      <c r="AK795" s="50"/>
    </row>
    <row r="796" spans="1:37">
      <c r="A796" s="53"/>
      <c r="B796" s="50"/>
      <c r="C796" s="50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  <c r="AE796" s="50"/>
      <c r="AF796" s="50"/>
      <c r="AG796" s="52"/>
      <c r="AH796" s="50"/>
      <c r="AI796" s="50"/>
      <c r="AJ796" s="50"/>
      <c r="AK796" s="50"/>
    </row>
    <row r="797" spans="1:37">
      <c r="A797" s="53"/>
      <c r="B797" s="50"/>
      <c r="C797" s="50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  <c r="AD797" s="50"/>
      <c r="AE797" s="50"/>
      <c r="AF797" s="50"/>
      <c r="AG797" s="52"/>
      <c r="AH797" s="50"/>
      <c r="AI797" s="50"/>
      <c r="AJ797" s="50"/>
      <c r="AK797" s="50"/>
    </row>
    <row r="798" spans="1:37">
      <c r="A798" s="53"/>
      <c r="B798" s="50"/>
      <c r="C798" s="50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  <c r="AE798" s="50"/>
      <c r="AF798" s="50"/>
      <c r="AG798" s="52"/>
      <c r="AH798" s="50"/>
      <c r="AI798" s="50"/>
      <c r="AJ798" s="50"/>
      <c r="AK798" s="50"/>
    </row>
    <row r="799" spans="1:37">
      <c r="A799" s="53"/>
      <c r="B799" s="50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  <c r="AG799" s="52"/>
      <c r="AH799" s="50"/>
      <c r="AI799" s="50"/>
      <c r="AJ799" s="50"/>
      <c r="AK799" s="50"/>
    </row>
    <row r="800" spans="1:37">
      <c r="A800" s="53"/>
      <c r="B800" s="50"/>
      <c r="C800" s="50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  <c r="AE800" s="50"/>
      <c r="AF800" s="50"/>
      <c r="AG800" s="52"/>
      <c r="AH800" s="50"/>
      <c r="AI800" s="50"/>
      <c r="AJ800" s="50"/>
      <c r="AK800" s="50"/>
    </row>
    <row r="801" spans="1:37">
      <c r="A801" s="53"/>
      <c r="B801" s="50"/>
      <c r="C801" s="50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  <c r="AE801" s="50"/>
      <c r="AF801" s="50"/>
      <c r="AG801" s="52"/>
      <c r="AH801" s="50"/>
      <c r="AI801" s="50"/>
      <c r="AJ801" s="50"/>
      <c r="AK801" s="50"/>
    </row>
    <row r="802" spans="1:37">
      <c r="A802" s="53"/>
      <c r="B802" s="50"/>
      <c r="C802" s="50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  <c r="AE802" s="50"/>
      <c r="AF802" s="50"/>
      <c r="AG802" s="52"/>
      <c r="AH802" s="50"/>
      <c r="AI802" s="50"/>
      <c r="AJ802" s="50"/>
      <c r="AK802" s="50"/>
    </row>
    <row r="803" spans="1:37">
      <c r="A803" s="53"/>
      <c r="B803" s="50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2"/>
      <c r="AH803" s="50"/>
      <c r="AI803" s="50"/>
      <c r="AJ803" s="50"/>
      <c r="AK803" s="50"/>
    </row>
    <row r="804" spans="1:37">
      <c r="A804" s="53"/>
      <c r="B804" s="50"/>
      <c r="C804" s="50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  <c r="AE804" s="50"/>
      <c r="AF804" s="50"/>
      <c r="AG804" s="52"/>
      <c r="AH804" s="50"/>
      <c r="AI804" s="50"/>
      <c r="AJ804" s="50"/>
      <c r="AK804" s="50"/>
    </row>
    <row r="805" spans="1:37">
      <c r="A805" s="53"/>
      <c r="B805" s="50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  <c r="AG805" s="52"/>
      <c r="AH805" s="50"/>
      <c r="AI805" s="50"/>
      <c r="AJ805" s="50"/>
      <c r="AK805" s="50"/>
    </row>
    <row r="806" spans="1:37">
      <c r="A806" s="53"/>
      <c r="B806" s="50"/>
      <c r="C806" s="50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  <c r="AE806" s="50"/>
      <c r="AF806" s="50"/>
      <c r="AG806" s="52"/>
      <c r="AH806" s="50"/>
      <c r="AI806" s="50"/>
      <c r="AJ806" s="50"/>
      <c r="AK806" s="50"/>
    </row>
    <row r="807" spans="1:37">
      <c r="A807" s="53"/>
      <c r="B807" s="50"/>
      <c r="C807" s="50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  <c r="AD807" s="50"/>
      <c r="AE807" s="50"/>
      <c r="AF807" s="50"/>
      <c r="AG807" s="52"/>
      <c r="AH807" s="50"/>
      <c r="AI807" s="50"/>
      <c r="AJ807" s="50"/>
      <c r="AK807" s="50"/>
    </row>
    <row r="808" spans="1:37">
      <c r="A808" s="53"/>
      <c r="B808" s="50"/>
      <c r="C808" s="50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  <c r="AE808" s="50"/>
      <c r="AF808" s="50"/>
      <c r="AG808" s="52"/>
      <c r="AH808" s="50"/>
      <c r="AI808" s="50"/>
      <c r="AJ808" s="50"/>
      <c r="AK808" s="50"/>
    </row>
    <row r="809" spans="1:37">
      <c r="A809" s="53"/>
      <c r="B809" s="50"/>
      <c r="C809" s="50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  <c r="AD809" s="50"/>
      <c r="AE809" s="50"/>
      <c r="AF809" s="50"/>
      <c r="AG809" s="52"/>
      <c r="AH809" s="50"/>
      <c r="AI809" s="50"/>
      <c r="AJ809" s="50"/>
      <c r="AK809" s="50"/>
    </row>
    <row r="810" spans="1:37">
      <c r="A810" s="53"/>
      <c r="B810" s="50"/>
      <c r="C810" s="50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  <c r="AE810" s="50"/>
      <c r="AF810" s="50"/>
      <c r="AG810" s="52"/>
      <c r="AH810" s="50"/>
      <c r="AI810" s="50"/>
      <c r="AJ810" s="50"/>
      <c r="AK810" s="50"/>
    </row>
    <row r="811" spans="1:37">
      <c r="A811" s="53"/>
      <c r="B811" s="50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  <c r="AG811" s="52"/>
      <c r="AH811" s="50"/>
      <c r="AI811" s="50"/>
      <c r="AJ811" s="50"/>
      <c r="AK811" s="50"/>
    </row>
    <row r="812" spans="1:37">
      <c r="A812" s="53"/>
      <c r="B812" s="50"/>
      <c r="C812" s="50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  <c r="AE812" s="50"/>
      <c r="AF812" s="50"/>
      <c r="AG812" s="52"/>
      <c r="AH812" s="50"/>
      <c r="AI812" s="50"/>
      <c r="AJ812" s="50"/>
      <c r="AK812" s="50"/>
    </row>
    <row r="813" spans="1:37">
      <c r="A813" s="53"/>
      <c r="B813" s="50"/>
      <c r="C813" s="50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  <c r="AG813" s="52"/>
      <c r="AH813" s="50"/>
      <c r="AI813" s="50"/>
      <c r="AJ813" s="50"/>
      <c r="AK813" s="50"/>
    </row>
    <row r="814" spans="1:37">
      <c r="A814" s="53"/>
      <c r="B814" s="50"/>
      <c r="C814" s="50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  <c r="AG814" s="52"/>
      <c r="AH814" s="50"/>
      <c r="AI814" s="50"/>
      <c r="AJ814" s="50"/>
      <c r="AK814" s="50"/>
    </row>
    <row r="815" spans="1:37">
      <c r="A815" s="53"/>
      <c r="B815" s="50"/>
      <c r="C815" s="50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  <c r="AG815" s="52"/>
      <c r="AH815" s="50"/>
      <c r="AI815" s="50"/>
      <c r="AJ815" s="50"/>
      <c r="AK815" s="50"/>
    </row>
    <row r="816" spans="1:37">
      <c r="A816" s="53"/>
      <c r="B816" s="50"/>
      <c r="C816" s="50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  <c r="AD816" s="50"/>
      <c r="AE816" s="50"/>
      <c r="AF816" s="50"/>
      <c r="AG816" s="52"/>
      <c r="AH816" s="50"/>
      <c r="AI816" s="50"/>
      <c r="AJ816" s="50"/>
      <c r="AK816" s="50"/>
    </row>
    <row r="817" spans="1:37">
      <c r="A817" s="53"/>
      <c r="B817" s="50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  <c r="AG817" s="52"/>
      <c r="AH817" s="50"/>
      <c r="AI817" s="50"/>
      <c r="AJ817" s="50"/>
      <c r="AK817" s="50"/>
    </row>
    <row r="818" spans="1:37">
      <c r="A818" s="53"/>
      <c r="B818" s="50"/>
      <c r="C818" s="50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  <c r="AD818" s="50"/>
      <c r="AE818" s="50"/>
      <c r="AF818" s="50"/>
      <c r="AG818" s="52"/>
      <c r="AH818" s="50"/>
      <c r="AI818" s="50"/>
      <c r="AJ818" s="50"/>
      <c r="AK818" s="50"/>
    </row>
    <row r="819" spans="1:37">
      <c r="A819" s="53"/>
      <c r="B819" s="50"/>
      <c r="C819" s="50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  <c r="AD819" s="50"/>
      <c r="AE819" s="50"/>
      <c r="AF819" s="50"/>
      <c r="AG819" s="52"/>
      <c r="AH819" s="50"/>
      <c r="AI819" s="50"/>
      <c r="AJ819" s="50"/>
      <c r="AK819" s="50"/>
    </row>
    <row r="820" spans="1:37">
      <c r="A820" s="53"/>
      <c r="B820" s="50"/>
      <c r="C820" s="50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  <c r="AD820" s="50"/>
      <c r="AE820" s="50"/>
      <c r="AF820" s="50"/>
      <c r="AG820" s="52"/>
      <c r="AH820" s="50"/>
      <c r="AI820" s="50"/>
      <c r="AJ820" s="50"/>
      <c r="AK820" s="50"/>
    </row>
    <row r="821" spans="1:37">
      <c r="A821" s="53"/>
      <c r="B821" s="50"/>
      <c r="C821" s="50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  <c r="AE821" s="50"/>
      <c r="AF821" s="50"/>
      <c r="AG821" s="52"/>
      <c r="AH821" s="50"/>
      <c r="AI821" s="50"/>
      <c r="AJ821" s="50"/>
      <c r="AK821" s="50"/>
    </row>
    <row r="822" spans="1:37">
      <c r="A822" s="53"/>
      <c r="B822" s="50"/>
      <c r="C822" s="50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  <c r="AD822" s="50"/>
      <c r="AE822" s="50"/>
      <c r="AF822" s="50"/>
      <c r="AG822" s="52"/>
      <c r="AH822" s="50"/>
      <c r="AI822" s="50"/>
      <c r="AJ822" s="50"/>
      <c r="AK822" s="50"/>
    </row>
    <row r="823" spans="1:37">
      <c r="A823" s="53"/>
      <c r="B823" s="50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  <c r="AG823" s="52"/>
      <c r="AH823" s="50"/>
      <c r="AI823" s="50"/>
      <c r="AJ823" s="50"/>
      <c r="AK823" s="50"/>
    </row>
    <row r="824" spans="1:37">
      <c r="A824" s="53"/>
      <c r="B824" s="50"/>
      <c r="C824" s="50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  <c r="AD824" s="50"/>
      <c r="AE824" s="50"/>
      <c r="AF824" s="50"/>
      <c r="AG824" s="52"/>
      <c r="AH824" s="50"/>
      <c r="AI824" s="50"/>
      <c r="AJ824" s="50"/>
      <c r="AK824" s="50"/>
    </row>
    <row r="825" spans="1:37">
      <c r="A825" s="53"/>
      <c r="B825" s="50"/>
      <c r="C825" s="50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  <c r="AE825" s="50"/>
      <c r="AF825" s="50"/>
      <c r="AG825" s="52"/>
      <c r="AH825" s="50"/>
      <c r="AI825" s="50"/>
      <c r="AJ825" s="50"/>
      <c r="AK825" s="50"/>
    </row>
    <row r="826" spans="1:37">
      <c r="A826" s="53"/>
      <c r="B826" s="50"/>
      <c r="C826" s="50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  <c r="AD826" s="50"/>
      <c r="AE826" s="50"/>
      <c r="AF826" s="50"/>
      <c r="AG826" s="52"/>
      <c r="AH826" s="50"/>
      <c r="AI826" s="50"/>
      <c r="AJ826" s="50"/>
      <c r="AK826" s="50"/>
    </row>
    <row r="827" spans="1:37">
      <c r="A827" s="53"/>
      <c r="B827" s="50"/>
      <c r="C827" s="50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  <c r="AE827" s="50"/>
      <c r="AF827" s="50"/>
      <c r="AG827" s="52"/>
      <c r="AH827" s="50"/>
      <c r="AI827" s="50"/>
      <c r="AJ827" s="50"/>
      <c r="AK827" s="50"/>
    </row>
    <row r="828" spans="1:37">
      <c r="A828" s="53"/>
      <c r="B828" s="50"/>
      <c r="C828" s="50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  <c r="AD828" s="50"/>
      <c r="AE828" s="50"/>
      <c r="AF828" s="50"/>
      <c r="AG828" s="52"/>
      <c r="AH828" s="50"/>
      <c r="AI828" s="50"/>
      <c r="AJ828" s="50"/>
      <c r="AK828" s="50"/>
    </row>
    <row r="829" spans="1:37">
      <c r="A829" s="53"/>
      <c r="B829" s="50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  <c r="AG829" s="52"/>
      <c r="AH829" s="50"/>
      <c r="AI829" s="50"/>
      <c r="AJ829" s="50"/>
      <c r="AK829" s="50"/>
    </row>
    <row r="830" spans="1:37">
      <c r="A830" s="53"/>
      <c r="B830" s="50"/>
      <c r="C830" s="50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  <c r="AD830" s="50"/>
      <c r="AE830" s="50"/>
      <c r="AF830" s="50"/>
      <c r="AG830" s="52"/>
      <c r="AH830" s="50"/>
      <c r="AI830" s="50"/>
      <c r="AJ830" s="50"/>
      <c r="AK830" s="50"/>
    </row>
    <row r="831" spans="1:37">
      <c r="A831" s="53"/>
      <c r="B831" s="50"/>
      <c r="C831" s="50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  <c r="AG831" s="52"/>
      <c r="AH831" s="50"/>
      <c r="AI831" s="50"/>
      <c r="AJ831" s="50"/>
      <c r="AK831" s="50"/>
    </row>
    <row r="832" spans="1:37">
      <c r="A832" s="53"/>
      <c r="B832" s="50"/>
      <c r="C832" s="50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  <c r="AG832" s="52"/>
      <c r="AH832" s="50"/>
      <c r="AI832" s="50"/>
      <c r="AJ832" s="50"/>
      <c r="AK832" s="50"/>
    </row>
    <row r="833" spans="1:37">
      <c r="A833" s="53"/>
      <c r="B833" s="50"/>
      <c r="C833" s="50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  <c r="AG833" s="52"/>
      <c r="AH833" s="50"/>
      <c r="AI833" s="50"/>
      <c r="AJ833" s="50"/>
      <c r="AK833" s="50"/>
    </row>
    <row r="834" spans="1:37">
      <c r="A834" s="53"/>
      <c r="B834" s="50"/>
      <c r="C834" s="50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  <c r="AG834" s="52"/>
      <c r="AH834" s="50"/>
      <c r="AI834" s="50"/>
      <c r="AJ834" s="50"/>
      <c r="AK834" s="50"/>
    </row>
    <row r="835" spans="1:37">
      <c r="A835" s="53"/>
      <c r="B835" s="50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  <c r="AG835" s="52"/>
      <c r="AH835" s="50"/>
      <c r="AI835" s="50"/>
      <c r="AJ835" s="50"/>
      <c r="AK835" s="50"/>
    </row>
    <row r="836" spans="1:37">
      <c r="A836" s="53"/>
      <c r="B836" s="50"/>
      <c r="C836" s="50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  <c r="AG836" s="52"/>
      <c r="AH836" s="50"/>
      <c r="AI836" s="50"/>
      <c r="AJ836" s="50"/>
      <c r="AK836" s="50"/>
    </row>
    <row r="837" spans="1:37">
      <c r="A837" s="53"/>
      <c r="B837" s="50"/>
      <c r="C837" s="50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  <c r="AG837" s="52"/>
      <c r="AH837" s="50"/>
      <c r="AI837" s="50"/>
      <c r="AJ837" s="50"/>
      <c r="AK837" s="50"/>
    </row>
    <row r="838" spans="1:37">
      <c r="A838" s="53"/>
      <c r="B838" s="50"/>
      <c r="C838" s="50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  <c r="AG838" s="52"/>
      <c r="AH838" s="50"/>
      <c r="AI838" s="50"/>
      <c r="AJ838" s="50"/>
      <c r="AK838" s="50"/>
    </row>
    <row r="839" spans="1:37">
      <c r="A839" s="53"/>
      <c r="B839" s="50"/>
      <c r="C839" s="50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  <c r="AG839" s="52"/>
      <c r="AH839" s="50"/>
      <c r="AI839" s="50"/>
      <c r="AJ839" s="50"/>
      <c r="AK839" s="50"/>
    </row>
    <row r="840" spans="1:37">
      <c r="A840" s="53"/>
      <c r="B840" s="50"/>
      <c r="C840" s="50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  <c r="AG840" s="52"/>
      <c r="AH840" s="50"/>
      <c r="AI840" s="50"/>
      <c r="AJ840" s="50"/>
      <c r="AK840" s="50"/>
    </row>
    <row r="841" spans="1:37">
      <c r="A841" s="53"/>
      <c r="B841" s="50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  <c r="AG841" s="52"/>
      <c r="AH841" s="50"/>
      <c r="AI841" s="50"/>
      <c r="AJ841" s="50"/>
      <c r="AK841" s="50"/>
    </row>
    <row r="842" spans="1:37">
      <c r="A842" s="53"/>
      <c r="B842" s="50"/>
      <c r="C842" s="50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  <c r="AD842" s="50"/>
      <c r="AE842" s="50"/>
      <c r="AF842" s="50"/>
      <c r="AG842" s="52"/>
      <c r="AH842" s="50"/>
      <c r="AI842" s="50"/>
      <c r="AJ842" s="50"/>
      <c r="AK842" s="50"/>
    </row>
    <row r="843" spans="1:37">
      <c r="A843" s="53"/>
      <c r="B843" s="50"/>
      <c r="C843" s="50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  <c r="AD843" s="50"/>
      <c r="AE843" s="50"/>
      <c r="AF843" s="50"/>
      <c r="AG843" s="52"/>
      <c r="AH843" s="50"/>
      <c r="AI843" s="50"/>
      <c r="AJ843" s="50"/>
      <c r="AK843" s="50"/>
    </row>
    <row r="844" spans="1:37">
      <c r="A844" s="53"/>
      <c r="B844" s="50"/>
      <c r="C844" s="50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  <c r="AD844" s="50"/>
      <c r="AE844" s="50"/>
      <c r="AF844" s="50"/>
      <c r="AG844" s="52"/>
      <c r="AH844" s="50"/>
      <c r="AI844" s="50"/>
      <c r="AJ844" s="50"/>
      <c r="AK844" s="50"/>
    </row>
    <row r="845" spans="1:37">
      <c r="A845" s="53"/>
      <c r="B845" s="50"/>
      <c r="C845" s="50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  <c r="AE845" s="50"/>
      <c r="AF845" s="50"/>
      <c r="AG845" s="52"/>
      <c r="AH845" s="50"/>
      <c r="AI845" s="50"/>
      <c r="AJ845" s="50"/>
      <c r="AK845" s="50"/>
    </row>
    <row r="846" spans="1:37">
      <c r="A846" s="53"/>
      <c r="B846" s="50"/>
      <c r="C846" s="50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  <c r="AD846" s="50"/>
      <c r="AE846" s="50"/>
      <c r="AF846" s="50"/>
      <c r="AG846" s="52"/>
      <c r="AH846" s="50"/>
      <c r="AI846" s="50"/>
      <c r="AJ846" s="50"/>
      <c r="AK846" s="50"/>
    </row>
    <row r="847" spans="1:37">
      <c r="A847" s="53"/>
      <c r="B847" s="50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  <c r="AG847" s="52"/>
      <c r="AH847" s="50"/>
      <c r="AI847" s="50"/>
      <c r="AJ847" s="50"/>
      <c r="AK847" s="50"/>
    </row>
    <row r="848" spans="1:37">
      <c r="A848" s="53"/>
      <c r="B848" s="50"/>
      <c r="C848" s="50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  <c r="AD848" s="50"/>
      <c r="AE848" s="50"/>
      <c r="AF848" s="50"/>
      <c r="AG848" s="52"/>
      <c r="AH848" s="50"/>
      <c r="AI848" s="50"/>
      <c r="AJ848" s="50"/>
      <c r="AK848" s="50"/>
    </row>
    <row r="849" spans="1:37">
      <c r="A849" s="53"/>
      <c r="B849" s="50"/>
      <c r="C849" s="50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  <c r="AD849" s="50"/>
      <c r="AE849" s="50"/>
      <c r="AF849" s="50"/>
      <c r="AG849" s="52"/>
      <c r="AH849" s="50"/>
      <c r="AI849" s="50"/>
      <c r="AJ849" s="50"/>
      <c r="AK849" s="50"/>
    </row>
    <row r="850" spans="1:37">
      <c r="A850" s="53"/>
      <c r="B850" s="50"/>
      <c r="C850" s="50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  <c r="AD850" s="50"/>
      <c r="AE850" s="50"/>
      <c r="AF850" s="50"/>
      <c r="AG850" s="52"/>
      <c r="AH850" s="50"/>
      <c r="AI850" s="50"/>
      <c r="AJ850" s="50"/>
      <c r="AK850" s="50"/>
    </row>
    <row r="851" spans="1:37">
      <c r="A851" s="53"/>
      <c r="B851" s="50"/>
      <c r="C851" s="50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  <c r="AD851" s="50"/>
      <c r="AE851" s="50"/>
      <c r="AF851" s="50"/>
      <c r="AG851" s="52"/>
      <c r="AH851" s="50"/>
      <c r="AI851" s="50"/>
      <c r="AJ851" s="50"/>
      <c r="AK851" s="50"/>
    </row>
    <row r="852" spans="1:37">
      <c r="A852" s="53"/>
      <c r="B852" s="50"/>
      <c r="C852" s="50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  <c r="AD852" s="50"/>
      <c r="AE852" s="50"/>
      <c r="AF852" s="50"/>
      <c r="AG852" s="52"/>
      <c r="AH852" s="50"/>
      <c r="AI852" s="50"/>
      <c r="AJ852" s="50"/>
      <c r="AK852" s="50"/>
    </row>
    <row r="853" spans="1:37">
      <c r="A853" s="53"/>
      <c r="B853" s="50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  <c r="AG853" s="52"/>
      <c r="AH853" s="50"/>
      <c r="AI853" s="50"/>
      <c r="AJ853" s="50"/>
      <c r="AK853" s="50"/>
    </row>
    <row r="854" spans="1:37">
      <c r="A854" s="53"/>
      <c r="B854" s="50"/>
      <c r="C854" s="50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  <c r="AD854" s="50"/>
      <c r="AE854" s="50"/>
      <c r="AF854" s="50"/>
      <c r="AG854" s="52"/>
      <c r="AH854" s="50"/>
      <c r="AI854" s="50"/>
      <c r="AJ854" s="50"/>
      <c r="AK854" s="50"/>
    </row>
    <row r="855" spans="1:37">
      <c r="A855" s="53"/>
      <c r="B855" s="50"/>
      <c r="C855" s="50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  <c r="AD855" s="50"/>
      <c r="AE855" s="50"/>
      <c r="AF855" s="50"/>
      <c r="AG855" s="52"/>
      <c r="AH855" s="50"/>
      <c r="AI855" s="50"/>
      <c r="AJ855" s="50"/>
      <c r="AK855" s="50"/>
    </row>
    <row r="856" spans="1:37">
      <c r="A856" s="53"/>
      <c r="B856" s="50"/>
      <c r="C856" s="50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  <c r="AD856" s="50"/>
      <c r="AE856" s="50"/>
      <c r="AF856" s="50"/>
      <c r="AG856" s="52"/>
      <c r="AH856" s="50"/>
      <c r="AI856" s="50"/>
      <c r="AJ856" s="50"/>
      <c r="AK856" s="50"/>
    </row>
    <row r="857" spans="1:37">
      <c r="A857" s="53"/>
      <c r="B857" s="50"/>
      <c r="C857" s="50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  <c r="AE857" s="50"/>
      <c r="AF857" s="50"/>
      <c r="AG857" s="52"/>
      <c r="AH857" s="50"/>
      <c r="AI857" s="50"/>
      <c r="AJ857" s="50"/>
      <c r="AK857" s="50"/>
    </row>
    <row r="858" spans="1:37">
      <c r="A858" s="53"/>
      <c r="B858" s="50"/>
      <c r="C858" s="50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  <c r="AD858" s="50"/>
      <c r="AE858" s="50"/>
      <c r="AF858" s="50"/>
      <c r="AG858" s="52"/>
      <c r="AH858" s="50"/>
      <c r="AI858" s="50"/>
      <c r="AJ858" s="50"/>
      <c r="AK858" s="50"/>
    </row>
    <row r="859" spans="1:37">
      <c r="A859" s="53"/>
      <c r="B859" s="50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  <c r="AG859" s="52"/>
      <c r="AH859" s="50"/>
      <c r="AI859" s="50"/>
      <c r="AJ859" s="50"/>
      <c r="AK859" s="50"/>
    </row>
    <row r="860" spans="1:37">
      <c r="A860" s="53"/>
      <c r="B860" s="50"/>
      <c r="C860" s="50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  <c r="AD860" s="50"/>
      <c r="AE860" s="50"/>
      <c r="AF860" s="50"/>
      <c r="AG860" s="52"/>
      <c r="AH860" s="50"/>
      <c r="AI860" s="50"/>
      <c r="AJ860" s="50"/>
      <c r="AK860" s="50"/>
    </row>
    <row r="861" spans="1:37">
      <c r="A861" s="53"/>
      <c r="B861" s="50"/>
      <c r="C861" s="50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  <c r="AD861" s="50"/>
      <c r="AE861" s="50"/>
      <c r="AF861" s="50"/>
      <c r="AG861" s="52"/>
      <c r="AH861" s="50"/>
      <c r="AI861" s="50"/>
      <c r="AJ861" s="50"/>
      <c r="AK861" s="50"/>
    </row>
    <row r="862" spans="1:37">
      <c r="A862" s="53"/>
      <c r="B862" s="50"/>
      <c r="C862" s="50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  <c r="AD862" s="50"/>
      <c r="AE862" s="50"/>
      <c r="AF862" s="50"/>
      <c r="AG862" s="52"/>
      <c r="AH862" s="50"/>
      <c r="AI862" s="50"/>
      <c r="AJ862" s="50"/>
      <c r="AK862" s="50"/>
    </row>
    <row r="863" spans="1:37">
      <c r="A863" s="53"/>
      <c r="B863" s="50"/>
      <c r="C863" s="50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  <c r="AD863" s="50"/>
      <c r="AE863" s="50"/>
      <c r="AF863" s="50"/>
      <c r="AG863" s="52"/>
      <c r="AH863" s="50"/>
      <c r="AI863" s="50"/>
      <c r="AJ863" s="50"/>
      <c r="AK863" s="50"/>
    </row>
    <row r="864" spans="1:37">
      <c r="A864" s="53"/>
      <c r="B864" s="50"/>
      <c r="C864" s="50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  <c r="AD864" s="50"/>
      <c r="AE864" s="50"/>
      <c r="AF864" s="50"/>
      <c r="AG864" s="52"/>
      <c r="AH864" s="50"/>
      <c r="AI864" s="50"/>
      <c r="AJ864" s="50"/>
      <c r="AK864" s="50"/>
    </row>
    <row r="865" spans="1:37">
      <c r="A865" s="53"/>
      <c r="B865" s="50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  <c r="AF865" s="50"/>
      <c r="AG865" s="52"/>
      <c r="AH865" s="50"/>
      <c r="AI865" s="50"/>
      <c r="AJ865" s="50"/>
      <c r="AK865" s="50"/>
    </row>
    <row r="866" spans="1:37">
      <c r="A866" s="53"/>
      <c r="B866" s="50"/>
      <c r="C866" s="50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  <c r="AD866" s="50"/>
      <c r="AE866" s="50"/>
      <c r="AF866" s="50"/>
      <c r="AG866" s="52"/>
      <c r="AH866" s="50"/>
      <c r="AI866" s="50"/>
      <c r="AJ866" s="50"/>
      <c r="AK866" s="50"/>
    </row>
    <row r="867" spans="1:37">
      <c r="A867" s="53"/>
      <c r="B867" s="50"/>
      <c r="C867" s="50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  <c r="AE867" s="50"/>
      <c r="AF867" s="50"/>
      <c r="AG867" s="52"/>
      <c r="AH867" s="50"/>
      <c r="AI867" s="50"/>
      <c r="AJ867" s="50"/>
      <c r="AK867" s="50"/>
    </row>
    <row r="868" spans="1:37">
      <c r="A868" s="53"/>
      <c r="B868" s="50"/>
      <c r="C868" s="50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  <c r="AE868" s="50"/>
      <c r="AF868" s="50"/>
      <c r="AG868" s="52"/>
      <c r="AH868" s="50"/>
      <c r="AI868" s="50"/>
      <c r="AJ868" s="50"/>
      <c r="AK868" s="50"/>
    </row>
    <row r="869" spans="1:37">
      <c r="A869" s="53"/>
      <c r="B869" s="50"/>
      <c r="C869" s="50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  <c r="AD869" s="50"/>
      <c r="AE869" s="50"/>
      <c r="AF869" s="50"/>
      <c r="AG869" s="52"/>
      <c r="AH869" s="50"/>
      <c r="AI869" s="50"/>
      <c r="AJ869" s="50"/>
      <c r="AK869" s="50"/>
    </row>
    <row r="870" spans="1:37">
      <c r="A870" s="53"/>
      <c r="B870" s="50"/>
      <c r="C870" s="50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  <c r="AD870" s="50"/>
      <c r="AE870" s="50"/>
      <c r="AF870" s="50"/>
      <c r="AG870" s="52"/>
      <c r="AH870" s="50"/>
      <c r="AI870" s="50"/>
      <c r="AJ870" s="50"/>
      <c r="AK870" s="50"/>
    </row>
    <row r="871" spans="1:37">
      <c r="A871" s="53"/>
      <c r="B871" s="50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  <c r="AF871" s="50"/>
      <c r="AG871" s="52"/>
      <c r="AH871" s="50"/>
      <c r="AI871" s="50"/>
      <c r="AJ871" s="50"/>
      <c r="AK871" s="50"/>
    </row>
    <row r="872" spans="1:37">
      <c r="A872" s="53"/>
      <c r="B872" s="50"/>
      <c r="C872" s="50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  <c r="AD872" s="50"/>
      <c r="AE872" s="50"/>
      <c r="AF872" s="50"/>
      <c r="AG872" s="52"/>
      <c r="AH872" s="50"/>
      <c r="AI872" s="50"/>
      <c r="AJ872" s="50"/>
      <c r="AK872" s="50"/>
    </row>
    <row r="873" spans="1:37">
      <c r="A873" s="53"/>
      <c r="B873" s="50"/>
      <c r="C873" s="50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  <c r="AE873" s="50"/>
      <c r="AF873" s="50"/>
      <c r="AG873" s="52"/>
      <c r="AH873" s="50"/>
      <c r="AI873" s="50"/>
      <c r="AJ873" s="50"/>
      <c r="AK873" s="50"/>
    </row>
    <row r="874" spans="1:37">
      <c r="A874" s="53"/>
      <c r="B874" s="50"/>
      <c r="C874" s="50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  <c r="AD874" s="50"/>
      <c r="AE874" s="50"/>
      <c r="AF874" s="50"/>
      <c r="AG874" s="52"/>
      <c r="AH874" s="50"/>
      <c r="AI874" s="50"/>
      <c r="AJ874" s="50"/>
      <c r="AK874" s="50"/>
    </row>
    <row r="875" spans="1:37">
      <c r="A875" s="53"/>
      <c r="B875" s="50"/>
      <c r="C875" s="50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  <c r="AD875" s="50"/>
      <c r="AE875" s="50"/>
      <c r="AF875" s="50"/>
      <c r="AG875" s="52"/>
      <c r="AH875" s="50"/>
      <c r="AI875" s="50"/>
      <c r="AJ875" s="50"/>
      <c r="AK875" s="50"/>
    </row>
    <row r="876" spans="1:37">
      <c r="A876" s="53"/>
      <c r="B876" s="50"/>
      <c r="C876" s="50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  <c r="AD876" s="50"/>
      <c r="AE876" s="50"/>
      <c r="AF876" s="50"/>
      <c r="AG876" s="52"/>
      <c r="AH876" s="50"/>
      <c r="AI876" s="50"/>
      <c r="AJ876" s="50"/>
      <c r="AK876" s="50"/>
    </row>
    <row r="877" spans="1:37">
      <c r="A877" s="53"/>
      <c r="B877" s="50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  <c r="AF877" s="50"/>
      <c r="AG877" s="52"/>
      <c r="AH877" s="50"/>
      <c r="AI877" s="50"/>
      <c r="AJ877" s="50"/>
      <c r="AK877" s="50"/>
    </row>
    <row r="878" spans="1:37">
      <c r="A878" s="53"/>
      <c r="B878" s="50"/>
      <c r="C878" s="50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  <c r="AD878" s="50"/>
      <c r="AE878" s="50"/>
      <c r="AF878" s="50"/>
      <c r="AG878" s="52"/>
      <c r="AH878" s="50"/>
      <c r="AI878" s="50"/>
      <c r="AJ878" s="50"/>
      <c r="AK878" s="50"/>
    </row>
    <row r="879" spans="1:37">
      <c r="A879" s="53"/>
      <c r="B879" s="50"/>
      <c r="C879" s="50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  <c r="AD879" s="50"/>
      <c r="AE879" s="50"/>
      <c r="AF879" s="50"/>
      <c r="AG879" s="52"/>
      <c r="AH879" s="50"/>
      <c r="AI879" s="50"/>
      <c r="AJ879" s="50"/>
      <c r="AK879" s="50"/>
    </row>
    <row r="880" spans="1:37">
      <c r="A880" s="53"/>
      <c r="B880" s="50"/>
      <c r="C880" s="50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  <c r="AD880" s="50"/>
      <c r="AE880" s="50"/>
      <c r="AF880" s="50"/>
      <c r="AG880" s="52"/>
      <c r="AH880" s="50"/>
      <c r="AI880" s="50"/>
      <c r="AJ880" s="50"/>
      <c r="AK880" s="50"/>
    </row>
    <row r="881" spans="1:37">
      <c r="A881" s="53"/>
      <c r="B881" s="50"/>
      <c r="C881" s="50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  <c r="AD881" s="50"/>
      <c r="AE881" s="50"/>
      <c r="AF881" s="50"/>
      <c r="AG881" s="52"/>
      <c r="AH881" s="50"/>
      <c r="AI881" s="50"/>
      <c r="AJ881" s="50"/>
      <c r="AK881" s="50"/>
    </row>
    <row r="882" spans="1:37">
      <c r="A882" s="53"/>
      <c r="B882" s="50"/>
      <c r="C882" s="50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  <c r="AD882" s="50"/>
      <c r="AE882" s="50"/>
      <c r="AF882" s="50"/>
      <c r="AG882" s="52"/>
      <c r="AH882" s="50"/>
      <c r="AI882" s="50"/>
      <c r="AJ882" s="50"/>
      <c r="AK882" s="50"/>
    </row>
    <row r="883" spans="1:37">
      <c r="A883" s="53"/>
      <c r="B883" s="50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  <c r="AF883" s="50"/>
      <c r="AG883" s="52"/>
      <c r="AH883" s="50"/>
      <c r="AI883" s="50"/>
      <c r="AJ883" s="50"/>
      <c r="AK883" s="50"/>
    </row>
    <row r="884" spans="1:37">
      <c r="A884" s="53"/>
      <c r="B884" s="50"/>
      <c r="C884" s="50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  <c r="AD884" s="50"/>
      <c r="AE884" s="50"/>
      <c r="AF884" s="50"/>
      <c r="AG884" s="52"/>
      <c r="AH884" s="50"/>
      <c r="AI884" s="50"/>
      <c r="AJ884" s="50"/>
      <c r="AK884" s="50"/>
    </row>
    <row r="885" spans="1:37">
      <c r="A885" s="53"/>
      <c r="B885" s="50"/>
      <c r="C885" s="50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  <c r="AD885" s="50"/>
      <c r="AE885" s="50"/>
      <c r="AF885" s="50"/>
      <c r="AG885" s="52"/>
      <c r="AH885" s="50"/>
      <c r="AI885" s="50"/>
      <c r="AJ885" s="50"/>
      <c r="AK885" s="50"/>
    </row>
    <row r="886" spans="1:37">
      <c r="A886" s="53"/>
      <c r="B886" s="50"/>
      <c r="C886" s="50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  <c r="AD886" s="50"/>
      <c r="AE886" s="50"/>
      <c r="AF886" s="50"/>
      <c r="AG886" s="52"/>
      <c r="AH886" s="50"/>
      <c r="AI886" s="50"/>
      <c r="AJ886" s="50"/>
      <c r="AK886" s="50"/>
    </row>
    <row r="887" spans="1:37">
      <c r="A887" s="53"/>
      <c r="B887" s="50"/>
      <c r="C887" s="50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  <c r="AE887" s="50"/>
      <c r="AF887" s="50"/>
      <c r="AG887" s="52"/>
      <c r="AH887" s="50"/>
      <c r="AI887" s="50"/>
      <c r="AJ887" s="50"/>
      <c r="AK887" s="50"/>
    </row>
    <row r="888" spans="1:37">
      <c r="A888" s="53"/>
      <c r="B888" s="50"/>
      <c r="C888" s="50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  <c r="AD888" s="50"/>
      <c r="AE888" s="50"/>
      <c r="AF888" s="50"/>
      <c r="AG888" s="52"/>
      <c r="AH888" s="50"/>
      <c r="AI888" s="50"/>
      <c r="AJ888" s="50"/>
      <c r="AK888" s="50"/>
    </row>
    <row r="889" spans="1:37">
      <c r="A889" s="53"/>
      <c r="B889" s="50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  <c r="AF889" s="50"/>
      <c r="AG889" s="52"/>
      <c r="AH889" s="50"/>
      <c r="AI889" s="50"/>
      <c r="AJ889" s="50"/>
      <c r="AK889" s="50"/>
    </row>
    <row r="890" spans="1:37">
      <c r="A890" s="53"/>
      <c r="B890" s="50"/>
      <c r="C890" s="50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  <c r="AE890" s="50"/>
      <c r="AF890" s="50"/>
      <c r="AG890" s="52"/>
      <c r="AH890" s="50"/>
      <c r="AI890" s="50"/>
      <c r="AJ890" s="50"/>
      <c r="AK890" s="50"/>
    </row>
    <row r="891" spans="1:37">
      <c r="A891" s="53"/>
      <c r="B891" s="50"/>
      <c r="C891" s="50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  <c r="AD891" s="50"/>
      <c r="AE891" s="50"/>
      <c r="AF891" s="50"/>
      <c r="AG891" s="52"/>
      <c r="AH891" s="50"/>
      <c r="AI891" s="50"/>
      <c r="AJ891" s="50"/>
      <c r="AK891" s="50"/>
    </row>
    <row r="892" spans="1:37">
      <c r="A892" s="53"/>
      <c r="B892" s="50"/>
      <c r="C892" s="50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  <c r="AD892" s="50"/>
      <c r="AE892" s="50"/>
      <c r="AF892" s="50"/>
      <c r="AG892" s="52"/>
      <c r="AH892" s="50"/>
      <c r="AI892" s="50"/>
      <c r="AJ892" s="50"/>
      <c r="AK892" s="50"/>
    </row>
    <row r="893" spans="1:37">
      <c r="A893" s="53"/>
      <c r="B893" s="50"/>
      <c r="C893" s="50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  <c r="AD893" s="50"/>
      <c r="AE893" s="50"/>
      <c r="AF893" s="50"/>
      <c r="AG893" s="52"/>
      <c r="AH893" s="50"/>
      <c r="AI893" s="50"/>
      <c r="AJ893" s="50"/>
      <c r="AK893" s="50"/>
    </row>
    <row r="894" spans="1:37">
      <c r="A894" s="53"/>
      <c r="B894" s="50"/>
      <c r="C894" s="50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  <c r="AD894" s="50"/>
      <c r="AE894" s="50"/>
      <c r="AF894" s="50"/>
      <c r="AG894" s="52"/>
      <c r="AH894" s="50"/>
      <c r="AI894" s="50"/>
      <c r="AJ894" s="50"/>
      <c r="AK894" s="50"/>
    </row>
    <row r="895" spans="1:37">
      <c r="A895" s="53"/>
      <c r="B895" s="50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  <c r="AF895" s="50"/>
      <c r="AG895" s="52"/>
      <c r="AH895" s="50"/>
      <c r="AI895" s="50"/>
      <c r="AJ895" s="50"/>
      <c r="AK895" s="50"/>
    </row>
    <row r="896" spans="1:37">
      <c r="A896" s="53"/>
      <c r="B896" s="50"/>
      <c r="C896" s="50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  <c r="AD896" s="50"/>
      <c r="AE896" s="50"/>
      <c r="AF896" s="50"/>
      <c r="AG896" s="52"/>
      <c r="AH896" s="50"/>
      <c r="AI896" s="50"/>
      <c r="AJ896" s="50"/>
      <c r="AK896" s="50"/>
    </row>
    <row r="897" spans="1:37">
      <c r="A897" s="53"/>
      <c r="B897" s="50"/>
      <c r="C897" s="50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  <c r="AD897" s="50"/>
      <c r="AE897" s="50"/>
      <c r="AF897" s="50"/>
      <c r="AG897" s="52"/>
      <c r="AH897" s="50"/>
      <c r="AI897" s="50"/>
      <c r="AJ897" s="50"/>
      <c r="AK897" s="50"/>
    </row>
    <row r="898" spans="1:37">
      <c r="A898" s="53"/>
      <c r="B898" s="50"/>
      <c r="C898" s="50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  <c r="AD898" s="50"/>
      <c r="AE898" s="50"/>
      <c r="AF898" s="50"/>
      <c r="AG898" s="52"/>
      <c r="AH898" s="50"/>
      <c r="AI898" s="50"/>
      <c r="AJ898" s="50"/>
      <c r="AK898" s="50"/>
    </row>
    <row r="899" spans="1:37">
      <c r="A899" s="53"/>
      <c r="B899" s="50"/>
      <c r="C899" s="50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  <c r="AD899" s="50"/>
      <c r="AE899" s="50"/>
      <c r="AF899" s="50"/>
      <c r="AG899" s="52"/>
      <c r="AH899" s="50"/>
      <c r="AI899" s="50"/>
      <c r="AJ899" s="50"/>
      <c r="AK899" s="50"/>
    </row>
    <row r="900" spans="1:37">
      <c r="A900" s="53"/>
      <c r="B900" s="50"/>
      <c r="C900" s="50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  <c r="AD900" s="50"/>
      <c r="AE900" s="50"/>
      <c r="AF900" s="50"/>
      <c r="AG900" s="52"/>
      <c r="AH900" s="50"/>
      <c r="AI900" s="50"/>
      <c r="AJ900" s="50"/>
      <c r="AK900" s="50"/>
    </row>
    <row r="901" spans="1:37">
      <c r="A901" s="53"/>
      <c r="B901" s="50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  <c r="AF901" s="50"/>
      <c r="AG901" s="52"/>
      <c r="AH901" s="50"/>
      <c r="AI901" s="50"/>
      <c r="AJ901" s="50"/>
      <c r="AK901" s="50"/>
    </row>
    <row r="902" spans="1:37">
      <c r="A902" s="53"/>
      <c r="B902" s="50"/>
      <c r="C902" s="50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  <c r="AD902" s="50"/>
      <c r="AE902" s="50"/>
      <c r="AF902" s="50"/>
      <c r="AG902" s="52"/>
      <c r="AH902" s="50"/>
      <c r="AI902" s="50"/>
      <c r="AJ902" s="50"/>
      <c r="AK902" s="50"/>
    </row>
    <row r="903" spans="1:37">
      <c r="A903" s="53"/>
      <c r="B903" s="50"/>
      <c r="C903" s="50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  <c r="AD903" s="50"/>
      <c r="AE903" s="50"/>
      <c r="AF903" s="50"/>
      <c r="AG903" s="52"/>
      <c r="AH903" s="50"/>
      <c r="AI903" s="50"/>
      <c r="AJ903" s="50"/>
      <c r="AK903" s="50"/>
    </row>
    <row r="904" spans="1:37">
      <c r="A904" s="53"/>
      <c r="B904" s="50"/>
      <c r="C904" s="50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  <c r="AD904" s="50"/>
      <c r="AE904" s="50"/>
      <c r="AF904" s="50"/>
      <c r="AG904" s="52"/>
      <c r="AH904" s="50"/>
      <c r="AI904" s="50"/>
      <c r="AJ904" s="50"/>
      <c r="AK904" s="50"/>
    </row>
    <row r="905" spans="1:37">
      <c r="A905" s="53"/>
      <c r="B905" s="50"/>
      <c r="C905" s="50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  <c r="AD905" s="50"/>
      <c r="AE905" s="50"/>
      <c r="AF905" s="50"/>
      <c r="AG905" s="52"/>
      <c r="AH905" s="50"/>
      <c r="AI905" s="50"/>
      <c r="AJ905" s="50"/>
      <c r="AK905" s="50"/>
    </row>
    <row r="906" spans="1:37">
      <c r="A906" s="53"/>
      <c r="B906" s="50"/>
      <c r="C906" s="50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  <c r="AD906" s="50"/>
      <c r="AE906" s="50"/>
      <c r="AF906" s="50"/>
      <c r="AG906" s="52"/>
      <c r="AH906" s="50"/>
      <c r="AI906" s="50"/>
      <c r="AJ906" s="50"/>
      <c r="AK906" s="50"/>
    </row>
    <row r="907" spans="1:37">
      <c r="A907" s="53"/>
      <c r="B907" s="50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  <c r="AG907" s="52"/>
      <c r="AH907" s="50"/>
      <c r="AI907" s="50"/>
      <c r="AJ907" s="50"/>
      <c r="AK907" s="50"/>
    </row>
    <row r="908" spans="1:37">
      <c r="A908" s="53"/>
      <c r="B908" s="50"/>
      <c r="C908" s="50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  <c r="AG908" s="52"/>
      <c r="AH908" s="50"/>
      <c r="AI908" s="50"/>
      <c r="AJ908" s="50"/>
      <c r="AK908" s="50"/>
    </row>
    <row r="909" spans="1:37">
      <c r="A909" s="53"/>
      <c r="B909" s="50"/>
      <c r="C909" s="50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  <c r="AG909" s="52"/>
      <c r="AH909" s="50"/>
      <c r="AI909" s="50"/>
      <c r="AJ909" s="50"/>
      <c r="AK909" s="50"/>
    </row>
    <row r="910" spans="1:37">
      <c r="A910" s="53"/>
      <c r="B910" s="50"/>
      <c r="C910" s="50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  <c r="AG910" s="52"/>
      <c r="AH910" s="50"/>
      <c r="AI910" s="50"/>
      <c r="AJ910" s="50"/>
      <c r="AK910" s="50"/>
    </row>
    <row r="911" spans="1:37">
      <c r="A911" s="53"/>
      <c r="B911" s="50"/>
      <c r="C911" s="50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  <c r="AG911" s="52"/>
      <c r="AH911" s="50"/>
      <c r="AI911" s="50"/>
      <c r="AJ911" s="50"/>
      <c r="AK911" s="50"/>
    </row>
    <row r="912" spans="1:37">
      <c r="A912" s="53"/>
      <c r="B912" s="50"/>
      <c r="C912" s="50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  <c r="AG912" s="52"/>
      <c r="AH912" s="50"/>
      <c r="AI912" s="50"/>
      <c r="AJ912" s="50"/>
      <c r="AK912" s="50"/>
    </row>
    <row r="913" spans="1:37">
      <c r="A913" s="53"/>
      <c r="B913" s="50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  <c r="AG913" s="52"/>
      <c r="AH913" s="50"/>
      <c r="AI913" s="50"/>
      <c r="AJ913" s="50"/>
      <c r="AK913" s="50"/>
    </row>
    <row r="914" spans="1:37">
      <c r="A914" s="53"/>
      <c r="B914" s="50"/>
      <c r="C914" s="50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  <c r="AG914" s="52"/>
      <c r="AH914" s="50"/>
      <c r="AI914" s="50"/>
      <c r="AJ914" s="50"/>
      <c r="AK914" s="50"/>
    </row>
    <row r="915" spans="1:37">
      <c r="A915" s="53"/>
      <c r="B915" s="50"/>
      <c r="C915" s="50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  <c r="AG915" s="52"/>
      <c r="AH915" s="50"/>
      <c r="AI915" s="50"/>
      <c r="AJ915" s="50"/>
      <c r="AK915" s="50"/>
    </row>
    <row r="916" spans="1:37">
      <c r="A916" s="53"/>
      <c r="B916" s="50"/>
      <c r="C916" s="50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  <c r="AG916" s="52"/>
      <c r="AH916" s="50"/>
      <c r="AI916" s="50"/>
      <c r="AJ916" s="50"/>
      <c r="AK916" s="50"/>
    </row>
    <row r="917" spans="1:37">
      <c r="A917" s="53"/>
      <c r="B917" s="50"/>
      <c r="C917" s="50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  <c r="AG917" s="52"/>
      <c r="AH917" s="50"/>
      <c r="AI917" s="50"/>
      <c r="AJ917" s="50"/>
      <c r="AK917" s="50"/>
    </row>
    <row r="918" spans="1:37">
      <c r="A918" s="53"/>
      <c r="B918" s="50"/>
      <c r="C918" s="50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  <c r="AG918" s="52"/>
      <c r="AH918" s="50"/>
      <c r="AI918" s="50"/>
      <c r="AJ918" s="50"/>
      <c r="AK918" s="50"/>
    </row>
    <row r="919" spans="1:37">
      <c r="A919" s="53"/>
      <c r="B919" s="50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  <c r="AG919" s="52"/>
      <c r="AH919" s="50"/>
      <c r="AI919" s="50"/>
      <c r="AJ919" s="50"/>
      <c r="AK919" s="50"/>
    </row>
    <row r="920" spans="1:37">
      <c r="A920" s="53"/>
      <c r="B920" s="50"/>
      <c r="C920" s="50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  <c r="AG920" s="52"/>
      <c r="AH920" s="50"/>
      <c r="AI920" s="50"/>
      <c r="AJ920" s="50"/>
      <c r="AK920" s="50"/>
    </row>
    <row r="921" spans="1:37">
      <c r="A921" s="53"/>
      <c r="B921" s="50"/>
      <c r="C921" s="50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  <c r="AG921" s="52"/>
      <c r="AH921" s="50"/>
      <c r="AI921" s="50"/>
      <c r="AJ921" s="50"/>
      <c r="AK921" s="50"/>
    </row>
    <row r="922" spans="1:37">
      <c r="A922" s="53"/>
      <c r="B922" s="50"/>
      <c r="C922" s="50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  <c r="AG922" s="52"/>
      <c r="AH922" s="50"/>
      <c r="AI922" s="50"/>
      <c r="AJ922" s="50"/>
      <c r="AK922" s="50"/>
    </row>
    <row r="923" spans="1:37">
      <c r="A923" s="53"/>
      <c r="B923" s="50"/>
      <c r="C923" s="50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  <c r="AG923" s="52"/>
      <c r="AH923" s="50"/>
      <c r="AI923" s="50"/>
      <c r="AJ923" s="50"/>
      <c r="AK923" s="50"/>
    </row>
    <row r="924" spans="1:37">
      <c r="A924" s="53"/>
      <c r="B924" s="50"/>
      <c r="C924" s="50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  <c r="AG924" s="52"/>
      <c r="AH924" s="50"/>
      <c r="AI924" s="50"/>
      <c r="AJ924" s="50"/>
      <c r="AK924" s="50"/>
    </row>
    <row r="925" spans="1:37">
      <c r="A925" s="53"/>
      <c r="B925" s="50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  <c r="AG925" s="52"/>
      <c r="AH925" s="50"/>
      <c r="AI925" s="50"/>
      <c r="AJ925" s="50"/>
      <c r="AK925" s="50"/>
    </row>
    <row r="926" spans="1:37">
      <c r="A926" s="53"/>
      <c r="B926" s="50"/>
      <c r="C926" s="50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  <c r="AG926" s="52"/>
      <c r="AH926" s="50"/>
      <c r="AI926" s="50"/>
      <c r="AJ926" s="50"/>
      <c r="AK926" s="50"/>
    </row>
    <row r="927" spans="1:37">
      <c r="A927" s="53"/>
      <c r="B927" s="50"/>
      <c r="C927" s="50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  <c r="AG927" s="52"/>
      <c r="AH927" s="50"/>
      <c r="AI927" s="50"/>
      <c r="AJ927" s="50"/>
      <c r="AK927" s="50"/>
    </row>
    <row r="928" spans="1:37">
      <c r="A928" s="53"/>
      <c r="B928" s="50"/>
      <c r="C928" s="50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  <c r="AG928" s="52"/>
      <c r="AH928" s="50"/>
      <c r="AI928" s="50"/>
      <c r="AJ928" s="50"/>
      <c r="AK928" s="50"/>
    </row>
    <row r="929" spans="1:37">
      <c r="A929" s="53"/>
      <c r="B929" s="50"/>
      <c r="C929" s="50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  <c r="AG929" s="52"/>
      <c r="AH929" s="50"/>
      <c r="AI929" s="50"/>
      <c r="AJ929" s="50"/>
      <c r="AK929" s="50"/>
    </row>
    <row r="930" spans="1:37">
      <c r="A930" s="53"/>
      <c r="B930" s="50"/>
      <c r="C930" s="50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2"/>
      <c r="AH930" s="50"/>
      <c r="AI930" s="50"/>
      <c r="AJ930" s="50"/>
      <c r="AK930" s="50"/>
    </row>
    <row r="931" spans="1:37">
      <c r="A931" s="53"/>
      <c r="B931" s="50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  <c r="AG931" s="52"/>
      <c r="AH931" s="50"/>
      <c r="AI931" s="50"/>
      <c r="AJ931" s="50"/>
      <c r="AK931" s="50"/>
    </row>
    <row r="932" spans="1:37">
      <c r="A932" s="53"/>
      <c r="B932" s="50"/>
      <c r="C932" s="50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  <c r="AD932" s="50"/>
      <c r="AE932" s="50"/>
      <c r="AF932" s="50"/>
      <c r="AG932" s="52"/>
      <c r="AH932" s="50"/>
      <c r="AI932" s="50"/>
      <c r="AJ932" s="50"/>
      <c r="AK932" s="50"/>
    </row>
    <row r="933" spans="1:37">
      <c r="A933" s="53"/>
      <c r="B933" s="50"/>
      <c r="C933" s="50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  <c r="AD933" s="50"/>
      <c r="AE933" s="50"/>
      <c r="AF933" s="50"/>
      <c r="AG933" s="52"/>
      <c r="AH933" s="50"/>
      <c r="AI933" s="50"/>
      <c r="AJ933" s="50"/>
      <c r="AK933" s="50"/>
    </row>
    <row r="934" spans="1:37">
      <c r="A934" s="53"/>
      <c r="B934" s="50"/>
      <c r="C934" s="50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  <c r="AD934" s="50"/>
      <c r="AE934" s="50"/>
      <c r="AF934" s="50"/>
      <c r="AG934" s="52"/>
      <c r="AH934" s="50"/>
      <c r="AI934" s="50"/>
      <c r="AJ934" s="50"/>
      <c r="AK934" s="50"/>
    </row>
    <row r="935" spans="1:37">
      <c r="A935" s="53"/>
      <c r="B935" s="50"/>
      <c r="C935" s="50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  <c r="AD935" s="50"/>
      <c r="AE935" s="50"/>
      <c r="AF935" s="50"/>
      <c r="AG935" s="52"/>
      <c r="AH935" s="50"/>
      <c r="AI935" s="50"/>
      <c r="AJ935" s="50"/>
      <c r="AK935" s="50"/>
    </row>
    <row r="936" spans="1:37">
      <c r="A936" s="53"/>
      <c r="B936" s="50"/>
      <c r="C936" s="50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  <c r="AG936" s="52"/>
      <c r="AH936" s="50"/>
      <c r="AI936" s="50"/>
      <c r="AJ936" s="50"/>
      <c r="AK936" s="50"/>
    </row>
    <row r="937" spans="1:37">
      <c r="A937" s="53"/>
      <c r="B937" s="50"/>
      <c r="C937" s="50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  <c r="AG937" s="52"/>
      <c r="AH937" s="50"/>
      <c r="AI937" s="50"/>
      <c r="AJ937" s="50"/>
      <c r="AK937" s="50"/>
    </row>
    <row r="938" spans="1:37">
      <c r="A938" s="53"/>
      <c r="B938" s="50"/>
      <c r="C938" s="50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  <c r="AG938" s="52"/>
      <c r="AH938" s="50"/>
      <c r="AI938" s="50"/>
      <c r="AJ938" s="50"/>
      <c r="AK938" s="50"/>
    </row>
    <row r="939" spans="1:37">
      <c r="A939" s="53"/>
      <c r="B939" s="50"/>
      <c r="C939" s="50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  <c r="AG939" s="52"/>
      <c r="AH939" s="50"/>
      <c r="AI939" s="50"/>
      <c r="AJ939" s="50"/>
      <c r="AK939" s="50"/>
    </row>
    <row r="940" spans="1:37">
      <c r="A940" s="53"/>
      <c r="B940" s="50"/>
      <c r="C940" s="50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  <c r="AG940" s="52"/>
      <c r="AH940" s="50"/>
      <c r="AI940" s="50"/>
      <c r="AJ940" s="50"/>
      <c r="AK940" s="50"/>
    </row>
    <row r="941" spans="1:37">
      <c r="A941" s="53"/>
      <c r="B941" s="50"/>
      <c r="C941" s="50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  <c r="AG941" s="52"/>
      <c r="AH941" s="50"/>
      <c r="AI941" s="50"/>
      <c r="AJ941" s="50"/>
      <c r="AK941" s="50"/>
    </row>
    <row r="942" spans="1:37">
      <c r="A942" s="53"/>
      <c r="B942" s="50"/>
      <c r="C942" s="50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  <c r="AG942" s="52"/>
      <c r="AH942" s="50"/>
      <c r="AI942" s="50"/>
      <c r="AJ942" s="50"/>
      <c r="AK942" s="50"/>
    </row>
    <row r="943" spans="1:37">
      <c r="A943" s="53"/>
      <c r="B943" s="50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  <c r="AG943" s="52"/>
      <c r="AH943" s="50"/>
      <c r="AI943" s="50"/>
      <c r="AJ943" s="50"/>
      <c r="AK943" s="50"/>
    </row>
    <row r="944" spans="1:37">
      <c r="A944" s="53"/>
      <c r="B944" s="50"/>
      <c r="C944" s="50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  <c r="AG944" s="52"/>
      <c r="AH944" s="50"/>
      <c r="AI944" s="50"/>
      <c r="AJ944" s="50"/>
      <c r="AK944" s="50"/>
    </row>
    <row r="945" spans="1:37">
      <c r="A945" s="53"/>
      <c r="B945" s="50"/>
      <c r="C945" s="50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  <c r="AG945" s="52"/>
      <c r="AH945" s="50"/>
      <c r="AI945" s="50"/>
      <c r="AJ945" s="50"/>
      <c r="AK945" s="50"/>
    </row>
    <row r="946" spans="1:37">
      <c r="A946" s="53"/>
      <c r="B946" s="50"/>
      <c r="C946" s="50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  <c r="AG946" s="52"/>
      <c r="AH946" s="50"/>
      <c r="AI946" s="50"/>
      <c r="AJ946" s="50"/>
      <c r="AK946" s="50"/>
    </row>
    <row r="947" spans="1:37">
      <c r="A947" s="53"/>
      <c r="B947" s="50"/>
      <c r="C947" s="50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  <c r="AD947" s="50"/>
      <c r="AE947" s="50"/>
      <c r="AF947" s="50"/>
      <c r="AG947" s="52"/>
      <c r="AH947" s="50"/>
      <c r="AI947" s="50"/>
      <c r="AJ947" s="50"/>
      <c r="AK947" s="50"/>
    </row>
    <row r="948" spans="1:37">
      <c r="A948" s="53"/>
      <c r="B948" s="50"/>
      <c r="C948" s="50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  <c r="AD948" s="50"/>
      <c r="AE948" s="50"/>
      <c r="AF948" s="50"/>
      <c r="AG948" s="52"/>
      <c r="AH948" s="50"/>
      <c r="AI948" s="50"/>
      <c r="AJ948" s="50"/>
      <c r="AK948" s="50"/>
    </row>
    <row r="949" spans="1:37">
      <c r="A949" s="53"/>
      <c r="B949" s="50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0"/>
      <c r="AF949" s="50"/>
      <c r="AG949" s="52"/>
      <c r="AH949" s="50"/>
      <c r="AI949" s="50"/>
      <c r="AJ949" s="50"/>
      <c r="AK949" s="50"/>
    </row>
    <row r="950" spans="1:37">
      <c r="A950" s="53"/>
      <c r="B950" s="50"/>
      <c r="C950" s="50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  <c r="AD950" s="50"/>
      <c r="AE950" s="50"/>
      <c r="AF950" s="50"/>
      <c r="AG950" s="52"/>
      <c r="AH950" s="50"/>
      <c r="AI950" s="50"/>
      <c r="AJ950" s="50"/>
      <c r="AK950" s="50"/>
    </row>
    <row r="951" spans="1:37">
      <c r="A951" s="53"/>
      <c r="B951" s="50"/>
      <c r="C951" s="50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  <c r="AD951" s="50"/>
      <c r="AE951" s="50"/>
      <c r="AF951" s="50"/>
      <c r="AG951" s="52"/>
      <c r="AH951" s="50"/>
      <c r="AI951" s="50"/>
      <c r="AJ951" s="50"/>
      <c r="AK951" s="50"/>
    </row>
    <row r="952" spans="1:37">
      <c r="A952" s="53"/>
      <c r="B952" s="50"/>
      <c r="C952" s="50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  <c r="AD952" s="50"/>
      <c r="AE952" s="50"/>
      <c r="AF952" s="50"/>
      <c r="AG952" s="52"/>
      <c r="AH952" s="50"/>
      <c r="AI952" s="50"/>
      <c r="AJ952" s="50"/>
      <c r="AK952" s="50"/>
    </row>
    <row r="953" spans="1:37">
      <c r="A953" s="53"/>
      <c r="B953" s="50"/>
      <c r="C953" s="50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  <c r="AD953" s="50"/>
      <c r="AE953" s="50"/>
      <c r="AF953" s="50"/>
      <c r="AG953" s="52"/>
      <c r="AH953" s="50"/>
      <c r="AI953" s="50"/>
      <c r="AJ953" s="50"/>
      <c r="AK953" s="50"/>
    </row>
    <row r="954" spans="1:37">
      <c r="A954" s="53"/>
      <c r="B954" s="50"/>
      <c r="C954" s="50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  <c r="AD954" s="50"/>
      <c r="AE954" s="50"/>
      <c r="AF954" s="50"/>
      <c r="AG954" s="52"/>
      <c r="AH954" s="50"/>
      <c r="AI954" s="50"/>
      <c r="AJ954" s="50"/>
      <c r="AK954" s="50"/>
    </row>
    <row r="955" spans="1:37">
      <c r="A955" s="53"/>
      <c r="B955" s="50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0"/>
      <c r="AF955" s="50"/>
      <c r="AG955" s="52"/>
      <c r="AH955" s="50"/>
      <c r="AI955" s="50"/>
      <c r="AJ955" s="50"/>
      <c r="AK955" s="50"/>
    </row>
    <row r="956" spans="1:37">
      <c r="A956" s="53"/>
      <c r="B956" s="50"/>
      <c r="C956" s="50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  <c r="AD956" s="50"/>
      <c r="AE956" s="50"/>
      <c r="AF956" s="50"/>
      <c r="AG956" s="52"/>
      <c r="AH956" s="50"/>
      <c r="AI956" s="50"/>
      <c r="AJ956" s="50"/>
      <c r="AK956" s="50"/>
    </row>
    <row r="957" spans="1:37">
      <c r="A957" s="53"/>
      <c r="B957" s="50"/>
      <c r="C957" s="50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  <c r="AE957" s="50"/>
      <c r="AF957" s="50"/>
      <c r="AG957" s="52"/>
      <c r="AH957" s="50"/>
      <c r="AI957" s="50"/>
      <c r="AJ957" s="50"/>
      <c r="AK957" s="50"/>
    </row>
    <row r="958" spans="1:37">
      <c r="A958" s="53"/>
      <c r="B958" s="50"/>
      <c r="C958" s="50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  <c r="AD958" s="50"/>
      <c r="AE958" s="50"/>
      <c r="AF958" s="50"/>
      <c r="AG958" s="52"/>
      <c r="AH958" s="50"/>
      <c r="AI958" s="50"/>
      <c r="AJ958" s="50"/>
      <c r="AK958" s="50"/>
    </row>
    <row r="959" spans="1:37">
      <c r="A959" s="53"/>
      <c r="B959" s="50"/>
      <c r="C959" s="50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  <c r="AD959" s="50"/>
      <c r="AE959" s="50"/>
      <c r="AF959" s="50"/>
      <c r="AG959" s="52"/>
      <c r="AH959" s="50"/>
      <c r="AI959" s="50"/>
      <c r="AJ959" s="50"/>
      <c r="AK959" s="50"/>
    </row>
    <row r="960" spans="1:37">
      <c r="A960" s="53"/>
      <c r="B960" s="50"/>
      <c r="C960" s="50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  <c r="AD960" s="50"/>
      <c r="AE960" s="50"/>
      <c r="AF960" s="50"/>
      <c r="AG960" s="52"/>
      <c r="AH960" s="50"/>
      <c r="AI960" s="50"/>
      <c r="AJ960" s="50"/>
      <c r="AK960" s="50"/>
    </row>
    <row r="961" spans="1:37">
      <c r="A961" s="53"/>
      <c r="B961" s="50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  <c r="AF961" s="50"/>
      <c r="AG961" s="52"/>
      <c r="AH961" s="50"/>
      <c r="AI961" s="50"/>
      <c r="AJ961" s="50"/>
      <c r="AK961" s="50"/>
    </row>
    <row r="962" spans="1:37">
      <c r="A962" s="53"/>
      <c r="B962" s="50"/>
      <c r="C962" s="50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  <c r="AD962" s="50"/>
      <c r="AE962" s="50"/>
      <c r="AF962" s="50"/>
      <c r="AG962" s="52"/>
      <c r="AH962" s="50"/>
      <c r="AI962" s="50"/>
      <c r="AJ962" s="50"/>
      <c r="AK962" s="50"/>
    </row>
    <row r="963" spans="1:37">
      <c r="A963" s="53"/>
      <c r="B963" s="50"/>
      <c r="C963" s="50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  <c r="AE963" s="50"/>
      <c r="AF963" s="50"/>
      <c r="AG963" s="52"/>
      <c r="AH963" s="50"/>
      <c r="AI963" s="50"/>
      <c r="AJ963" s="50"/>
      <c r="AK963" s="50"/>
    </row>
    <row r="964" spans="1:37">
      <c r="A964" s="53"/>
      <c r="B964" s="50"/>
      <c r="C964" s="50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  <c r="AD964" s="50"/>
      <c r="AE964" s="50"/>
      <c r="AF964" s="50"/>
      <c r="AG964" s="52"/>
      <c r="AH964" s="50"/>
      <c r="AI964" s="50"/>
      <c r="AJ964" s="50"/>
      <c r="AK964" s="50"/>
    </row>
    <row r="965" spans="1:37">
      <c r="A965" s="53"/>
      <c r="B965" s="50"/>
      <c r="C965" s="50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0"/>
      <c r="AF965" s="50"/>
      <c r="AG965" s="52"/>
      <c r="AH965" s="50"/>
      <c r="AI965" s="50"/>
      <c r="AJ965" s="50"/>
      <c r="AK965" s="50"/>
    </row>
    <row r="966" spans="1:37">
      <c r="A966" s="53"/>
      <c r="B966" s="50"/>
      <c r="C966" s="50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  <c r="AD966" s="50"/>
      <c r="AE966" s="50"/>
      <c r="AF966" s="50"/>
      <c r="AG966" s="52"/>
      <c r="AH966" s="50"/>
      <c r="AI966" s="50"/>
      <c r="AJ966" s="50"/>
      <c r="AK966" s="50"/>
    </row>
    <row r="967" spans="1:37">
      <c r="A967" s="53"/>
      <c r="B967" s="50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0"/>
      <c r="AF967" s="50"/>
      <c r="AG967" s="52"/>
      <c r="AH967" s="50"/>
      <c r="AI967" s="50"/>
      <c r="AJ967" s="50"/>
      <c r="AK967" s="50"/>
    </row>
    <row r="968" spans="1:37">
      <c r="A968" s="53"/>
      <c r="B968" s="50"/>
      <c r="C968" s="50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  <c r="AD968" s="50"/>
      <c r="AE968" s="50"/>
      <c r="AF968" s="50"/>
      <c r="AG968" s="52"/>
      <c r="AH968" s="50"/>
      <c r="AI968" s="50"/>
      <c r="AJ968" s="50"/>
      <c r="AK968" s="50"/>
    </row>
    <row r="969" spans="1:37">
      <c r="A969" s="53"/>
      <c r="B969" s="50"/>
      <c r="C969" s="50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  <c r="AD969" s="50"/>
      <c r="AE969" s="50"/>
      <c r="AF969" s="50"/>
      <c r="AG969" s="52"/>
      <c r="AH969" s="50"/>
      <c r="AI969" s="50"/>
      <c r="AJ969" s="50"/>
      <c r="AK969" s="50"/>
    </row>
    <row r="970" spans="1:37">
      <c r="A970" s="53"/>
      <c r="B970" s="50"/>
      <c r="C970" s="50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  <c r="AD970" s="50"/>
      <c r="AE970" s="50"/>
      <c r="AF970" s="50"/>
      <c r="AG970" s="52"/>
      <c r="AH970" s="50"/>
      <c r="AI970" s="50"/>
      <c r="AJ970" s="50"/>
      <c r="AK970" s="50"/>
    </row>
    <row r="971" spans="1:37">
      <c r="A971" s="53"/>
      <c r="B971" s="50"/>
      <c r="C971" s="50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  <c r="AD971" s="50"/>
      <c r="AE971" s="50"/>
      <c r="AF971" s="50"/>
      <c r="AG971" s="52"/>
      <c r="AH971" s="50"/>
      <c r="AI971" s="50"/>
      <c r="AJ971" s="50"/>
      <c r="AK971" s="50"/>
    </row>
    <row r="972" spans="1:37">
      <c r="A972" s="53"/>
      <c r="B972" s="50"/>
      <c r="C972" s="50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  <c r="AD972" s="50"/>
      <c r="AE972" s="50"/>
      <c r="AF972" s="50"/>
      <c r="AG972" s="52"/>
      <c r="AH972" s="50"/>
      <c r="AI972" s="50"/>
      <c r="AJ972" s="50"/>
      <c r="AK972" s="50"/>
    </row>
    <row r="973" spans="1:37">
      <c r="A973" s="53"/>
      <c r="B973" s="50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0"/>
      <c r="AF973" s="50"/>
      <c r="AG973" s="52"/>
      <c r="AH973" s="50"/>
      <c r="AI973" s="50"/>
      <c r="AJ973" s="50"/>
      <c r="AK973" s="50"/>
    </row>
    <row r="974" spans="1:37">
      <c r="A974" s="53"/>
      <c r="B974" s="50"/>
      <c r="C974" s="50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  <c r="AD974" s="50"/>
      <c r="AE974" s="50"/>
      <c r="AF974" s="50"/>
      <c r="AG974" s="52"/>
      <c r="AH974" s="50"/>
      <c r="AI974" s="50"/>
      <c r="AJ974" s="50"/>
      <c r="AK974" s="50"/>
    </row>
    <row r="975" spans="1:37">
      <c r="A975" s="53"/>
      <c r="B975" s="50"/>
      <c r="C975" s="50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  <c r="AG975" s="52"/>
      <c r="AH975" s="50"/>
      <c r="AI975" s="50"/>
      <c r="AJ975" s="50"/>
      <c r="AK975" s="50"/>
    </row>
    <row r="976" spans="1:37">
      <c r="A976" s="53"/>
      <c r="B976" s="50"/>
      <c r="C976" s="50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  <c r="AG976" s="52"/>
      <c r="AH976" s="50"/>
      <c r="AI976" s="50"/>
      <c r="AJ976" s="50"/>
      <c r="AK976" s="50"/>
    </row>
    <row r="977" spans="1:37">
      <c r="A977" s="53"/>
      <c r="B977" s="50"/>
      <c r="C977" s="50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  <c r="AD977" s="50"/>
      <c r="AE977" s="50"/>
      <c r="AF977" s="50"/>
      <c r="AG977" s="52"/>
      <c r="AH977" s="50"/>
      <c r="AI977" s="50"/>
      <c r="AJ977" s="50"/>
      <c r="AK977" s="50"/>
    </row>
    <row r="978" spans="1:37">
      <c r="A978" s="53"/>
      <c r="B978" s="50"/>
      <c r="C978" s="50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  <c r="AD978" s="50"/>
      <c r="AE978" s="50"/>
      <c r="AF978" s="50"/>
      <c r="AG978" s="52"/>
      <c r="AH978" s="50"/>
      <c r="AI978" s="50"/>
      <c r="AJ978" s="50"/>
      <c r="AK978" s="50"/>
    </row>
    <row r="979" spans="1:37">
      <c r="A979" s="53"/>
      <c r="B979" s="50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0"/>
      <c r="AF979" s="50"/>
      <c r="AG979" s="52"/>
      <c r="AH979" s="50"/>
      <c r="AI979" s="50"/>
      <c r="AJ979" s="50"/>
      <c r="AK979" s="50"/>
    </row>
    <row r="980" spans="1:37">
      <c r="A980" s="53"/>
      <c r="B980" s="50"/>
      <c r="C980" s="50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  <c r="AD980" s="50"/>
      <c r="AE980" s="50"/>
      <c r="AF980" s="50"/>
      <c r="AG980" s="52"/>
      <c r="AH980" s="50"/>
      <c r="AI980" s="50"/>
      <c r="AJ980" s="50"/>
      <c r="AK980" s="50"/>
    </row>
    <row r="981" spans="1:37">
      <c r="A981" s="53"/>
      <c r="B981" s="50"/>
      <c r="C981" s="50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  <c r="AE981" s="50"/>
      <c r="AF981" s="50"/>
      <c r="AG981" s="52"/>
      <c r="AH981" s="50"/>
      <c r="AI981" s="50"/>
      <c r="AJ981" s="50"/>
      <c r="AK981" s="50"/>
    </row>
    <row r="982" spans="1:37">
      <c r="A982" s="53"/>
      <c r="B982" s="50"/>
      <c r="C982" s="50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  <c r="AD982" s="50"/>
      <c r="AE982" s="50"/>
      <c r="AF982" s="50"/>
      <c r="AG982" s="52"/>
      <c r="AH982" s="50"/>
      <c r="AI982" s="50"/>
      <c r="AJ982" s="50"/>
      <c r="AK982" s="50"/>
    </row>
    <row r="983" spans="1:37">
      <c r="A983" s="53"/>
      <c r="B983" s="50"/>
      <c r="C983" s="50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  <c r="AD983" s="50"/>
      <c r="AE983" s="50"/>
      <c r="AF983" s="50"/>
      <c r="AG983" s="52"/>
      <c r="AH983" s="50"/>
      <c r="AI983" s="50"/>
      <c r="AJ983" s="50"/>
      <c r="AK983" s="50"/>
    </row>
    <row r="984" spans="1:37">
      <c r="A984" s="53"/>
      <c r="B984" s="50"/>
      <c r="C984" s="50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  <c r="AC984" s="50"/>
      <c r="AD984" s="50"/>
      <c r="AE984" s="50"/>
      <c r="AF984" s="50"/>
      <c r="AG984" s="52"/>
      <c r="AH984" s="50"/>
      <c r="AI984" s="50"/>
      <c r="AJ984" s="50"/>
      <c r="AK984" s="50"/>
    </row>
    <row r="985" spans="1:37">
      <c r="A985" s="53"/>
      <c r="B985" s="50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  <c r="AD985" s="50"/>
      <c r="AE985" s="50"/>
      <c r="AF985" s="50"/>
      <c r="AG985" s="52"/>
      <c r="AH985" s="50"/>
      <c r="AI985" s="50"/>
      <c r="AJ985" s="50"/>
      <c r="AK985" s="50"/>
    </row>
    <row r="986" spans="1:37">
      <c r="A986" s="53"/>
      <c r="B986" s="50"/>
      <c r="C986" s="50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  <c r="AC986" s="50"/>
      <c r="AD986" s="50"/>
      <c r="AE986" s="50"/>
      <c r="AF986" s="50"/>
      <c r="AG986" s="52"/>
      <c r="AH986" s="50"/>
      <c r="AI986" s="50"/>
      <c r="AJ986" s="50"/>
      <c r="AK986" s="50"/>
    </row>
    <row r="987" spans="1:37">
      <c r="A987" s="53"/>
      <c r="B987" s="50"/>
      <c r="C987" s="50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  <c r="AC987" s="50"/>
      <c r="AD987" s="50"/>
      <c r="AE987" s="50"/>
      <c r="AF987" s="50"/>
      <c r="AG987" s="52"/>
      <c r="AH987" s="50"/>
      <c r="AI987" s="50"/>
      <c r="AJ987" s="50"/>
      <c r="AK987" s="50"/>
    </row>
    <row r="988" spans="1:37">
      <c r="A988" s="53"/>
      <c r="B988" s="50"/>
      <c r="C988" s="50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AB988" s="50"/>
      <c r="AC988" s="50"/>
      <c r="AD988" s="50"/>
      <c r="AE988" s="50"/>
      <c r="AF988" s="50"/>
      <c r="AG988" s="52"/>
      <c r="AH988" s="50"/>
      <c r="AI988" s="50"/>
      <c r="AJ988" s="50"/>
      <c r="AK988" s="50"/>
    </row>
    <row r="989" spans="1:37">
      <c r="A989" s="53"/>
      <c r="B989" s="50"/>
      <c r="C989" s="50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AB989" s="50"/>
      <c r="AC989" s="50"/>
      <c r="AD989" s="50"/>
      <c r="AE989" s="50"/>
      <c r="AF989" s="50"/>
      <c r="AG989" s="52"/>
      <c r="AH989" s="50"/>
      <c r="AI989" s="50"/>
      <c r="AJ989" s="50"/>
      <c r="AK989" s="50"/>
    </row>
    <row r="990" spans="1:37">
      <c r="A990" s="53"/>
      <c r="B990" s="50"/>
      <c r="C990" s="50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AB990" s="50"/>
      <c r="AC990" s="50"/>
      <c r="AD990" s="50"/>
      <c r="AE990" s="50"/>
      <c r="AF990" s="50"/>
      <c r="AG990" s="52"/>
      <c r="AH990" s="50"/>
      <c r="AI990" s="50"/>
      <c r="AJ990" s="50"/>
      <c r="AK990" s="50"/>
    </row>
    <row r="991" spans="1:37">
      <c r="A991" s="53"/>
      <c r="B991" s="50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  <c r="AC991" s="50"/>
      <c r="AD991" s="50"/>
      <c r="AE991" s="50"/>
      <c r="AF991" s="50"/>
      <c r="AG991" s="52"/>
      <c r="AH991" s="50"/>
      <c r="AI991" s="50"/>
      <c r="AJ991" s="50"/>
      <c r="AK991" s="50"/>
    </row>
    <row r="992" spans="1:37">
      <c r="A992" s="53"/>
      <c r="B992" s="50"/>
      <c r="C992" s="50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AB992" s="50"/>
      <c r="AC992" s="50"/>
      <c r="AD992" s="50"/>
      <c r="AE992" s="50"/>
      <c r="AF992" s="50"/>
      <c r="AG992" s="52"/>
      <c r="AH992" s="50"/>
      <c r="AI992" s="50"/>
      <c r="AJ992" s="50"/>
      <c r="AK992" s="50"/>
    </row>
    <row r="993" spans="1:37">
      <c r="A993" s="53"/>
      <c r="B993" s="50"/>
      <c r="C993" s="50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AB993" s="50"/>
      <c r="AC993" s="50"/>
      <c r="AD993" s="50"/>
      <c r="AE993" s="50"/>
      <c r="AF993" s="50"/>
      <c r="AG993" s="52"/>
      <c r="AH993" s="50"/>
      <c r="AI993" s="50"/>
      <c r="AJ993" s="50"/>
      <c r="AK993" s="50"/>
    </row>
    <row r="994" spans="1:37">
      <c r="A994" s="53"/>
      <c r="B994" s="50"/>
      <c r="C994" s="50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  <c r="AC994" s="50"/>
      <c r="AD994" s="50"/>
      <c r="AE994" s="50"/>
      <c r="AF994" s="50"/>
      <c r="AG994" s="52"/>
      <c r="AH994" s="50"/>
      <c r="AI994" s="50"/>
      <c r="AJ994" s="50"/>
      <c r="AK994" s="50"/>
    </row>
    <row r="995" spans="1:37">
      <c r="A995" s="53"/>
      <c r="B995" s="50"/>
      <c r="C995" s="50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  <c r="AC995" s="50"/>
      <c r="AD995" s="50"/>
      <c r="AE995" s="50"/>
      <c r="AF995" s="50"/>
      <c r="AG995" s="52"/>
      <c r="AH995" s="50"/>
      <c r="AI995" s="50"/>
      <c r="AJ995" s="50"/>
      <c r="AK995" s="50"/>
    </row>
    <row r="996" spans="1:37">
      <c r="A996" s="53"/>
      <c r="B996" s="50"/>
      <c r="C996" s="50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  <c r="AC996" s="50"/>
      <c r="AD996" s="50"/>
      <c r="AE996" s="50"/>
      <c r="AF996" s="50"/>
      <c r="AG996" s="52"/>
      <c r="AH996" s="50"/>
      <c r="AI996" s="50"/>
      <c r="AJ996" s="50"/>
      <c r="AK996" s="50"/>
    </row>
    <row r="997" spans="1:37">
      <c r="A997" s="53"/>
      <c r="B997" s="50"/>
      <c r="C997" s="50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  <c r="AC997" s="50"/>
      <c r="AD997" s="50"/>
      <c r="AE997" s="50"/>
      <c r="AF997" s="50"/>
      <c r="AG997" s="52"/>
      <c r="AH997" s="50"/>
      <c r="AI997" s="50"/>
      <c r="AJ997" s="50"/>
      <c r="AK997" s="50"/>
    </row>
    <row r="998" spans="1:37">
      <c r="A998" s="53"/>
      <c r="B998" s="50"/>
      <c r="C998" s="50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AB998" s="50"/>
      <c r="AC998" s="50"/>
      <c r="AD998" s="50"/>
      <c r="AE998" s="50"/>
      <c r="AF998" s="50"/>
      <c r="AG998" s="52"/>
      <c r="AH998" s="50"/>
      <c r="AI998" s="50"/>
      <c r="AJ998" s="50"/>
      <c r="AK998" s="50"/>
    </row>
    <row r="999" spans="1:37">
      <c r="A999" s="53"/>
      <c r="B999" s="50"/>
      <c r="C999" s="50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  <c r="AA999" s="50"/>
      <c r="AB999" s="50"/>
      <c r="AC999" s="50"/>
      <c r="AD999" s="50"/>
      <c r="AE999" s="50"/>
      <c r="AF999" s="50"/>
      <c r="AG999" s="52"/>
      <c r="AH999" s="50"/>
      <c r="AI999" s="50"/>
      <c r="AJ999" s="50"/>
      <c r="AK999" s="50"/>
    </row>
  </sheetData>
  <mergeCells count="329">
    <mergeCell ref="W79:X79"/>
    <mergeCell ref="Y79:Z79"/>
    <mergeCell ref="A79:B79"/>
    <mergeCell ref="C79:D79"/>
    <mergeCell ref="E79:F79"/>
    <mergeCell ref="G79:H79"/>
    <mergeCell ref="I79:J79"/>
    <mergeCell ref="K79:L79"/>
    <mergeCell ref="M79:N79"/>
    <mergeCell ref="A72:B72"/>
    <mergeCell ref="A73:B73"/>
    <mergeCell ref="A75:B75"/>
    <mergeCell ref="C75:D75"/>
    <mergeCell ref="E75:F75"/>
    <mergeCell ref="O79:P79"/>
    <mergeCell ref="Q79:R79"/>
    <mergeCell ref="S79:T79"/>
    <mergeCell ref="U79:V79"/>
    <mergeCell ref="S78:T78"/>
    <mergeCell ref="U78:V78"/>
    <mergeCell ref="S77:T77"/>
    <mergeCell ref="U77:V77"/>
    <mergeCell ref="S76:T76"/>
    <mergeCell ref="U76:V76"/>
    <mergeCell ref="A63:B63"/>
    <mergeCell ref="A64:B64"/>
    <mergeCell ref="A65:B65"/>
    <mergeCell ref="A66:B66"/>
    <mergeCell ref="A67:B67"/>
    <mergeCell ref="A68:B68"/>
    <mergeCell ref="A69:B69"/>
    <mergeCell ref="A70:B70"/>
    <mergeCell ref="A71:B71"/>
    <mergeCell ref="AA54:AB54"/>
    <mergeCell ref="AC54:AD54"/>
    <mergeCell ref="A54:B55"/>
    <mergeCell ref="C54:D54"/>
    <mergeCell ref="E54:F54"/>
    <mergeCell ref="G54:H54"/>
    <mergeCell ref="I54:J54"/>
    <mergeCell ref="K54:L54"/>
    <mergeCell ref="M54:N54"/>
    <mergeCell ref="Y52:Z52"/>
    <mergeCell ref="Y75:Z75"/>
    <mergeCell ref="I52:J52"/>
    <mergeCell ref="K52:L52"/>
    <mergeCell ref="M52:N52"/>
    <mergeCell ref="O52:P52"/>
    <mergeCell ref="Q52:R52"/>
    <mergeCell ref="S52:T52"/>
    <mergeCell ref="U52:V52"/>
    <mergeCell ref="O54:P54"/>
    <mergeCell ref="Q54:R54"/>
    <mergeCell ref="S54:T54"/>
    <mergeCell ref="U54:V54"/>
    <mergeCell ref="W54:X54"/>
    <mergeCell ref="Y54:Z54"/>
    <mergeCell ref="A29:B29"/>
    <mergeCell ref="A50:B50"/>
    <mergeCell ref="A51:B51"/>
    <mergeCell ref="A52:B52"/>
    <mergeCell ref="C52:D52"/>
    <mergeCell ref="E52:F52"/>
    <mergeCell ref="G52:H52"/>
    <mergeCell ref="U75:V75"/>
    <mergeCell ref="W75:X75"/>
    <mergeCell ref="G75:H75"/>
    <mergeCell ref="I75:J75"/>
    <mergeCell ref="K75:L75"/>
    <mergeCell ref="M75:N75"/>
    <mergeCell ref="O75:P75"/>
    <mergeCell ref="Q75:R75"/>
    <mergeCell ref="S75:T75"/>
    <mergeCell ref="W52:X52"/>
    <mergeCell ref="A56:B56"/>
    <mergeCell ref="A57:B57"/>
    <mergeCell ref="A58:B58"/>
    <mergeCell ref="A59:B59"/>
    <mergeCell ref="A60:B60"/>
    <mergeCell ref="A61:B61"/>
    <mergeCell ref="A62:B62"/>
    <mergeCell ref="O5:P5"/>
    <mergeCell ref="Q5:R5"/>
    <mergeCell ref="S5:T5"/>
    <mergeCell ref="U5:V5"/>
    <mergeCell ref="W5:X5"/>
    <mergeCell ref="Y5:Z5"/>
    <mergeCell ref="AB5:AC5"/>
    <mergeCell ref="A5:B5"/>
    <mergeCell ref="C5:D5"/>
    <mergeCell ref="E5:F5"/>
    <mergeCell ref="G5:H5"/>
    <mergeCell ref="I5:J5"/>
    <mergeCell ref="K5:L5"/>
    <mergeCell ref="M5:N5"/>
    <mergeCell ref="O4:P4"/>
    <mergeCell ref="Q4:R4"/>
    <mergeCell ref="S4:T4"/>
    <mergeCell ref="U4:V4"/>
    <mergeCell ref="W4:X4"/>
    <mergeCell ref="Y4:Z4"/>
    <mergeCell ref="AB4:AC4"/>
    <mergeCell ref="A4:B4"/>
    <mergeCell ref="C4:D4"/>
    <mergeCell ref="E4:F4"/>
    <mergeCell ref="G4:H4"/>
    <mergeCell ref="I4:J4"/>
    <mergeCell ref="K4:L4"/>
    <mergeCell ref="M4:N4"/>
    <mergeCell ref="O3:P3"/>
    <mergeCell ref="Q3:R3"/>
    <mergeCell ref="S3:T3"/>
    <mergeCell ref="U3:V3"/>
    <mergeCell ref="W3:X3"/>
    <mergeCell ref="Y3:Z3"/>
    <mergeCell ref="A3:B3"/>
    <mergeCell ref="C3:D3"/>
    <mergeCell ref="E3:F3"/>
    <mergeCell ref="G3:H3"/>
    <mergeCell ref="I3:J3"/>
    <mergeCell ref="K3:L3"/>
    <mergeCell ref="M3:N3"/>
    <mergeCell ref="O7:P7"/>
    <mergeCell ref="Q7:R7"/>
    <mergeCell ref="S7:T7"/>
    <mergeCell ref="U7:V7"/>
    <mergeCell ref="W7:X7"/>
    <mergeCell ref="Y7:Z7"/>
    <mergeCell ref="AB7:AC7"/>
    <mergeCell ref="S14:T14"/>
    <mergeCell ref="U14:V14"/>
    <mergeCell ref="W14:X14"/>
    <mergeCell ref="Y14:Z14"/>
    <mergeCell ref="S13:T13"/>
    <mergeCell ref="U13:V13"/>
    <mergeCell ref="W13:X13"/>
    <mergeCell ref="Y13:Z13"/>
    <mergeCell ref="S12:T12"/>
    <mergeCell ref="U12:V12"/>
    <mergeCell ref="W12:X12"/>
    <mergeCell ref="Y12:Z12"/>
    <mergeCell ref="U11:V11"/>
    <mergeCell ref="W11:X11"/>
    <mergeCell ref="Y11:Z11"/>
    <mergeCell ref="O10:P10"/>
    <mergeCell ref="Q10:R10"/>
    <mergeCell ref="S18:T18"/>
    <mergeCell ref="U18:V18"/>
    <mergeCell ref="W18:X18"/>
    <mergeCell ref="Y18:Z18"/>
    <mergeCell ref="AA18:AB18"/>
    <mergeCell ref="AC18:AD18"/>
    <mergeCell ref="S16:T16"/>
    <mergeCell ref="U16:V16"/>
    <mergeCell ref="W16:X16"/>
    <mergeCell ref="Y16:Z16"/>
    <mergeCell ref="AB16:AC16"/>
    <mergeCell ref="A18:B19"/>
    <mergeCell ref="C18:D18"/>
    <mergeCell ref="E18:F18"/>
    <mergeCell ref="G18:H18"/>
    <mergeCell ref="I18:J18"/>
    <mergeCell ref="K18:L18"/>
    <mergeCell ref="M18:N18"/>
    <mergeCell ref="O16:P16"/>
    <mergeCell ref="Q16:R16"/>
    <mergeCell ref="A16:B16"/>
    <mergeCell ref="C16:D16"/>
    <mergeCell ref="E16:F16"/>
    <mergeCell ref="G16:H16"/>
    <mergeCell ref="I16:J16"/>
    <mergeCell ref="K16:L16"/>
    <mergeCell ref="M16:N16"/>
    <mergeCell ref="O18:P18"/>
    <mergeCell ref="Q18:R18"/>
    <mergeCell ref="A7:B7"/>
    <mergeCell ref="C7:D7"/>
    <mergeCell ref="E7:F7"/>
    <mergeCell ref="G7:H7"/>
    <mergeCell ref="I7:J7"/>
    <mergeCell ref="K7:L7"/>
    <mergeCell ref="M7:N7"/>
    <mergeCell ref="O82:P82"/>
    <mergeCell ref="Q82:R82"/>
    <mergeCell ref="O78:P78"/>
    <mergeCell ref="Q78:R78"/>
    <mergeCell ref="O77:P77"/>
    <mergeCell ref="Q77:R77"/>
    <mergeCell ref="O76:P76"/>
    <mergeCell ref="Q76:R76"/>
    <mergeCell ref="O81:P81"/>
    <mergeCell ref="Q81:R81"/>
    <mergeCell ref="O80:P80"/>
    <mergeCell ref="Q80:R80"/>
    <mergeCell ref="O14:P14"/>
    <mergeCell ref="Q14:R14"/>
    <mergeCell ref="O12:P12"/>
    <mergeCell ref="Q12:R12"/>
    <mergeCell ref="O11:P11"/>
    <mergeCell ref="S82:T82"/>
    <mergeCell ref="U82:V82"/>
    <mergeCell ref="W82:X82"/>
    <mergeCell ref="Y82:Z82"/>
    <mergeCell ref="A82:B82"/>
    <mergeCell ref="C82:D82"/>
    <mergeCell ref="E82:F82"/>
    <mergeCell ref="G82:H82"/>
    <mergeCell ref="I82:J82"/>
    <mergeCell ref="K82:L82"/>
    <mergeCell ref="M82:N82"/>
    <mergeCell ref="W78:X78"/>
    <mergeCell ref="Y78:Z78"/>
    <mergeCell ref="A78:B78"/>
    <mergeCell ref="C78:D78"/>
    <mergeCell ref="E78:F78"/>
    <mergeCell ref="G78:H78"/>
    <mergeCell ref="I78:J78"/>
    <mergeCell ref="K78:L78"/>
    <mergeCell ref="M78:N78"/>
    <mergeCell ref="W77:X77"/>
    <mergeCell ref="Y77:Z77"/>
    <mergeCell ref="A77:B77"/>
    <mergeCell ref="C77:D77"/>
    <mergeCell ref="E77:F77"/>
    <mergeCell ref="G77:H77"/>
    <mergeCell ref="I77:J77"/>
    <mergeCell ref="K77:L77"/>
    <mergeCell ref="M77:N77"/>
    <mergeCell ref="W76:X76"/>
    <mergeCell ref="Y76:Z76"/>
    <mergeCell ref="A76:B76"/>
    <mergeCell ref="C76:D76"/>
    <mergeCell ref="E76:F76"/>
    <mergeCell ref="G76:H76"/>
    <mergeCell ref="I76:J76"/>
    <mergeCell ref="K76:L76"/>
    <mergeCell ref="M76:N76"/>
    <mergeCell ref="S81:T81"/>
    <mergeCell ref="U81:V81"/>
    <mergeCell ref="W81:X81"/>
    <mergeCell ref="Y81:Z81"/>
    <mergeCell ref="A81:B81"/>
    <mergeCell ref="C81:D81"/>
    <mergeCell ref="E81:F81"/>
    <mergeCell ref="G81:H81"/>
    <mergeCell ref="I81:J81"/>
    <mergeCell ref="K81:L81"/>
    <mergeCell ref="M81:N81"/>
    <mergeCell ref="S80:T80"/>
    <mergeCell ref="U80:V80"/>
    <mergeCell ref="W80:X80"/>
    <mergeCell ref="Y80:Z80"/>
    <mergeCell ref="A80:B80"/>
    <mergeCell ref="C80:D80"/>
    <mergeCell ref="E80:F80"/>
    <mergeCell ref="G80:H80"/>
    <mergeCell ref="I80:J80"/>
    <mergeCell ref="K80:L80"/>
    <mergeCell ref="M80:N80"/>
    <mergeCell ref="A14:B14"/>
    <mergeCell ref="C14:D14"/>
    <mergeCell ref="E14:F14"/>
    <mergeCell ref="G14:H14"/>
    <mergeCell ref="I14:J14"/>
    <mergeCell ref="K14:L14"/>
    <mergeCell ref="M14:N14"/>
    <mergeCell ref="O13:P13"/>
    <mergeCell ref="Q13:R13"/>
    <mergeCell ref="A13:B13"/>
    <mergeCell ref="C13:D13"/>
    <mergeCell ref="E13:F13"/>
    <mergeCell ref="G13:H13"/>
    <mergeCell ref="I13:J13"/>
    <mergeCell ref="K13:L13"/>
    <mergeCell ref="M13:N13"/>
    <mergeCell ref="A12:B12"/>
    <mergeCell ref="C12:D12"/>
    <mergeCell ref="E12:F12"/>
    <mergeCell ref="G12:H12"/>
    <mergeCell ref="I12:J12"/>
    <mergeCell ref="K12:L12"/>
    <mergeCell ref="M12:N12"/>
    <mergeCell ref="Q11:R11"/>
    <mergeCell ref="S11:T11"/>
    <mergeCell ref="A11:B11"/>
    <mergeCell ref="C11:D11"/>
    <mergeCell ref="E11:F11"/>
    <mergeCell ref="G11:H11"/>
    <mergeCell ref="I11:J11"/>
    <mergeCell ref="K11:L11"/>
    <mergeCell ref="M11:N11"/>
    <mergeCell ref="S10:T10"/>
    <mergeCell ref="U10:V10"/>
    <mergeCell ref="W10:X10"/>
    <mergeCell ref="Y10:Z10"/>
    <mergeCell ref="A10:B10"/>
    <mergeCell ref="C10:D10"/>
    <mergeCell ref="E10:F10"/>
    <mergeCell ref="G10:H10"/>
    <mergeCell ref="I10:J10"/>
    <mergeCell ref="K10:L10"/>
    <mergeCell ref="M10:N10"/>
    <mergeCell ref="O9:P9"/>
    <mergeCell ref="Q9:R9"/>
    <mergeCell ref="S9:T9"/>
    <mergeCell ref="U9:V9"/>
    <mergeCell ref="W9:X9"/>
    <mergeCell ref="Y9:Z9"/>
    <mergeCell ref="A9:B9"/>
    <mergeCell ref="C9:D9"/>
    <mergeCell ref="E9:F9"/>
    <mergeCell ref="G9:H9"/>
    <mergeCell ref="I9:J9"/>
    <mergeCell ref="K9:L9"/>
    <mergeCell ref="M9:N9"/>
    <mergeCell ref="O6:P6"/>
    <mergeCell ref="Q6:R6"/>
    <mergeCell ref="S6:T6"/>
    <mergeCell ref="U6:V6"/>
    <mergeCell ref="W6:X6"/>
    <mergeCell ref="Y6:Z6"/>
    <mergeCell ref="AB6:AC6"/>
    <mergeCell ref="A6:B6"/>
    <mergeCell ref="C6:D6"/>
    <mergeCell ref="E6:F6"/>
    <mergeCell ref="G6:H6"/>
    <mergeCell ref="I6:J6"/>
    <mergeCell ref="K6:L6"/>
    <mergeCell ref="M6:N6"/>
  </mergeCells>
  <phoneticPr fontId="39" type="noConversion"/>
  <pageMargins left="0.7" right="0.7" top="0.75" bottom="0.75" header="0" footer="0"/>
  <pageSetup paperSize="9" scale="73" orientation="landscape"/>
  <headerFooter>
    <oddHeader>&amp;L000000000000중요한 것은FF0000 '얼마만큼 버느냐'01+000보다 FF0000'어떻게 쓰느냐'01+000입니다. 정직한 재무설계는 당신의 미래를 바꿀 수 있습니다.</oddHeader>
    <oddFooter>&amp;CCopyright. 포도재무설계 이수원(2isone@podofp.com) &amp;F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0BEC-CB8C-43BD-B968-198B8E685B52}">
  <sheetPr>
    <tabColor rgb="FFBFBFBF"/>
  </sheetPr>
  <dimension ref="A1:AB1000"/>
  <sheetViews>
    <sheetView showGridLines="0" workbookViewId="0">
      <selection activeCell="A2" sqref="A2"/>
    </sheetView>
  </sheetViews>
  <sheetFormatPr defaultColWidth="14.42578125" defaultRowHeight="15" customHeight="1" outlineLevelCol="1"/>
  <cols>
    <col min="1" max="3" width="14" customWidth="1"/>
    <col min="4" max="4" width="2.42578125" customWidth="1"/>
    <col min="6" max="9" width="14" customWidth="1"/>
    <col min="10" max="10" width="12.85546875" customWidth="1"/>
    <col min="11" max="11" width="2.42578125" customWidth="1"/>
    <col min="12" max="14" width="14" customWidth="1"/>
    <col min="15" max="15" width="18.42578125" customWidth="1"/>
    <col min="16" max="16" width="2.42578125" customWidth="1"/>
    <col min="17" max="17" width="8.5703125" customWidth="1"/>
    <col min="18" max="18" width="17.140625" customWidth="1"/>
    <col min="19" max="20" width="14" hidden="1" customWidth="1" outlineLevel="1"/>
    <col min="21" max="21" width="14" customWidth="1" collapsed="1"/>
    <col min="22" max="28" width="14" customWidth="1"/>
  </cols>
  <sheetData>
    <row r="1" spans="1:28" ht="17.25" customHeight="1">
      <c r="A1" s="122" t="s">
        <v>168</v>
      </c>
      <c r="B1" s="53"/>
      <c r="C1" s="426"/>
      <c r="D1" s="427"/>
      <c r="E1" s="427"/>
      <c r="F1" s="427"/>
      <c r="G1" s="428"/>
      <c r="H1" s="427"/>
      <c r="I1" s="427"/>
      <c r="J1" s="124"/>
      <c r="K1" s="125"/>
      <c r="L1" s="125"/>
      <c r="R1" s="50"/>
      <c r="S1" s="50"/>
      <c r="T1" s="50"/>
      <c r="U1" s="50"/>
      <c r="V1" s="50"/>
      <c r="W1" s="52"/>
      <c r="X1" s="50"/>
      <c r="Y1" s="50"/>
      <c r="Z1" s="50"/>
      <c r="AA1" s="50"/>
      <c r="AB1" s="50"/>
    </row>
    <row r="2" spans="1:28" ht="17.25" customHeight="1">
      <c r="A2" s="53"/>
      <c r="B2" s="53"/>
      <c r="C2" s="53"/>
      <c r="D2" s="53"/>
      <c r="E2" s="53"/>
      <c r="F2" s="53"/>
      <c r="G2" s="53"/>
      <c r="H2" s="53"/>
      <c r="I2" s="53"/>
      <c r="J2" s="127"/>
      <c r="K2" s="125"/>
      <c r="L2" s="128" t="s">
        <v>111</v>
      </c>
      <c r="Q2" s="59" t="s">
        <v>112</v>
      </c>
      <c r="R2" s="50"/>
      <c r="S2" s="50"/>
      <c r="T2" s="50"/>
      <c r="U2" s="50"/>
      <c r="V2" s="50"/>
      <c r="W2" s="52"/>
      <c r="X2" s="50"/>
      <c r="Y2" s="50"/>
      <c r="Z2" s="50"/>
      <c r="AA2" s="50"/>
      <c r="AB2" s="50"/>
    </row>
    <row r="3" spans="1:28" ht="17.25" customHeight="1">
      <c r="A3" s="429" t="s">
        <v>113</v>
      </c>
      <c r="B3" s="388"/>
      <c r="C3" s="430"/>
      <c r="D3" s="129"/>
      <c r="E3" s="431" t="s">
        <v>114</v>
      </c>
      <c r="F3" s="432"/>
      <c r="G3" s="432"/>
      <c r="H3" s="432"/>
      <c r="I3" s="458"/>
      <c r="J3" s="459" t="s">
        <v>115</v>
      </c>
      <c r="K3" s="130"/>
      <c r="L3" s="131" t="s">
        <v>116</v>
      </c>
      <c r="M3" s="132" t="s">
        <v>25</v>
      </c>
      <c r="N3" s="132" t="s">
        <v>24</v>
      </c>
      <c r="O3" s="133" t="s">
        <v>117</v>
      </c>
      <c r="Q3" s="134" t="s">
        <v>116</v>
      </c>
      <c r="R3" s="135" t="s">
        <v>118</v>
      </c>
      <c r="S3" s="135" t="s">
        <v>119</v>
      </c>
      <c r="T3" s="135" t="s">
        <v>120</v>
      </c>
      <c r="U3" s="135" t="s">
        <v>121</v>
      </c>
      <c r="V3" s="136" t="s">
        <v>24</v>
      </c>
      <c r="W3" s="137" t="s">
        <v>122</v>
      </c>
      <c r="X3" s="50"/>
      <c r="Y3" s="50"/>
      <c r="Z3" s="50"/>
      <c r="AA3" s="50"/>
      <c r="AB3" s="50"/>
    </row>
    <row r="4" spans="1:28" ht="17.25" customHeight="1">
      <c r="A4" s="442"/>
      <c r="B4" s="443"/>
      <c r="C4" s="444"/>
      <c r="D4" s="126"/>
      <c r="E4" s="138" t="s">
        <v>119</v>
      </c>
      <c r="F4" s="139" t="s">
        <v>120</v>
      </c>
      <c r="G4" s="139" t="s">
        <v>121</v>
      </c>
      <c r="H4" s="139" t="s">
        <v>24</v>
      </c>
      <c r="I4" s="222" t="s">
        <v>123</v>
      </c>
      <c r="J4" s="460"/>
      <c r="K4" s="141"/>
      <c r="L4" s="142"/>
      <c r="M4" s="143" t="s">
        <v>46</v>
      </c>
      <c r="N4" s="144">
        <v>1000000</v>
      </c>
      <c r="O4" s="145"/>
      <c r="Q4" s="146">
        <v>45352</v>
      </c>
      <c r="R4" s="156" t="s">
        <v>110</v>
      </c>
      <c r="S4" s="147"/>
      <c r="T4" s="147"/>
      <c r="U4" s="157" t="s">
        <v>62</v>
      </c>
      <c r="V4" s="148">
        <v>3300</v>
      </c>
      <c r="W4" s="149" t="s">
        <v>124</v>
      </c>
      <c r="X4" s="50"/>
      <c r="Y4" s="50"/>
      <c r="Z4" s="50"/>
      <c r="AA4" s="50"/>
      <c r="AB4" s="50"/>
    </row>
    <row r="5" spans="1:28" ht="17.25" customHeight="1">
      <c r="A5" s="445"/>
      <c r="B5" s="446"/>
      <c r="C5" s="447"/>
      <c r="D5" s="168" t="str">
        <f>현금흐름!$B$20</f>
        <v>관리비</v>
      </c>
      <c r="E5" s="229" t="s">
        <v>125</v>
      </c>
      <c r="F5" s="230" t="str">
        <f>현금흐름!A20</f>
        <v>주거</v>
      </c>
      <c r="G5" s="152" t="str">
        <f>현금흐름!$B$20</f>
        <v>관리비</v>
      </c>
      <c r="H5" s="153">
        <f t="shared" ref="H5:H13" si="0">SUMIF(U:U,G5,V:V)</f>
        <v>0</v>
      </c>
      <c r="I5" s="231" t="e">
        <f>H5/현금흐름!G20</f>
        <v>#DIV/0!</v>
      </c>
      <c r="J5" s="232">
        <f>현금흐름!G20-H5</f>
        <v>0</v>
      </c>
      <c r="K5" s="141"/>
      <c r="L5" s="142"/>
      <c r="M5" s="143" t="s">
        <v>47</v>
      </c>
      <c r="N5" s="144"/>
      <c r="O5" s="145"/>
      <c r="Q5" s="155"/>
      <c r="R5" s="156"/>
      <c r="S5" s="147"/>
      <c r="T5" s="147"/>
      <c r="U5" s="157"/>
      <c r="V5" s="157"/>
      <c r="W5" s="158"/>
      <c r="X5" s="50"/>
      <c r="Y5" s="50"/>
      <c r="Z5" s="50"/>
      <c r="AA5" s="50"/>
      <c r="AB5" s="50"/>
    </row>
    <row r="6" spans="1:28" ht="17.25" customHeight="1">
      <c r="A6" s="445"/>
      <c r="B6" s="446"/>
      <c r="C6" s="447"/>
      <c r="D6" s="168" t="str">
        <f>현금흐름!$B$21</f>
        <v>전세대출</v>
      </c>
      <c r="E6" s="233" t="s">
        <v>125</v>
      </c>
      <c r="F6" s="234" t="str">
        <f>현금흐름!A20</f>
        <v>주거</v>
      </c>
      <c r="G6" s="161" t="str">
        <f>현금흐름!$B$21</f>
        <v>전세대출</v>
      </c>
      <c r="H6" s="162">
        <f t="shared" si="0"/>
        <v>0</v>
      </c>
      <c r="I6" s="231" t="e">
        <f>H6/현금흐름!G21</f>
        <v>#DIV/0!</v>
      </c>
      <c r="J6" s="232">
        <f>현금흐름!G21-H6</f>
        <v>0</v>
      </c>
      <c r="K6" s="141"/>
      <c r="L6" s="142"/>
      <c r="M6" s="143" t="s">
        <v>48</v>
      </c>
      <c r="N6" s="144"/>
      <c r="O6" s="145"/>
      <c r="Q6" s="155"/>
      <c r="R6" s="156"/>
      <c r="S6" s="147"/>
      <c r="T6" s="147"/>
      <c r="U6" s="157"/>
      <c r="V6" s="157"/>
      <c r="W6" s="158"/>
      <c r="X6" s="50"/>
      <c r="Y6" s="50"/>
      <c r="Z6" s="50"/>
      <c r="AA6" s="50"/>
      <c r="AB6" s="50"/>
    </row>
    <row r="7" spans="1:28" ht="17.25" customHeight="1">
      <c r="A7" s="445"/>
      <c r="B7" s="446"/>
      <c r="C7" s="447"/>
      <c r="D7" s="168" t="str">
        <f>현금흐름!$B$22</f>
        <v>휴대폰</v>
      </c>
      <c r="E7" s="233" t="s">
        <v>125</v>
      </c>
      <c r="F7" s="235" t="str">
        <f>현금흐름!A22</f>
        <v>통신</v>
      </c>
      <c r="G7" s="161" t="str">
        <f>현금흐름!$B$22</f>
        <v>휴대폰</v>
      </c>
      <c r="H7" s="162">
        <f t="shared" si="0"/>
        <v>3300</v>
      </c>
      <c r="I7" s="231" t="e">
        <f>H7/현금흐름!G22</f>
        <v>#DIV/0!</v>
      </c>
      <c r="J7" s="232">
        <f>현금흐름!G22-H7</f>
        <v>-3300</v>
      </c>
      <c r="K7" s="141"/>
      <c r="L7" s="142"/>
      <c r="M7" s="143"/>
      <c r="N7" s="144"/>
      <c r="O7" s="145"/>
      <c r="Q7" s="155"/>
      <c r="R7" s="156"/>
      <c r="S7" s="147"/>
      <c r="T7" s="147"/>
      <c r="U7" s="157"/>
      <c r="V7" s="157"/>
      <c r="W7" s="158"/>
      <c r="X7" s="50"/>
      <c r="Y7" s="50"/>
      <c r="Z7" s="50"/>
      <c r="AA7" s="50"/>
      <c r="AB7" s="50"/>
    </row>
    <row r="8" spans="1:28" ht="17.25" customHeight="1">
      <c r="A8" s="445"/>
      <c r="B8" s="446"/>
      <c r="C8" s="447"/>
      <c r="D8" s="168" t="str">
        <f>현금흐름!$B$23</f>
        <v>인터넷/TV</v>
      </c>
      <c r="E8" s="233" t="s">
        <v>125</v>
      </c>
      <c r="F8" s="234" t="str">
        <f>현금흐름!A22</f>
        <v>통신</v>
      </c>
      <c r="G8" s="161" t="str">
        <f>현금흐름!$B$23</f>
        <v>인터넷/TV</v>
      </c>
      <c r="H8" s="162">
        <f t="shared" si="0"/>
        <v>0</v>
      </c>
      <c r="I8" s="231" t="e">
        <f>H8/현금흐름!G23</f>
        <v>#DIV/0!</v>
      </c>
      <c r="J8" s="232">
        <f>현금흐름!G23-H8</f>
        <v>0</v>
      </c>
      <c r="K8" s="141"/>
      <c r="L8" s="142"/>
      <c r="M8" s="143"/>
      <c r="N8" s="144"/>
      <c r="O8" s="145"/>
      <c r="Q8" s="155"/>
      <c r="R8" s="156"/>
      <c r="S8" s="147"/>
      <c r="T8" s="147"/>
      <c r="U8" s="157"/>
      <c r="V8" s="157"/>
      <c r="W8" s="158"/>
      <c r="X8" s="50"/>
      <c r="Y8" s="50"/>
      <c r="Z8" s="50"/>
      <c r="AA8" s="50"/>
      <c r="AB8" s="50"/>
    </row>
    <row r="9" spans="1:28" ht="17.25" customHeight="1">
      <c r="A9" s="445"/>
      <c r="B9" s="446"/>
      <c r="C9" s="447"/>
      <c r="D9" s="168" t="str">
        <f>현금흐름!$B$24</f>
        <v>보장성</v>
      </c>
      <c r="E9" s="233" t="s">
        <v>125</v>
      </c>
      <c r="F9" s="236" t="str">
        <f>현금흐름!A24</f>
        <v>보험</v>
      </c>
      <c r="G9" s="161" t="str">
        <f>현금흐름!$B$24</f>
        <v>보장성</v>
      </c>
      <c r="H9" s="162">
        <f t="shared" si="0"/>
        <v>0</v>
      </c>
      <c r="I9" s="231" t="e">
        <f>H9/현금흐름!G24</f>
        <v>#DIV/0!</v>
      </c>
      <c r="J9" s="232">
        <f>현금흐름!G24-H9</f>
        <v>0</v>
      </c>
      <c r="K9" s="141"/>
      <c r="L9" s="142"/>
      <c r="M9" s="143"/>
      <c r="N9" s="144"/>
      <c r="O9" s="145"/>
      <c r="Q9" s="155"/>
      <c r="R9" s="156"/>
      <c r="S9" s="147"/>
      <c r="T9" s="147"/>
      <c r="U9" s="157"/>
      <c r="V9" s="157"/>
      <c r="W9" s="158"/>
      <c r="X9" s="50"/>
      <c r="Y9" s="50"/>
      <c r="Z9" s="50"/>
      <c r="AA9" s="50"/>
      <c r="AB9" s="50"/>
    </row>
    <row r="10" spans="1:28" ht="17.25" customHeight="1">
      <c r="A10" s="445"/>
      <c r="B10" s="446"/>
      <c r="C10" s="447"/>
      <c r="D10" s="168" t="str">
        <f>현금흐름!$B$25</f>
        <v>주담대</v>
      </c>
      <c r="E10" s="233" t="s">
        <v>125</v>
      </c>
      <c r="F10" s="235" t="str">
        <f>현금흐름!A25</f>
        <v>이자</v>
      </c>
      <c r="G10" s="161" t="str">
        <f>현금흐름!$B$25</f>
        <v>주담대</v>
      </c>
      <c r="H10" s="162">
        <f t="shared" si="0"/>
        <v>0</v>
      </c>
      <c r="I10" s="231" t="e">
        <f>H10/현금흐름!G25</f>
        <v>#DIV/0!</v>
      </c>
      <c r="J10" s="232">
        <f>현금흐름!G25-H10</f>
        <v>0</v>
      </c>
      <c r="K10" s="141"/>
      <c r="L10" s="142"/>
      <c r="M10" s="143"/>
      <c r="N10" s="144"/>
      <c r="O10" s="145"/>
      <c r="Q10" s="155"/>
      <c r="R10" s="156"/>
      <c r="S10" s="147"/>
      <c r="T10" s="147"/>
      <c r="U10" s="157"/>
      <c r="V10" s="157"/>
      <c r="W10" s="158"/>
      <c r="X10" s="50"/>
      <c r="Y10" s="50"/>
      <c r="Z10" s="50"/>
      <c r="AA10" s="50"/>
      <c r="AB10" s="50"/>
    </row>
    <row r="11" spans="1:28" ht="17.25" customHeight="1">
      <c r="A11" s="448"/>
      <c r="B11" s="449"/>
      <c r="C11" s="450"/>
      <c r="D11" s="168" t="str">
        <f>현금흐름!$B$26</f>
        <v>신용</v>
      </c>
      <c r="E11" s="233" t="s">
        <v>125</v>
      </c>
      <c r="F11" s="234" t="str">
        <f>현금흐름!A25</f>
        <v>이자</v>
      </c>
      <c r="G11" s="161" t="str">
        <f>현금흐름!$B$26</f>
        <v>신용</v>
      </c>
      <c r="H11" s="162">
        <f t="shared" si="0"/>
        <v>0</v>
      </c>
      <c r="I11" s="231" t="e">
        <f>H11/현금흐름!G26</f>
        <v>#DIV/0!</v>
      </c>
      <c r="J11" s="232">
        <f>현금흐름!G26-H11</f>
        <v>0</v>
      </c>
      <c r="K11" s="141"/>
      <c r="L11" s="142"/>
      <c r="M11" s="143"/>
      <c r="N11" s="144"/>
      <c r="O11" s="145"/>
      <c r="Q11" s="155"/>
      <c r="R11" s="156"/>
      <c r="S11" s="147"/>
      <c r="T11" s="147"/>
      <c r="U11" s="157"/>
      <c r="V11" s="157"/>
      <c r="W11" s="158"/>
      <c r="X11" s="50"/>
      <c r="Y11" s="50"/>
      <c r="Z11" s="50"/>
      <c r="AA11" s="50"/>
      <c r="AB11" s="50"/>
    </row>
    <row r="12" spans="1:28" ht="17.25" customHeight="1">
      <c r="D12" s="168" t="str">
        <f>현금흐름!$B$27</f>
        <v>대중교통/택시</v>
      </c>
      <c r="E12" s="233" t="s">
        <v>125</v>
      </c>
      <c r="F12" s="236" t="str">
        <f>현금흐름!A27</f>
        <v>교통</v>
      </c>
      <c r="G12" s="161" t="str">
        <f>현금흐름!$B$27</f>
        <v>대중교통/택시</v>
      </c>
      <c r="H12" s="162">
        <f t="shared" si="0"/>
        <v>0</v>
      </c>
      <c r="I12" s="231" t="e">
        <f>H12/현금흐름!G27</f>
        <v>#DIV/0!</v>
      </c>
      <c r="J12" s="232">
        <f>현금흐름!G27-H12</f>
        <v>0</v>
      </c>
      <c r="K12" s="141"/>
      <c r="L12" s="142"/>
      <c r="M12" s="143"/>
      <c r="N12" s="144"/>
      <c r="O12" s="145"/>
      <c r="Q12" s="155"/>
      <c r="R12" s="156"/>
      <c r="S12" s="147"/>
      <c r="T12" s="147"/>
      <c r="U12" s="157"/>
      <c r="V12" s="157"/>
      <c r="W12" s="158"/>
      <c r="X12" s="50"/>
      <c r="Y12" s="50"/>
      <c r="Z12" s="50"/>
      <c r="AA12" s="50"/>
      <c r="AB12" s="50"/>
    </row>
    <row r="13" spans="1:28" ht="17.25" customHeight="1">
      <c r="A13" s="451" t="s">
        <v>44</v>
      </c>
      <c r="B13" s="452"/>
      <c r="C13" s="453"/>
      <c r="D13" s="168" t="str">
        <f>현금흐름!$B$28</f>
        <v>세금/공과금</v>
      </c>
      <c r="E13" s="233" t="s">
        <v>125</v>
      </c>
      <c r="F13" s="236" t="str">
        <f>현금흐름!A28</f>
        <v>기타</v>
      </c>
      <c r="G13" s="161" t="str">
        <f>현금흐름!$B$28</f>
        <v>세금/공과금</v>
      </c>
      <c r="H13" s="162">
        <f t="shared" si="0"/>
        <v>0</v>
      </c>
      <c r="I13" s="231" t="e">
        <f>H13/현금흐름!G28</f>
        <v>#DIV/0!</v>
      </c>
      <c r="J13" s="232">
        <f>현금흐름!G28-H13</f>
        <v>0</v>
      </c>
      <c r="K13" s="141"/>
      <c r="L13" s="142"/>
      <c r="M13" s="143"/>
      <c r="N13" s="144"/>
      <c r="O13" s="145"/>
      <c r="Q13" s="155"/>
      <c r="R13" s="156"/>
      <c r="S13" s="147"/>
      <c r="T13" s="147"/>
      <c r="U13" s="157"/>
      <c r="V13" s="157"/>
      <c r="W13" s="158"/>
      <c r="X13" s="50"/>
      <c r="Y13" s="50"/>
      <c r="Z13" s="50"/>
      <c r="AA13" s="50"/>
      <c r="AB13" s="50"/>
    </row>
    <row r="14" spans="1:28" ht="17.25" customHeight="1">
      <c r="A14" s="312" t="s">
        <v>126</v>
      </c>
      <c r="B14" s="166" t="s">
        <v>24</v>
      </c>
      <c r="C14" s="313" t="s">
        <v>127</v>
      </c>
      <c r="D14" s="126"/>
      <c r="E14" s="237"/>
      <c r="F14" s="461" t="s">
        <v>1</v>
      </c>
      <c r="G14" s="367"/>
      <c r="H14" s="171">
        <f>SUM(H5:H13)</f>
        <v>3300</v>
      </c>
      <c r="I14" s="238" t="e">
        <f>H14/현금흐름!G29</f>
        <v>#DIV/0!</v>
      </c>
      <c r="J14" s="239">
        <f>현금흐름!G29-H14</f>
        <v>-3300</v>
      </c>
      <c r="K14" s="141"/>
      <c r="L14" s="142"/>
      <c r="M14" s="143"/>
      <c r="N14" s="144"/>
      <c r="O14" s="145"/>
      <c r="Q14" s="155"/>
      <c r="R14" s="156"/>
      <c r="S14" s="147"/>
      <c r="T14" s="147"/>
      <c r="U14" s="157"/>
      <c r="V14" s="157"/>
      <c r="W14" s="158"/>
      <c r="X14" s="50"/>
      <c r="Y14" s="50"/>
      <c r="Z14" s="50"/>
      <c r="AA14" s="50"/>
      <c r="AB14" s="50"/>
    </row>
    <row r="15" spans="1:28" ht="17.25" customHeight="1">
      <c r="A15" s="314" t="str">
        <f>현금흐름!A4</f>
        <v>회사</v>
      </c>
      <c r="B15" s="162">
        <f>SUMIF($M$4:$M$15,A15,$N$4:$N$15)</f>
        <v>1000000</v>
      </c>
      <c r="C15" s="315">
        <f>B15/$B$18</f>
        <v>1</v>
      </c>
      <c r="D15" s="168" t="str">
        <f>현금흐름!$B$30</f>
        <v>자동차보험</v>
      </c>
      <c r="E15" s="240" t="s">
        <v>128</v>
      </c>
      <c r="F15" s="235" t="str">
        <f>현금흐름!A30</f>
        <v>차량</v>
      </c>
      <c r="G15" s="161" t="str">
        <f>현금흐름!$B$30</f>
        <v>자동차보험</v>
      </c>
      <c r="H15" s="162">
        <f t="shared" ref="H15:H34" si="1">SUMIF(U:U,G15,V:V)</f>
        <v>0</v>
      </c>
      <c r="I15" s="231" t="e">
        <f>H15/현금흐름!G30</f>
        <v>#DIV/0!</v>
      </c>
      <c r="J15" s="232">
        <f>현금흐름!G30-H15</f>
        <v>0</v>
      </c>
      <c r="K15" s="175"/>
      <c r="L15" s="142"/>
      <c r="M15" s="143"/>
      <c r="N15" s="144"/>
      <c r="O15" s="145"/>
      <c r="Q15" s="155"/>
      <c r="R15" s="156"/>
      <c r="S15" s="147"/>
      <c r="T15" s="147"/>
      <c r="U15" s="157"/>
      <c r="V15" s="157"/>
      <c r="W15" s="158"/>
      <c r="X15" s="50"/>
      <c r="Y15" s="50"/>
      <c r="Z15" s="50"/>
      <c r="AA15" s="50"/>
      <c r="AB15" s="50"/>
    </row>
    <row r="16" spans="1:28" ht="17.25" customHeight="1">
      <c r="A16" s="314" t="s">
        <v>47</v>
      </c>
      <c r="B16" s="162">
        <f>SUMIF($M$4:$M$15,A16,$N$4:$N$15)</f>
        <v>0</v>
      </c>
      <c r="C16" s="315">
        <f>B16/$B$18</f>
        <v>0</v>
      </c>
      <c r="D16" s="168" t="str">
        <f>현금흐름!$B$31</f>
        <v>주유</v>
      </c>
      <c r="E16" s="225" t="s">
        <v>128</v>
      </c>
      <c r="F16" s="241" t="str">
        <f>현금흐름!A30</f>
        <v>차량</v>
      </c>
      <c r="G16" s="161" t="str">
        <f>현금흐름!$B$31</f>
        <v>주유</v>
      </c>
      <c r="H16" s="162">
        <f t="shared" si="1"/>
        <v>0</v>
      </c>
      <c r="I16" s="231" t="e">
        <f>H16/현금흐름!G31</f>
        <v>#DIV/0!</v>
      </c>
      <c r="J16" s="232">
        <f>현금흐름!G31-H16</f>
        <v>0</v>
      </c>
      <c r="K16" s="141"/>
      <c r="L16" s="185"/>
      <c r="M16" s="186" t="s">
        <v>129</v>
      </c>
      <c r="N16" s="187">
        <f>SUM(N4:N15)</f>
        <v>1000000</v>
      </c>
      <c r="O16" s="188"/>
      <c r="Q16" s="155"/>
      <c r="R16" s="156"/>
      <c r="S16" s="147"/>
      <c r="T16" s="147"/>
      <c r="U16" s="157"/>
      <c r="V16" s="157"/>
      <c r="W16" s="158"/>
      <c r="X16" s="50"/>
      <c r="Y16" s="50"/>
      <c r="Z16" s="50"/>
      <c r="AA16" s="50"/>
      <c r="AB16" s="50"/>
    </row>
    <row r="17" spans="1:28" ht="17.25" customHeight="1">
      <c r="A17" s="314" t="s">
        <v>48</v>
      </c>
      <c r="B17" s="162">
        <f>SUMIF($M$4:$M$15,A17,$N$4:$N$15)</f>
        <v>0</v>
      </c>
      <c r="C17" s="315">
        <f>B17/$B$18</f>
        <v>0</v>
      </c>
      <c r="D17" s="168" t="str">
        <f>현금흐름!$B$32</f>
        <v>기타유지비</v>
      </c>
      <c r="E17" s="225" t="s">
        <v>128</v>
      </c>
      <c r="F17" s="242" t="str">
        <f>현금흐름!A30</f>
        <v>차량</v>
      </c>
      <c r="G17" s="161" t="str">
        <f>현금흐름!$B$32</f>
        <v>기타유지비</v>
      </c>
      <c r="H17" s="162">
        <f t="shared" si="1"/>
        <v>0</v>
      </c>
      <c r="I17" s="231" t="e">
        <f>H17/현금흐름!G32</f>
        <v>#DIV/0!</v>
      </c>
      <c r="J17" s="232">
        <f>현금흐름!G32-H17</f>
        <v>0</v>
      </c>
      <c r="K17" s="141"/>
      <c r="L17" s="128"/>
      <c r="Q17" s="155"/>
      <c r="R17" s="156"/>
      <c r="S17" s="147"/>
      <c r="T17" s="147"/>
      <c r="U17" s="157"/>
      <c r="V17" s="157"/>
      <c r="W17" s="158"/>
      <c r="X17" s="50"/>
      <c r="Y17" s="50"/>
      <c r="Z17" s="50"/>
      <c r="AA17" s="50"/>
      <c r="AB17" s="50"/>
    </row>
    <row r="18" spans="1:28" ht="17.25" customHeight="1">
      <c r="A18" s="316" t="s">
        <v>129</v>
      </c>
      <c r="B18" s="317">
        <f>SUM(B15:B17)</f>
        <v>1000000</v>
      </c>
      <c r="C18" s="318"/>
      <c r="D18" s="168" t="str">
        <f>현금흐름!$B$33</f>
        <v>집밥</v>
      </c>
      <c r="E18" s="225" t="s">
        <v>128</v>
      </c>
      <c r="F18" s="235" t="str">
        <f>현금흐름!A33</f>
        <v>식비</v>
      </c>
      <c r="G18" s="161" t="str">
        <f>현금흐름!$B$33</f>
        <v>집밥</v>
      </c>
      <c r="H18" s="162">
        <f t="shared" si="1"/>
        <v>0</v>
      </c>
      <c r="I18" s="231" t="e">
        <f>H18/현금흐름!G33</f>
        <v>#DIV/0!</v>
      </c>
      <c r="J18" s="232">
        <f>현금흐름!G33-H18</f>
        <v>0</v>
      </c>
      <c r="K18" s="141"/>
      <c r="L18" s="128" t="s">
        <v>49</v>
      </c>
      <c r="Q18" s="155"/>
      <c r="R18" s="156"/>
      <c r="S18" s="147"/>
      <c r="T18" s="147"/>
      <c r="U18" s="157"/>
      <c r="V18" s="157"/>
      <c r="W18" s="158"/>
      <c r="X18" s="50"/>
      <c r="Y18" s="50"/>
      <c r="Z18" s="50"/>
      <c r="AA18" s="50"/>
      <c r="AB18" s="50"/>
    </row>
    <row r="19" spans="1:28" ht="17.25" customHeight="1">
      <c r="A19" s="53"/>
      <c r="B19" s="53"/>
      <c r="C19" s="53"/>
      <c r="D19" s="168" t="str">
        <f>현금흐름!$B$34</f>
        <v>외식/배달</v>
      </c>
      <c r="E19" s="225" t="s">
        <v>128</v>
      </c>
      <c r="F19" s="241" t="str">
        <f>현금흐름!A33</f>
        <v>식비</v>
      </c>
      <c r="G19" s="161" t="str">
        <f>현금흐름!$B$34</f>
        <v>외식/배달</v>
      </c>
      <c r="H19" s="162">
        <f t="shared" si="1"/>
        <v>0</v>
      </c>
      <c r="I19" s="231" t="e">
        <f>H19/현금흐름!G34</f>
        <v>#DIV/0!</v>
      </c>
      <c r="J19" s="232">
        <f>현금흐름!G34-H19</f>
        <v>0</v>
      </c>
      <c r="K19" s="141"/>
      <c r="L19" s="131" t="s">
        <v>116</v>
      </c>
      <c r="M19" s="132" t="s">
        <v>130</v>
      </c>
      <c r="N19" s="132" t="s">
        <v>24</v>
      </c>
      <c r="O19" s="133" t="s">
        <v>117</v>
      </c>
      <c r="Q19" s="155"/>
      <c r="R19" s="156"/>
      <c r="S19" s="147"/>
      <c r="T19" s="147"/>
      <c r="U19" s="157"/>
      <c r="V19" s="157"/>
      <c r="W19" s="158"/>
      <c r="X19" s="50"/>
      <c r="Y19" s="50"/>
      <c r="Z19" s="50"/>
      <c r="AA19" s="50"/>
      <c r="AB19" s="50"/>
    </row>
    <row r="20" spans="1:28" ht="17.25" customHeight="1">
      <c r="A20" s="437" t="s">
        <v>49</v>
      </c>
      <c r="B20" s="438"/>
      <c r="C20" s="439"/>
      <c r="D20" s="168" t="str">
        <f>현금흐름!$B$35</f>
        <v>카페/간식</v>
      </c>
      <c r="E20" s="225" t="s">
        <v>128</v>
      </c>
      <c r="F20" s="243" t="str">
        <f>현금흐름!A33</f>
        <v>식비</v>
      </c>
      <c r="G20" s="244" t="str">
        <f>현금흐름!$B$35</f>
        <v>카페/간식</v>
      </c>
      <c r="H20" s="162">
        <f t="shared" si="1"/>
        <v>0</v>
      </c>
      <c r="I20" s="231" t="e">
        <f>H20/현금흐름!G35</f>
        <v>#DIV/0!</v>
      </c>
      <c r="J20" s="232">
        <f>현금흐름!G35-H20</f>
        <v>0</v>
      </c>
      <c r="K20" s="141"/>
      <c r="L20" s="142"/>
      <c r="M20" s="192" t="s">
        <v>153</v>
      </c>
      <c r="N20" s="144">
        <v>1000000</v>
      </c>
      <c r="O20" s="194"/>
      <c r="Q20" s="155"/>
      <c r="R20" s="156"/>
      <c r="S20" s="147"/>
      <c r="T20" s="147"/>
      <c r="U20" s="157"/>
      <c r="V20" s="157"/>
      <c r="W20" s="158"/>
      <c r="X20" s="50"/>
      <c r="Y20" s="50"/>
      <c r="Z20" s="50"/>
      <c r="AA20" s="50"/>
      <c r="AB20" s="50"/>
    </row>
    <row r="21" spans="1:28" ht="17.25" customHeight="1">
      <c r="A21" s="165" t="s">
        <v>130</v>
      </c>
      <c r="B21" s="166" t="s">
        <v>24</v>
      </c>
      <c r="C21" s="167" t="s">
        <v>127</v>
      </c>
      <c r="D21" s="168" t="str">
        <f>현금흐름!$B$36</f>
        <v>음악</v>
      </c>
      <c r="E21" s="225" t="s">
        <v>128</v>
      </c>
      <c r="F21" s="245" t="str">
        <f>현금흐름!A36</f>
        <v>취미</v>
      </c>
      <c r="G21" s="244" t="str">
        <f>현금흐름!$B$36</f>
        <v>음악</v>
      </c>
      <c r="H21" s="162">
        <f t="shared" si="1"/>
        <v>0</v>
      </c>
      <c r="I21" s="231" t="e">
        <f>H21/현금흐름!G36</f>
        <v>#DIV/0!</v>
      </c>
      <c r="J21" s="232">
        <f>현금흐름!G36-H21</f>
        <v>0</v>
      </c>
      <c r="K21" s="141"/>
      <c r="L21" s="142"/>
      <c r="M21" s="143" t="s">
        <v>154</v>
      </c>
      <c r="N21" s="144">
        <v>1000000</v>
      </c>
      <c r="O21" s="145"/>
      <c r="Q21" s="155"/>
      <c r="R21" s="156"/>
      <c r="S21" s="147"/>
      <c r="T21" s="147"/>
      <c r="U21" s="157"/>
      <c r="V21" s="157"/>
      <c r="W21" s="158"/>
      <c r="X21" s="50"/>
      <c r="Y21" s="50"/>
      <c r="Z21" s="50"/>
      <c r="AA21" s="50"/>
      <c r="AB21" s="50"/>
    </row>
    <row r="22" spans="1:28" ht="17.25" customHeight="1">
      <c r="A22" s="183" t="str">
        <f>현금흐름!A10</f>
        <v>대출상환</v>
      </c>
      <c r="B22" s="162">
        <f>SUMIF(M$20:M$31,A22,N$20:N$31)</f>
        <v>1000000</v>
      </c>
      <c r="C22" s="169">
        <f>B22/$B$26</f>
        <v>0.5</v>
      </c>
      <c r="D22" s="168" t="str">
        <f>현금흐름!$B$37</f>
        <v>문화</v>
      </c>
      <c r="E22" s="225" t="s">
        <v>128</v>
      </c>
      <c r="F22" s="246" t="str">
        <f>현금흐름!A36</f>
        <v>취미</v>
      </c>
      <c r="G22" s="244" t="str">
        <f>현금흐름!$B$37</f>
        <v>문화</v>
      </c>
      <c r="H22" s="162">
        <f t="shared" si="1"/>
        <v>0</v>
      </c>
      <c r="I22" s="231" t="e">
        <f>H22/현금흐름!G37</f>
        <v>#DIV/0!</v>
      </c>
      <c r="J22" s="232">
        <f>현금흐름!G37-H22</f>
        <v>0</v>
      </c>
      <c r="K22" s="141"/>
      <c r="L22" s="142"/>
      <c r="M22" s="143"/>
      <c r="N22" s="144"/>
      <c r="O22" s="145"/>
      <c r="Q22" s="155"/>
      <c r="R22" s="156"/>
      <c r="S22" s="147"/>
      <c r="T22" s="147"/>
      <c r="U22" s="157"/>
      <c r="V22" s="157"/>
      <c r="W22" s="158"/>
      <c r="X22" s="50"/>
      <c r="Y22" s="50"/>
      <c r="Z22" s="50"/>
      <c r="AA22" s="50"/>
      <c r="AB22" s="50"/>
    </row>
    <row r="23" spans="1:28" ht="17.25" customHeight="1">
      <c r="A23" s="183" t="str">
        <f>현금흐름!A11</f>
        <v>금융투자</v>
      </c>
      <c r="B23" s="162">
        <f>SUMIF(M$20:M$31,A23,N$20:N$31)</f>
        <v>0</v>
      </c>
      <c r="C23" s="169">
        <f>B23/$B$26</f>
        <v>0</v>
      </c>
      <c r="D23" s="168" t="str">
        <f>현금흐름!$B$38</f>
        <v>여행</v>
      </c>
      <c r="E23" s="225" t="s">
        <v>128</v>
      </c>
      <c r="F23" s="243" t="str">
        <f>현금흐름!A36</f>
        <v>취미</v>
      </c>
      <c r="G23" s="244" t="str">
        <f>현금흐름!$B$38</f>
        <v>여행</v>
      </c>
      <c r="H23" s="162">
        <f t="shared" si="1"/>
        <v>0</v>
      </c>
      <c r="I23" s="231" t="e">
        <f>H23/현금흐름!G38</f>
        <v>#DIV/0!</v>
      </c>
      <c r="J23" s="232">
        <f>현금흐름!G38-H23</f>
        <v>0</v>
      </c>
      <c r="K23" s="141"/>
      <c r="L23" s="142"/>
      <c r="M23" s="143"/>
      <c r="N23" s="144"/>
      <c r="O23" s="145"/>
      <c r="Q23" s="155"/>
      <c r="R23" s="156"/>
      <c r="S23" s="147"/>
      <c r="T23" s="147"/>
      <c r="U23" s="157"/>
      <c r="V23" s="157"/>
      <c r="W23" s="158"/>
      <c r="X23" s="50"/>
      <c r="Y23" s="50"/>
      <c r="Z23" s="50"/>
      <c r="AA23" s="50"/>
      <c r="AB23" s="50"/>
    </row>
    <row r="24" spans="1:28" ht="17.25" customHeight="1">
      <c r="A24" s="183" t="str">
        <f>현금흐름!A12</f>
        <v>비상금</v>
      </c>
      <c r="B24" s="162">
        <f>SUMIF(M$20:M$31,A24,N$20:N$31)</f>
        <v>1000000</v>
      </c>
      <c r="C24" s="169">
        <f>B24/$B$26</f>
        <v>0.5</v>
      </c>
      <c r="D24" s="168" t="str">
        <f>현금흐름!$B$39</f>
        <v>운동</v>
      </c>
      <c r="E24" s="225" t="s">
        <v>128</v>
      </c>
      <c r="F24" s="235" t="str">
        <f>현금흐름!A39</f>
        <v>개발</v>
      </c>
      <c r="G24" s="161" t="str">
        <f>현금흐름!$B$39</f>
        <v>운동</v>
      </c>
      <c r="H24" s="162">
        <f t="shared" si="1"/>
        <v>0</v>
      </c>
      <c r="I24" s="231" t="e">
        <f>H24/현금흐름!G39</f>
        <v>#DIV/0!</v>
      </c>
      <c r="J24" s="232">
        <f>현금흐름!G39-H24</f>
        <v>0</v>
      </c>
      <c r="K24" s="141"/>
      <c r="L24" s="142"/>
      <c r="M24" s="143"/>
      <c r="N24" s="144"/>
      <c r="O24" s="145"/>
      <c r="Q24" s="155"/>
      <c r="R24" s="156"/>
      <c r="S24" s="147"/>
      <c r="T24" s="147"/>
      <c r="U24" s="157"/>
      <c r="V24" s="157"/>
      <c r="W24" s="158"/>
      <c r="X24" s="50"/>
      <c r="Y24" s="50"/>
      <c r="Z24" s="50"/>
      <c r="AA24" s="50"/>
      <c r="AB24" s="50"/>
    </row>
    <row r="25" spans="1:28" ht="17.25" customHeight="1">
      <c r="A25" s="183" t="str">
        <f>현금흐름!A13</f>
        <v>목적적금-여행</v>
      </c>
      <c r="B25" s="162">
        <f>SUMIF(M$20:M$31,A25,N$20:N$31)</f>
        <v>0</v>
      </c>
      <c r="C25" s="169">
        <f>B25/$B$26</f>
        <v>0</v>
      </c>
      <c r="D25" s="168" t="str">
        <f>현금흐름!$B$40</f>
        <v>교육</v>
      </c>
      <c r="E25" s="225" t="s">
        <v>128</v>
      </c>
      <c r="F25" s="242" t="str">
        <f>현금흐름!A39</f>
        <v>개발</v>
      </c>
      <c r="G25" s="161" t="str">
        <f>현금흐름!$B$40</f>
        <v>교육</v>
      </c>
      <c r="H25" s="162">
        <f t="shared" si="1"/>
        <v>0</v>
      </c>
      <c r="I25" s="231" t="e">
        <f>H25/현금흐름!G40</f>
        <v>#DIV/0!</v>
      </c>
      <c r="J25" s="232">
        <f>현금흐름!G40-H25</f>
        <v>0</v>
      </c>
      <c r="K25" s="141"/>
      <c r="L25" s="142"/>
      <c r="M25" s="143"/>
      <c r="N25" s="144"/>
      <c r="O25" s="145"/>
      <c r="Q25" s="155"/>
      <c r="R25" s="156"/>
      <c r="S25" s="147"/>
      <c r="T25" s="147"/>
      <c r="U25" s="157"/>
      <c r="V25" s="157"/>
      <c r="W25" s="158"/>
      <c r="X25" s="50"/>
      <c r="Y25" s="50"/>
      <c r="Z25" s="50"/>
      <c r="AA25" s="50"/>
      <c r="AB25" s="50"/>
    </row>
    <row r="26" spans="1:28" ht="17.25" customHeight="1">
      <c r="A26" s="165" t="s">
        <v>129</v>
      </c>
      <c r="B26" s="176">
        <f>SUM(B22:B25)</f>
        <v>2000000</v>
      </c>
      <c r="C26" s="177"/>
      <c r="D26" s="168" t="str">
        <f>현금흐름!$B$41</f>
        <v>미용</v>
      </c>
      <c r="E26" s="225" t="s">
        <v>128</v>
      </c>
      <c r="F26" s="235" t="str">
        <f>현금흐름!A41</f>
        <v>꾸밈</v>
      </c>
      <c r="G26" s="161" t="str">
        <f>현금흐름!$B$41</f>
        <v>미용</v>
      </c>
      <c r="H26" s="162">
        <f t="shared" si="1"/>
        <v>0</v>
      </c>
      <c r="I26" s="231" t="e">
        <f>H26/현금흐름!G41</f>
        <v>#DIV/0!</v>
      </c>
      <c r="J26" s="232">
        <f>현금흐름!G41-H26</f>
        <v>0</v>
      </c>
      <c r="K26" s="141"/>
      <c r="L26" s="142"/>
      <c r="M26" s="182"/>
      <c r="N26" s="144"/>
      <c r="O26" s="145"/>
      <c r="Q26" s="155"/>
      <c r="R26" s="156"/>
      <c r="S26" s="147"/>
      <c r="T26" s="147"/>
      <c r="U26" s="157"/>
      <c r="V26" s="157"/>
      <c r="W26" s="158"/>
      <c r="X26" s="50"/>
      <c r="Y26" s="50"/>
      <c r="Z26" s="50"/>
      <c r="AA26" s="50"/>
      <c r="AB26" s="50"/>
    </row>
    <row r="27" spans="1:28" ht="17.25" customHeight="1">
      <c r="A27" s="53"/>
      <c r="B27" s="53"/>
      <c r="C27" s="53"/>
      <c r="D27" s="168" t="str">
        <f>현금흐름!$B$42</f>
        <v>의류/잡화</v>
      </c>
      <c r="E27" s="225" t="s">
        <v>128</v>
      </c>
      <c r="F27" s="242" t="str">
        <f>현금흐름!A41</f>
        <v>꾸밈</v>
      </c>
      <c r="G27" s="161" t="str">
        <f>현금흐름!$B$42</f>
        <v>의류/잡화</v>
      </c>
      <c r="H27" s="162">
        <f t="shared" si="1"/>
        <v>0</v>
      </c>
      <c r="I27" s="231" t="e">
        <f>H27/현금흐름!G42</f>
        <v>#DIV/0!</v>
      </c>
      <c r="J27" s="232">
        <f>현금흐름!G42-H27</f>
        <v>0</v>
      </c>
      <c r="K27" s="175"/>
      <c r="L27" s="142"/>
      <c r="M27" s="182"/>
      <c r="N27" s="144"/>
      <c r="O27" s="145"/>
      <c r="Q27" s="155"/>
      <c r="R27" s="156"/>
      <c r="S27" s="147"/>
      <c r="T27" s="147"/>
      <c r="U27" s="157"/>
      <c r="V27" s="157"/>
      <c r="W27" s="158"/>
      <c r="X27" s="50"/>
      <c r="Y27" s="50"/>
      <c r="Z27" s="50"/>
      <c r="AA27" s="50"/>
      <c r="AB27" s="50"/>
    </row>
    <row r="28" spans="1:28" ht="17.25" customHeight="1">
      <c r="A28" s="454" t="s">
        <v>131</v>
      </c>
      <c r="B28" s="455"/>
      <c r="C28" s="456"/>
      <c r="D28" s="168" t="str">
        <f>현금흐름!$B$43</f>
        <v>경조사</v>
      </c>
      <c r="E28" s="225" t="s">
        <v>128</v>
      </c>
      <c r="F28" s="235" t="str">
        <f>현금흐름!A43</f>
        <v>관계</v>
      </c>
      <c r="G28" s="161" t="str">
        <f>현금흐름!$B$43</f>
        <v>경조사</v>
      </c>
      <c r="H28" s="162">
        <f t="shared" si="1"/>
        <v>0</v>
      </c>
      <c r="I28" s="231" t="e">
        <f>H28/현금흐름!G43</f>
        <v>#DIV/0!</v>
      </c>
      <c r="J28" s="232">
        <f>현금흐름!G43-H28</f>
        <v>0</v>
      </c>
      <c r="K28" s="191"/>
      <c r="L28" s="142"/>
      <c r="M28" s="182"/>
      <c r="N28" s="144"/>
      <c r="O28" s="145"/>
      <c r="Q28" s="155"/>
      <c r="R28" s="156"/>
      <c r="S28" s="147"/>
      <c r="T28" s="147"/>
      <c r="U28" s="157"/>
      <c r="V28" s="157"/>
      <c r="W28" s="158"/>
      <c r="X28" s="50"/>
      <c r="Y28" s="50"/>
      <c r="Z28" s="50"/>
      <c r="AA28" s="50"/>
      <c r="AB28" s="50"/>
    </row>
    <row r="29" spans="1:28" ht="17.25" customHeight="1">
      <c r="A29" s="189" t="str">
        <f>현금흐름!A76</f>
        <v>신한 더모아</v>
      </c>
      <c r="B29" s="153">
        <f t="shared" ref="B29:B34" si="2">SUMIF(R:R,A29,V:V)</f>
        <v>0</v>
      </c>
      <c r="C29" s="190">
        <f t="shared" ref="C29:C34" si="3">B29/$B$35</f>
        <v>0</v>
      </c>
      <c r="D29" s="168" t="str">
        <f>현금흐름!$B$44</f>
        <v>모임</v>
      </c>
      <c r="E29" s="225" t="s">
        <v>128</v>
      </c>
      <c r="F29" s="242" t="str">
        <f>현금흐름!A43</f>
        <v>관계</v>
      </c>
      <c r="G29" s="161" t="str">
        <f>현금흐름!$B$44</f>
        <v>모임</v>
      </c>
      <c r="H29" s="162">
        <f t="shared" si="1"/>
        <v>0</v>
      </c>
      <c r="I29" s="231" t="e">
        <f>H29/현금흐름!G44</f>
        <v>#DIV/0!</v>
      </c>
      <c r="J29" s="232">
        <f>현금흐름!G44-H29</f>
        <v>0</v>
      </c>
      <c r="K29" s="127"/>
      <c r="L29" s="142"/>
      <c r="M29" s="182"/>
      <c r="N29" s="144"/>
      <c r="O29" s="145"/>
      <c r="Q29" s="155"/>
      <c r="R29" s="156"/>
      <c r="S29" s="147"/>
      <c r="T29" s="147"/>
      <c r="U29" s="157"/>
      <c r="V29" s="157"/>
      <c r="W29" s="158"/>
      <c r="X29" s="50"/>
      <c r="Y29" s="50"/>
      <c r="Z29" s="50"/>
      <c r="AA29" s="50"/>
      <c r="AB29" s="50"/>
    </row>
    <row r="30" spans="1:28" ht="17.25" customHeight="1">
      <c r="A30" s="189" t="str">
        <f>현금흐름!A77</f>
        <v>현대 네이버</v>
      </c>
      <c r="B30" s="153">
        <f t="shared" si="2"/>
        <v>0</v>
      </c>
      <c r="C30" s="190">
        <f t="shared" si="3"/>
        <v>0</v>
      </c>
      <c r="D30" s="168" t="str">
        <f>현금흐름!$B$45</f>
        <v>의료</v>
      </c>
      <c r="E30" s="225" t="s">
        <v>128</v>
      </c>
      <c r="F30" s="236" t="str">
        <f>현금흐름!A45</f>
        <v>건강</v>
      </c>
      <c r="G30" s="161" t="str">
        <f>현금흐름!$B$45</f>
        <v>의료</v>
      </c>
      <c r="H30" s="162">
        <f t="shared" si="1"/>
        <v>0</v>
      </c>
      <c r="I30" s="231" t="e">
        <f>H30/현금흐름!G45</f>
        <v>#DIV/0!</v>
      </c>
      <c r="J30" s="232">
        <f>현금흐름!G45-H30</f>
        <v>0</v>
      </c>
      <c r="K30" s="127"/>
      <c r="L30" s="142"/>
      <c r="M30" s="182"/>
      <c r="N30" s="144"/>
      <c r="O30" s="145"/>
      <c r="Q30" s="155"/>
      <c r="R30" s="156"/>
      <c r="S30" s="147"/>
      <c r="T30" s="147"/>
      <c r="U30" s="157"/>
      <c r="V30" s="157"/>
      <c r="W30" s="158"/>
      <c r="X30" s="50"/>
      <c r="Y30" s="50"/>
      <c r="Z30" s="50"/>
      <c r="AA30" s="50"/>
      <c r="AB30" s="50"/>
    </row>
    <row r="31" spans="1:28" ht="17.25" customHeight="1">
      <c r="A31" s="189" t="str">
        <f>현금흐름!A78</f>
        <v>국민 노리체크</v>
      </c>
      <c r="B31" s="153">
        <f t="shared" si="2"/>
        <v>0</v>
      </c>
      <c r="C31" s="190">
        <f t="shared" si="3"/>
        <v>0</v>
      </c>
      <c r="D31" s="168" t="str">
        <f>현금흐름!$B$46</f>
        <v>동물병원</v>
      </c>
      <c r="E31" s="225" t="s">
        <v>128</v>
      </c>
      <c r="F31" s="235" t="str">
        <f>현금흐름!A46</f>
        <v>복순</v>
      </c>
      <c r="G31" s="161" t="str">
        <f>현금흐름!$B$46</f>
        <v>동물병원</v>
      </c>
      <c r="H31" s="162">
        <f t="shared" si="1"/>
        <v>0</v>
      </c>
      <c r="I31" s="231" t="e">
        <f>H31/현금흐름!G46</f>
        <v>#DIV/0!</v>
      </c>
      <c r="J31" s="232">
        <f>현금흐름!G46-H31</f>
        <v>0</v>
      </c>
      <c r="K31" s="127"/>
      <c r="L31" s="142"/>
      <c r="M31" s="182"/>
      <c r="N31" s="144"/>
      <c r="O31" s="145"/>
      <c r="Q31" s="155"/>
      <c r="R31" s="156"/>
      <c r="S31" s="147"/>
      <c r="T31" s="147"/>
      <c r="U31" s="157"/>
      <c r="V31" s="157"/>
      <c r="W31" s="158"/>
      <c r="X31" s="50"/>
      <c r="Y31" s="50"/>
      <c r="Z31" s="50"/>
      <c r="AA31" s="50"/>
      <c r="AB31" s="50"/>
    </row>
    <row r="32" spans="1:28" ht="17.25" customHeight="1">
      <c r="A32" s="189" t="str">
        <f>현금흐름!A79</f>
        <v>토스체크</v>
      </c>
      <c r="B32" s="153">
        <f t="shared" si="2"/>
        <v>0</v>
      </c>
      <c r="C32" s="190">
        <f t="shared" si="3"/>
        <v>0</v>
      </c>
      <c r="D32" s="168" t="str">
        <f>현금흐름!$B$47</f>
        <v>용품</v>
      </c>
      <c r="E32" s="225" t="s">
        <v>128</v>
      </c>
      <c r="F32" s="242" t="str">
        <f>현금흐름!A46</f>
        <v>복순</v>
      </c>
      <c r="G32" s="161" t="str">
        <f>현금흐름!$B$47</f>
        <v>용품</v>
      </c>
      <c r="H32" s="162">
        <f t="shared" si="1"/>
        <v>0</v>
      </c>
      <c r="I32" s="231" t="e">
        <f>H32/현금흐름!G47</f>
        <v>#DIV/0!</v>
      </c>
      <c r="J32" s="232">
        <f>현금흐름!G47-H32</f>
        <v>0</v>
      </c>
      <c r="K32" s="50"/>
      <c r="L32" s="185"/>
      <c r="M32" s="186" t="s">
        <v>129</v>
      </c>
      <c r="N32" s="187">
        <f>SUM(N20:N31)</f>
        <v>2000000</v>
      </c>
      <c r="O32" s="188"/>
      <c r="Q32" s="155"/>
      <c r="R32" s="156"/>
      <c r="S32" s="147"/>
      <c r="T32" s="147"/>
      <c r="U32" s="157"/>
      <c r="V32" s="157"/>
      <c r="W32" s="158"/>
      <c r="X32" s="50"/>
      <c r="Y32" s="50"/>
      <c r="Z32" s="50"/>
      <c r="AA32" s="50"/>
      <c r="AB32" s="50"/>
    </row>
    <row r="33" spans="1:28" ht="17.25" customHeight="1">
      <c r="A33" s="189" t="s">
        <v>155</v>
      </c>
      <c r="B33" s="153">
        <f t="shared" si="2"/>
        <v>3300</v>
      </c>
      <c r="C33" s="190">
        <f t="shared" si="3"/>
        <v>1</v>
      </c>
      <c r="D33" s="168" t="str">
        <f>현금흐름!$B$48</f>
        <v>생필품</v>
      </c>
      <c r="E33" s="225" t="s">
        <v>128</v>
      </c>
      <c r="F33" s="235" t="str">
        <f>현금흐름!A48</f>
        <v>생활</v>
      </c>
      <c r="G33" s="161" t="str">
        <f>현금흐름!$B$48</f>
        <v>생필품</v>
      </c>
      <c r="H33" s="162">
        <f t="shared" si="1"/>
        <v>0</v>
      </c>
      <c r="I33" s="231" t="e">
        <f>H33/현금흐름!G48</f>
        <v>#DIV/0!</v>
      </c>
      <c r="J33" s="232">
        <f>현금흐름!G48-H33</f>
        <v>0</v>
      </c>
      <c r="K33" s="50"/>
      <c r="L33" s="125"/>
      <c r="Q33" s="155"/>
      <c r="R33" s="156"/>
      <c r="S33" s="147"/>
      <c r="T33" s="147"/>
      <c r="U33" s="157"/>
      <c r="V33" s="157"/>
      <c r="W33" s="158"/>
      <c r="X33" s="50"/>
      <c r="Y33" s="50"/>
      <c r="Z33" s="50"/>
      <c r="AA33" s="50"/>
      <c r="AB33" s="50"/>
    </row>
    <row r="34" spans="1:28" ht="17.25" customHeight="1">
      <c r="A34" s="189" t="s">
        <v>156</v>
      </c>
      <c r="B34" s="153">
        <f t="shared" si="2"/>
        <v>0</v>
      </c>
      <c r="C34" s="190">
        <f t="shared" si="3"/>
        <v>0</v>
      </c>
      <c r="D34" s="168" t="str">
        <f>현금흐름!$B$49</f>
        <v>기타</v>
      </c>
      <c r="E34" s="225" t="s">
        <v>128</v>
      </c>
      <c r="F34" s="242" t="str">
        <f>현금흐름!A48</f>
        <v>생활</v>
      </c>
      <c r="G34" s="161" t="str">
        <f>현금흐름!$B$49</f>
        <v>기타</v>
      </c>
      <c r="H34" s="162">
        <f t="shared" si="1"/>
        <v>0</v>
      </c>
      <c r="I34" s="231" t="e">
        <f>H34/현금흐름!G49</f>
        <v>#DIV/0!</v>
      </c>
      <c r="J34" s="232">
        <f>현금흐름!G49-H34</f>
        <v>0</v>
      </c>
      <c r="K34" s="50"/>
      <c r="L34" s="125"/>
      <c r="Q34" s="155"/>
      <c r="R34" s="156"/>
      <c r="S34" s="147"/>
      <c r="T34" s="147"/>
      <c r="U34" s="157"/>
      <c r="V34" s="157"/>
      <c r="W34" s="158"/>
      <c r="X34" s="50"/>
      <c r="Y34" s="50"/>
      <c r="Z34" s="50"/>
      <c r="AA34" s="50"/>
      <c r="AB34" s="50"/>
    </row>
    <row r="35" spans="1:28" ht="17.25" customHeight="1">
      <c r="A35" s="199" t="s">
        <v>2</v>
      </c>
      <c r="B35" s="200">
        <f>SUM(B29:B34)</f>
        <v>3300</v>
      </c>
      <c r="C35" s="201"/>
      <c r="D35" s="126"/>
      <c r="E35" s="247"/>
      <c r="F35" s="457" t="s">
        <v>1</v>
      </c>
      <c r="G35" s="367"/>
      <c r="H35" s="197">
        <f>SUM(H15:H34)</f>
        <v>0</v>
      </c>
      <c r="I35" s="248" t="e">
        <f>H35/현금흐름!G50</f>
        <v>#DIV/0!</v>
      </c>
      <c r="J35" s="249">
        <f>현금흐름!G50-H35</f>
        <v>0</v>
      </c>
      <c r="K35" s="50"/>
      <c r="L35" s="125"/>
      <c r="Q35" s="155"/>
      <c r="R35" s="156"/>
      <c r="S35" s="147"/>
      <c r="T35" s="147"/>
      <c r="U35" s="157"/>
      <c r="V35" s="157"/>
      <c r="W35" s="158"/>
      <c r="X35" s="50"/>
      <c r="Y35" s="50"/>
      <c r="Z35" s="50"/>
      <c r="AA35" s="50"/>
      <c r="AB35" s="50"/>
    </row>
    <row r="36" spans="1:28" ht="17.25" customHeight="1">
      <c r="A36" s="53"/>
      <c r="B36" s="53"/>
      <c r="C36" s="53"/>
      <c r="D36" s="126"/>
      <c r="E36" s="441" t="s">
        <v>4</v>
      </c>
      <c r="F36" s="399"/>
      <c r="G36" s="382"/>
      <c r="H36" s="202">
        <f>H14+H35</f>
        <v>3300</v>
      </c>
      <c r="I36" s="250" t="e">
        <f>H36/현금흐름!G51</f>
        <v>#DIV/0!</v>
      </c>
      <c r="J36" s="251">
        <f>SUM(J14,J35)</f>
        <v>-3300</v>
      </c>
      <c r="K36" s="50"/>
      <c r="L36" s="125"/>
      <c r="Q36" s="155"/>
      <c r="R36" s="156"/>
      <c r="S36" s="147"/>
      <c r="T36" s="147"/>
      <c r="U36" s="157"/>
      <c r="V36" s="157"/>
      <c r="W36" s="158"/>
      <c r="X36" s="50"/>
      <c r="Y36" s="50"/>
      <c r="Z36" s="50"/>
      <c r="AA36" s="50"/>
      <c r="AB36" s="50"/>
    </row>
    <row r="37" spans="1:28" ht="17.25" customHeight="1">
      <c r="A37" s="454" t="s">
        <v>132</v>
      </c>
      <c r="B37" s="455"/>
      <c r="C37" s="456"/>
      <c r="D37" s="205"/>
      <c r="H37" s="125"/>
      <c r="L37" s="125"/>
      <c r="Q37" s="155"/>
      <c r="R37" s="156"/>
      <c r="S37" s="147"/>
      <c r="T37" s="147"/>
      <c r="U37" s="157"/>
      <c r="V37" s="157"/>
      <c r="W37" s="158"/>
      <c r="X37" s="50"/>
      <c r="Y37" s="50"/>
      <c r="Z37" s="50"/>
      <c r="AA37" s="50"/>
      <c r="AB37" s="50"/>
    </row>
    <row r="38" spans="1:28" ht="17.25" customHeight="1">
      <c r="A38" s="206" t="s">
        <v>49</v>
      </c>
      <c r="B38" s="153">
        <f>N32</f>
        <v>2000000</v>
      </c>
      <c r="C38" s="190">
        <f>B38/$B$18</f>
        <v>2</v>
      </c>
      <c r="D38" s="126"/>
      <c r="E38" s="437" t="s">
        <v>133</v>
      </c>
      <c r="F38" s="348"/>
      <c r="G38" s="348"/>
      <c r="H38" s="348"/>
      <c r="I38" s="376"/>
      <c r="J38" s="50"/>
      <c r="K38" s="125"/>
      <c r="L38" s="125"/>
      <c r="Q38" s="155"/>
      <c r="R38" s="156"/>
      <c r="S38" s="147"/>
      <c r="T38" s="147"/>
      <c r="U38" s="156"/>
      <c r="V38" s="157"/>
      <c r="W38" s="158"/>
      <c r="X38" s="50"/>
      <c r="Y38" s="50"/>
      <c r="Z38" s="50"/>
      <c r="AA38" s="50"/>
      <c r="AB38" s="50"/>
    </row>
    <row r="39" spans="1:28" ht="17.25" customHeight="1">
      <c r="A39" s="183" t="s">
        <v>125</v>
      </c>
      <c r="B39" s="162">
        <f>H14</f>
        <v>3300</v>
      </c>
      <c r="C39" s="169">
        <f>B39/$B$18</f>
        <v>3.3E-3</v>
      </c>
      <c r="D39" s="126"/>
      <c r="E39" s="207" t="s">
        <v>134</v>
      </c>
      <c r="F39" s="207">
        <v>7.0000000000000007E-2</v>
      </c>
      <c r="G39" s="161" t="s">
        <v>135</v>
      </c>
      <c r="H39" s="208" t="str">
        <f>IF($C$39&lt;$F$39,"권장기준 미만","권장기준 초과")</f>
        <v>권장기준 미만</v>
      </c>
      <c r="I39" s="209" t="str">
        <f>IF(H39="권장기준 미만","개선","양호")</f>
        <v>개선</v>
      </c>
      <c r="J39" s="50"/>
      <c r="K39" s="125"/>
      <c r="L39" s="125"/>
      <c r="Q39" s="155"/>
      <c r="R39" s="156"/>
      <c r="S39" s="147"/>
      <c r="T39" s="147"/>
      <c r="U39" s="157"/>
      <c r="V39" s="157"/>
      <c r="W39" s="158"/>
      <c r="X39" s="50"/>
      <c r="Y39" s="50"/>
      <c r="Z39" s="50"/>
      <c r="AA39" s="50"/>
      <c r="AB39" s="50"/>
    </row>
    <row r="40" spans="1:28" ht="17.25" customHeight="1">
      <c r="A40" s="183" t="s">
        <v>128</v>
      </c>
      <c r="B40" s="162">
        <f>H35</f>
        <v>0</v>
      </c>
      <c r="C40" s="169">
        <f>B40/$B$18</f>
        <v>0</v>
      </c>
      <c r="D40" s="126"/>
      <c r="E40" s="207" t="s">
        <v>136</v>
      </c>
      <c r="F40" s="207">
        <v>0.31</v>
      </c>
      <c r="G40" s="161" t="s">
        <v>137</v>
      </c>
      <c r="H40" s="208" t="str">
        <f>IF($C$40&lt;$F$40,"권장기준 미만","권장기준 초과")</f>
        <v>권장기준 미만</v>
      </c>
      <c r="I40" s="209" t="str">
        <f t="shared" ref="I40:I41" si="4">IF(H40="권장기준 미만","양호","개선")</f>
        <v>양호</v>
      </c>
      <c r="J40" s="50"/>
      <c r="K40" s="125"/>
      <c r="L40" s="125"/>
      <c r="Q40" s="155"/>
      <c r="R40" s="156"/>
      <c r="S40" s="147"/>
      <c r="T40" s="147"/>
      <c r="U40" s="156"/>
      <c r="V40" s="157"/>
      <c r="W40" s="158"/>
      <c r="X40" s="50"/>
      <c r="Y40" s="50"/>
      <c r="Z40" s="50"/>
      <c r="AA40" s="50"/>
      <c r="AB40" s="50"/>
    </row>
    <row r="41" spans="1:28" ht="17.25" customHeight="1">
      <c r="A41" s="214" t="s">
        <v>2</v>
      </c>
      <c r="B41" s="200">
        <f>SUM(B38:B40)</f>
        <v>2003300</v>
      </c>
      <c r="C41" s="201"/>
      <c r="D41" s="126"/>
      <c r="E41" s="210" t="s">
        <v>138</v>
      </c>
      <c r="F41" s="210">
        <v>0.32</v>
      </c>
      <c r="G41" s="211" t="s">
        <v>137</v>
      </c>
      <c r="H41" s="212" t="str">
        <f>IF($C$41&lt;$F$41,"권장기준 미만","권장기준 초과")</f>
        <v>권장기준 미만</v>
      </c>
      <c r="I41" s="213" t="str">
        <f t="shared" si="4"/>
        <v>양호</v>
      </c>
      <c r="J41" s="50"/>
      <c r="K41" s="125"/>
      <c r="L41" s="125"/>
      <c r="Q41" s="155"/>
      <c r="R41" s="156"/>
      <c r="S41" s="147"/>
      <c r="T41" s="147"/>
      <c r="U41" s="156"/>
      <c r="V41" s="157"/>
      <c r="W41" s="158"/>
      <c r="X41" s="50"/>
      <c r="Y41" s="50"/>
      <c r="Z41" s="50"/>
      <c r="AA41" s="50"/>
      <c r="AB41" s="50"/>
    </row>
    <row r="42" spans="1:28" ht="17.25" customHeight="1">
      <c r="A42" s="53"/>
      <c r="B42" s="53"/>
      <c r="C42" s="53"/>
      <c r="D42" s="126"/>
      <c r="E42" s="53"/>
      <c r="F42" s="53"/>
      <c r="G42" s="53"/>
      <c r="H42" s="53"/>
      <c r="I42" s="53"/>
      <c r="J42" s="50"/>
      <c r="K42" s="125"/>
      <c r="L42" s="125"/>
      <c r="Q42" s="155"/>
      <c r="R42" s="156"/>
      <c r="S42" s="147"/>
      <c r="T42" s="147"/>
      <c r="U42" s="157"/>
      <c r="V42" s="157"/>
      <c r="W42" s="158"/>
      <c r="X42" s="50"/>
      <c r="Y42" s="50"/>
      <c r="Z42" s="50"/>
      <c r="AA42" s="50"/>
      <c r="AB42" s="50"/>
    </row>
    <row r="43" spans="1:28" ht="17.25" customHeight="1">
      <c r="A43" s="53"/>
      <c r="B43" s="53"/>
      <c r="C43" s="53"/>
      <c r="D43" s="126"/>
      <c r="E43" s="53"/>
      <c r="F43" s="53"/>
      <c r="G43" s="53"/>
      <c r="H43" s="53"/>
      <c r="I43" s="53"/>
      <c r="J43" s="50"/>
      <c r="K43" s="125"/>
      <c r="L43" s="125"/>
      <c r="Q43" s="155"/>
      <c r="R43" s="156"/>
      <c r="S43" s="147"/>
      <c r="T43" s="147"/>
      <c r="U43" s="157"/>
      <c r="V43" s="157"/>
      <c r="W43" s="158"/>
      <c r="X43" s="50"/>
      <c r="Y43" s="50"/>
      <c r="Z43" s="50"/>
      <c r="AA43" s="50"/>
      <c r="AB43" s="50"/>
    </row>
    <row r="44" spans="1:28" ht="17.25" customHeight="1">
      <c r="A44" s="53"/>
      <c r="B44" s="53"/>
      <c r="C44" s="53"/>
      <c r="D44" s="126"/>
      <c r="E44" s="53"/>
      <c r="F44" s="53"/>
      <c r="G44" s="53"/>
      <c r="H44" s="53"/>
      <c r="I44" s="53"/>
      <c r="J44" s="50"/>
      <c r="K44" s="125"/>
      <c r="L44" s="125"/>
      <c r="Q44" s="155"/>
      <c r="R44" s="156"/>
      <c r="S44" s="147"/>
      <c r="T44" s="147"/>
      <c r="U44" s="157"/>
      <c r="V44" s="157"/>
      <c r="W44" s="158"/>
      <c r="X44" s="50"/>
      <c r="Y44" s="50"/>
      <c r="Z44" s="50"/>
      <c r="AA44" s="50"/>
      <c r="AB44" s="50"/>
    </row>
    <row r="45" spans="1:28" ht="17.25" customHeight="1">
      <c r="A45" s="53"/>
      <c r="B45" s="53"/>
      <c r="C45" s="53"/>
      <c r="D45" s="126"/>
      <c r="E45" s="53"/>
      <c r="F45" s="53"/>
      <c r="G45" s="53"/>
      <c r="H45" s="53"/>
      <c r="I45" s="53"/>
      <c r="J45" s="50"/>
      <c r="K45" s="125"/>
      <c r="L45" s="125"/>
      <c r="Q45" s="155"/>
      <c r="R45" s="156"/>
      <c r="S45" s="147"/>
      <c r="T45" s="147"/>
      <c r="U45" s="157"/>
      <c r="V45" s="157"/>
      <c r="W45" s="158"/>
      <c r="X45" s="50"/>
      <c r="Y45" s="50"/>
      <c r="Z45" s="50"/>
      <c r="AA45" s="50"/>
      <c r="AB45" s="50"/>
    </row>
    <row r="46" spans="1:28" ht="17.25" customHeight="1">
      <c r="A46" s="53"/>
      <c r="B46" s="53"/>
      <c r="C46" s="53"/>
      <c r="D46" s="126"/>
      <c r="E46" s="53"/>
      <c r="F46" s="53"/>
      <c r="G46" s="53"/>
      <c r="H46" s="53"/>
      <c r="I46" s="53"/>
      <c r="J46" s="50"/>
      <c r="K46" s="125"/>
      <c r="L46" s="125"/>
      <c r="P46" s="53"/>
      <c r="Q46" s="155"/>
      <c r="R46" s="156"/>
      <c r="S46" s="147"/>
      <c r="T46" s="147"/>
      <c r="U46" s="157"/>
      <c r="V46" s="157"/>
      <c r="W46" s="158"/>
      <c r="X46" s="50"/>
      <c r="Y46" s="50"/>
      <c r="Z46" s="50"/>
      <c r="AA46" s="50"/>
      <c r="AB46" s="50"/>
    </row>
    <row r="47" spans="1:28" ht="17.25" customHeight="1">
      <c r="A47" s="53"/>
      <c r="B47" s="53"/>
      <c r="C47" s="53"/>
      <c r="D47" s="126"/>
      <c r="E47" s="53"/>
      <c r="F47" s="53"/>
      <c r="G47" s="53"/>
      <c r="H47" s="53"/>
      <c r="I47" s="53"/>
      <c r="J47" s="50"/>
      <c r="K47" s="125"/>
      <c r="L47" s="125"/>
      <c r="P47" s="53"/>
      <c r="Q47" s="155"/>
      <c r="R47" s="156"/>
      <c r="S47" s="147"/>
      <c r="T47" s="147"/>
      <c r="U47" s="157"/>
      <c r="V47" s="157"/>
      <c r="W47" s="158"/>
      <c r="X47" s="50"/>
      <c r="Y47" s="50"/>
      <c r="Z47" s="50"/>
      <c r="AA47" s="50"/>
      <c r="AB47" s="50"/>
    </row>
    <row r="48" spans="1:28" ht="17.25" customHeight="1">
      <c r="A48" s="53"/>
      <c r="B48" s="53"/>
      <c r="C48" s="53"/>
      <c r="D48" s="126"/>
      <c r="E48" s="53"/>
      <c r="F48" s="53"/>
      <c r="G48" s="53"/>
      <c r="H48" s="53"/>
      <c r="I48" s="53"/>
      <c r="J48" s="50"/>
      <c r="K48" s="125"/>
      <c r="L48" s="125"/>
      <c r="P48" s="53"/>
      <c r="Q48" s="155"/>
      <c r="R48" s="156"/>
      <c r="S48" s="147"/>
      <c r="T48" s="147"/>
      <c r="U48" s="157"/>
      <c r="V48" s="157"/>
      <c r="W48" s="158"/>
      <c r="X48" s="50"/>
      <c r="Y48" s="50"/>
      <c r="Z48" s="50"/>
      <c r="AA48" s="50"/>
      <c r="AB48" s="50"/>
    </row>
    <row r="49" spans="1:28" ht="17.25" customHeight="1">
      <c r="A49" s="53"/>
      <c r="B49" s="53"/>
      <c r="C49" s="53"/>
      <c r="D49" s="126"/>
      <c r="E49" s="53"/>
      <c r="F49" s="53"/>
      <c r="G49" s="53"/>
      <c r="H49" s="53"/>
      <c r="I49" s="53"/>
      <c r="J49" s="50"/>
      <c r="K49" s="125"/>
      <c r="L49" s="125"/>
      <c r="Q49" s="155"/>
      <c r="R49" s="156"/>
      <c r="S49" s="147"/>
      <c r="T49" s="147"/>
      <c r="U49" s="157"/>
      <c r="V49" s="157"/>
      <c r="W49" s="158"/>
      <c r="X49" s="50"/>
      <c r="Y49" s="50"/>
      <c r="Z49" s="50"/>
      <c r="AA49" s="50"/>
      <c r="AB49" s="50"/>
    </row>
    <row r="50" spans="1:28" ht="17.25" customHeight="1">
      <c r="A50" s="53"/>
      <c r="B50" s="53"/>
      <c r="C50" s="53"/>
      <c r="D50" s="126"/>
      <c r="E50" s="53"/>
      <c r="F50" s="53"/>
      <c r="G50" s="53"/>
      <c r="H50" s="53"/>
      <c r="I50" s="53"/>
      <c r="J50" s="50"/>
      <c r="K50" s="125"/>
      <c r="L50" s="125"/>
      <c r="Q50" s="155"/>
      <c r="R50" s="156"/>
      <c r="S50" s="147"/>
      <c r="T50" s="147"/>
      <c r="U50" s="157"/>
      <c r="V50" s="157"/>
      <c r="W50" s="158"/>
      <c r="X50" s="50"/>
      <c r="Y50" s="50"/>
      <c r="Z50" s="50"/>
      <c r="AA50" s="50"/>
      <c r="AB50" s="50"/>
    </row>
    <row r="51" spans="1:28" ht="17.25" customHeight="1">
      <c r="A51" s="53"/>
      <c r="B51" s="53"/>
      <c r="C51" s="53"/>
      <c r="D51" s="126"/>
      <c r="E51" s="53"/>
      <c r="F51" s="53"/>
      <c r="G51" s="53"/>
      <c r="H51" s="53"/>
      <c r="I51" s="53"/>
      <c r="J51" s="50"/>
      <c r="K51" s="125"/>
      <c r="L51" s="125"/>
      <c r="Q51" s="155"/>
      <c r="R51" s="156"/>
      <c r="S51" s="147"/>
      <c r="T51" s="147"/>
      <c r="U51" s="157"/>
      <c r="V51" s="157"/>
      <c r="W51" s="158"/>
      <c r="X51" s="50"/>
      <c r="Y51" s="50"/>
      <c r="Z51" s="50"/>
      <c r="AA51" s="50"/>
      <c r="AB51" s="50"/>
    </row>
    <row r="52" spans="1:28" ht="17.25" customHeight="1">
      <c r="A52" s="53"/>
      <c r="B52" s="53"/>
      <c r="C52" s="53"/>
      <c r="D52" s="126"/>
      <c r="E52" s="53"/>
      <c r="F52" s="53"/>
      <c r="G52" s="53"/>
      <c r="H52" s="53"/>
      <c r="I52" s="53"/>
      <c r="J52" s="50"/>
      <c r="K52" s="125"/>
      <c r="L52" s="125"/>
      <c r="Q52" s="155"/>
      <c r="R52" s="156"/>
      <c r="S52" s="147"/>
      <c r="T52" s="147"/>
      <c r="U52" s="157"/>
      <c r="V52" s="157"/>
      <c r="W52" s="158"/>
      <c r="X52" s="50"/>
      <c r="Y52" s="50"/>
      <c r="Z52" s="50"/>
      <c r="AA52" s="50"/>
      <c r="AB52" s="50"/>
    </row>
    <row r="53" spans="1:28" ht="17.25" customHeight="1">
      <c r="A53" s="53"/>
      <c r="B53" s="53"/>
      <c r="C53" s="53"/>
      <c r="D53" s="126"/>
      <c r="E53" s="53"/>
      <c r="F53" s="53"/>
      <c r="G53" s="53"/>
      <c r="H53" s="53"/>
      <c r="I53" s="53"/>
      <c r="J53" s="50"/>
      <c r="K53" s="125"/>
      <c r="L53" s="125"/>
      <c r="Q53" s="155"/>
      <c r="R53" s="156"/>
      <c r="S53" s="147"/>
      <c r="T53" s="147"/>
      <c r="U53" s="157"/>
      <c r="V53" s="157"/>
      <c r="W53" s="158"/>
      <c r="X53" s="50"/>
      <c r="Y53" s="50"/>
      <c r="Z53" s="50"/>
      <c r="AA53" s="50"/>
      <c r="AB53" s="50"/>
    </row>
    <row r="54" spans="1:28" ht="17.25" customHeight="1">
      <c r="A54" s="53"/>
      <c r="B54" s="53"/>
      <c r="C54" s="53"/>
      <c r="D54" s="126"/>
      <c r="E54" s="53"/>
      <c r="F54" s="53"/>
      <c r="G54" s="53"/>
      <c r="H54" s="53"/>
      <c r="I54" s="53"/>
      <c r="J54" s="50"/>
      <c r="K54" s="125"/>
      <c r="L54" s="125"/>
      <c r="Q54" s="155"/>
      <c r="R54" s="156"/>
      <c r="S54" s="147"/>
      <c r="T54" s="147"/>
      <c r="U54" s="157"/>
      <c r="V54" s="157"/>
      <c r="W54" s="158"/>
      <c r="X54" s="50"/>
      <c r="Y54" s="50"/>
      <c r="Z54" s="50"/>
      <c r="AA54" s="50"/>
      <c r="AB54" s="50"/>
    </row>
    <row r="55" spans="1:28" ht="17.25" customHeight="1">
      <c r="A55" s="53"/>
      <c r="B55" s="53"/>
      <c r="C55" s="53"/>
      <c r="D55" s="126"/>
      <c r="E55" s="53"/>
      <c r="F55" s="53"/>
      <c r="G55" s="53"/>
      <c r="H55" s="53"/>
      <c r="I55" s="53"/>
      <c r="J55" s="50"/>
      <c r="K55" s="125"/>
      <c r="L55" s="125"/>
      <c r="Q55" s="155"/>
      <c r="R55" s="156"/>
      <c r="S55" s="147"/>
      <c r="T55" s="147"/>
      <c r="U55" s="157"/>
      <c r="V55" s="157"/>
      <c r="W55" s="158"/>
      <c r="X55" s="50"/>
      <c r="Y55" s="50"/>
      <c r="Z55" s="50"/>
      <c r="AA55" s="50"/>
      <c r="AB55" s="50"/>
    </row>
    <row r="56" spans="1:28" ht="17.25" customHeight="1">
      <c r="A56" s="53"/>
      <c r="B56" s="53"/>
      <c r="C56" s="53"/>
      <c r="D56" s="126"/>
      <c r="E56" s="53"/>
      <c r="F56" s="53"/>
      <c r="G56" s="53"/>
      <c r="H56" s="53"/>
      <c r="I56" s="53"/>
      <c r="J56" s="50"/>
      <c r="K56" s="125"/>
      <c r="L56" s="125"/>
      <c r="Q56" s="155"/>
      <c r="R56" s="156"/>
      <c r="S56" s="147"/>
      <c r="T56" s="147"/>
      <c r="U56" s="157"/>
      <c r="V56" s="157"/>
      <c r="W56" s="158"/>
      <c r="X56" s="50"/>
      <c r="Y56" s="50"/>
      <c r="Z56" s="50"/>
      <c r="AA56" s="50"/>
      <c r="AB56" s="50"/>
    </row>
    <row r="57" spans="1:28" ht="17.25" customHeight="1">
      <c r="A57" s="53"/>
      <c r="B57" s="53"/>
      <c r="C57" s="53"/>
      <c r="D57" s="126"/>
      <c r="E57" s="53"/>
      <c r="F57" s="53"/>
      <c r="G57" s="53"/>
      <c r="H57" s="53"/>
      <c r="I57" s="53"/>
      <c r="J57" s="50"/>
      <c r="K57" s="125"/>
      <c r="L57" s="125"/>
      <c r="Q57" s="155"/>
      <c r="R57" s="156"/>
      <c r="S57" s="147"/>
      <c r="T57" s="147"/>
      <c r="U57" s="157"/>
      <c r="V57" s="157"/>
      <c r="W57" s="158"/>
      <c r="X57" s="50"/>
      <c r="Y57" s="50"/>
      <c r="Z57" s="50"/>
      <c r="AA57" s="50"/>
      <c r="AB57" s="50"/>
    </row>
    <row r="58" spans="1:28" ht="17.25" customHeight="1">
      <c r="A58" s="53"/>
      <c r="B58" s="53"/>
      <c r="C58" s="53"/>
      <c r="D58" s="126"/>
      <c r="E58" s="53"/>
      <c r="F58" s="53"/>
      <c r="G58" s="53"/>
      <c r="H58" s="53"/>
      <c r="I58" s="53"/>
      <c r="J58" s="50"/>
      <c r="K58" s="125"/>
      <c r="L58" s="125"/>
      <c r="Q58" s="155"/>
      <c r="R58" s="156"/>
      <c r="S58" s="147"/>
      <c r="T58" s="147"/>
      <c r="U58" s="157"/>
      <c r="V58" s="157"/>
      <c r="W58" s="158"/>
      <c r="X58" s="50"/>
      <c r="Y58" s="50"/>
      <c r="Z58" s="50"/>
      <c r="AA58" s="50"/>
      <c r="AB58" s="50"/>
    </row>
    <row r="59" spans="1:28" ht="17.25" customHeight="1">
      <c r="A59" s="53"/>
      <c r="B59" s="53"/>
      <c r="C59" s="53"/>
      <c r="D59" s="126"/>
      <c r="E59" s="53"/>
      <c r="F59" s="53"/>
      <c r="G59" s="53"/>
      <c r="H59" s="53"/>
      <c r="I59" s="53"/>
      <c r="J59" s="50"/>
      <c r="K59" s="125"/>
      <c r="L59" s="125"/>
      <c r="Q59" s="155"/>
      <c r="R59" s="156"/>
      <c r="S59" s="147"/>
      <c r="T59" s="147"/>
      <c r="U59" s="157"/>
      <c r="V59" s="157"/>
      <c r="W59" s="158"/>
      <c r="X59" s="50"/>
      <c r="Y59" s="50"/>
      <c r="Z59" s="50"/>
      <c r="AA59" s="50"/>
      <c r="AB59" s="50"/>
    </row>
    <row r="60" spans="1:28" ht="17.25" customHeight="1">
      <c r="A60" s="53"/>
      <c r="B60" s="53"/>
      <c r="C60" s="53"/>
      <c r="D60" s="126"/>
      <c r="E60" s="53"/>
      <c r="F60" s="53"/>
      <c r="G60" s="53"/>
      <c r="H60" s="53"/>
      <c r="I60" s="53"/>
      <c r="J60" s="50"/>
      <c r="K60" s="125"/>
      <c r="L60" s="125"/>
      <c r="Q60" s="155"/>
      <c r="R60" s="156"/>
      <c r="S60" s="147"/>
      <c r="T60" s="147"/>
      <c r="U60" s="157"/>
      <c r="V60" s="157"/>
      <c r="W60" s="158"/>
      <c r="X60" s="50"/>
      <c r="Y60" s="50"/>
      <c r="Z60" s="50"/>
      <c r="AA60" s="50"/>
      <c r="AB60" s="50"/>
    </row>
    <row r="61" spans="1:28" ht="17.25" customHeight="1">
      <c r="A61" s="53"/>
      <c r="B61" s="53"/>
      <c r="C61" s="53"/>
      <c r="D61" s="126"/>
      <c r="E61" s="53"/>
      <c r="F61" s="53"/>
      <c r="G61" s="53"/>
      <c r="H61" s="53"/>
      <c r="I61" s="53"/>
      <c r="J61" s="50"/>
      <c r="K61" s="125"/>
      <c r="L61" s="125"/>
      <c r="Q61" s="155"/>
      <c r="R61" s="156"/>
      <c r="S61" s="147"/>
      <c r="T61" s="147"/>
      <c r="U61" s="157"/>
      <c r="V61" s="157"/>
      <c r="W61" s="158"/>
      <c r="X61" s="50"/>
      <c r="Y61" s="50"/>
      <c r="Z61" s="50"/>
      <c r="AA61" s="50"/>
      <c r="AB61" s="50"/>
    </row>
    <row r="62" spans="1:28" ht="17.25" customHeight="1">
      <c r="A62" s="53"/>
      <c r="B62" s="53"/>
      <c r="C62" s="53"/>
      <c r="D62" s="126"/>
      <c r="E62" s="53"/>
      <c r="F62" s="53"/>
      <c r="G62" s="53"/>
      <c r="H62" s="53"/>
      <c r="I62" s="53"/>
      <c r="J62" s="50"/>
      <c r="K62" s="125"/>
      <c r="L62" s="125"/>
      <c r="Q62" s="155"/>
      <c r="R62" s="156"/>
      <c r="S62" s="147"/>
      <c r="T62" s="147"/>
      <c r="U62" s="157"/>
      <c r="V62" s="157"/>
      <c r="W62" s="158"/>
      <c r="X62" s="50"/>
      <c r="Y62" s="50"/>
      <c r="Z62" s="50"/>
      <c r="AA62" s="50"/>
      <c r="AB62" s="50"/>
    </row>
    <row r="63" spans="1:28" ht="17.25" customHeight="1">
      <c r="A63" s="53"/>
      <c r="B63" s="53"/>
      <c r="C63" s="53"/>
      <c r="D63" s="126"/>
      <c r="E63" s="53"/>
      <c r="F63" s="53"/>
      <c r="G63" s="53"/>
      <c r="H63" s="53"/>
      <c r="I63" s="53"/>
      <c r="J63" s="50"/>
      <c r="K63" s="125"/>
      <c r="L63" s="125"/>
      <c r="Q63" s="155"/>
      <c r="R63" s="156"/>
      <c r="S63" s="147"/>
      <c r="T63" s="147"/>
      <c r="U63" s="157"/>
      <c r="V63" s="157"/>
      <c r="W63" s="158"/>
      <c r="X63" s="50"/>
      <c r="Y63" s="50"/>
      <c r="Z63" s="50"/>
      <c r="AA63" s="50"/>
      <c r="AB63" s="50"/>
    </row>
    <row r="64" spans="1:28" ht="17.25" customHeight="1">
      <c r="A64" s="53"/>
      <c r="B64" s="53"/>
      <c r="C64" s="53"/>
      <c r="D64" s="126"/>
      <c r="E64" s="53"/>
      <c r="F64" s="53"/>
      <c r="G64" s="53"/>
      <c r="H64" s="53"/>
      <c r="I64" s="53"/>
      <c r="J64" s="50"/>
      <c r="K64" s="125"/>
      <c r="L64" s="125"/>
      <c r="Q64" s="155"/>
      <c r="R64" s="215"/>
      <c r="S64" s="216"/>
      <c r="T64" s="216"/>
      <c r="U64" s="217"/>
      <c r="V64" s="157"/>
      <c r="W64" s="158"/>
      <c r="X64" s="50"/>
      <c r="Y64" s="50"/>
      <c r="Z64" s="50"/>
      <c r="AA64" s="50"/>
      <c r="AB64" s="50"/>
    </row>
    <row r="65" spans="1:28" ht="17.25" customHeight="1">
      <c r="A65" s="53"/>
      <c r="B65" s="53"/>
      <c r="C65" s="53"/>
      <c r="D65" s="126"/>
      <c r="E65" s="53"/>
      <c r="F65" s="53"/>
      <c r="G65" s="53"/>
      <c r="H65" s="53"/>
      <c r="I65" s="53"/>
      <c r="J65" s="50"/>
      <c r="K65" s="125"/>
      <c r="L65" s="125"/>
      <c r="Q65" s="155"/>
      <c r="R65" s="50"/>
      <c r="S65" s="50"/>
      <c r="T65" s="50"/>
      <c r="U65" s="50"/>
      <c r="V65" s="157"/>
      <c r="W65" s="158"/>
      <c r="X65" s="50"/>
      <c r="Y65" s="50"/>
      <c r="Z65" s="50"/>
      <c r="AA65" s="50"/>
      <c r="AB65" s="50"/>
    </row>
    <row r="66" spans="1:28" ht="17.25" customHeight="1">
      <c r="A66" s="53"/>
      <c r="B66" s="53"/>
      <c r="C66" s="53"/>
      <c r="D66" s="126"/>
      <c r="E66" s="53"/>
      <c r="F66" s="53"/>
      <c r="G66" s="53"/>
      <c r="H66" s="53"/>
      <c r="I66" s="53"/>
      <c r="J66" s="50"/>
      <c r="K66" s="125"/>
      <c r="L66" s="125"/>
      <c r="Q66" s="155"/>
      <c r="R66" s="50"/>
      <c r="S66" s="50"/>
      <c r="T66" s="50"/>
      <c r="U66" s="50"/>
      <c r="V66" s="157"/>
      <c r="W66" s="158"/>
      <c r="X66" s="252"/>
      <c r="Y66" s="252"/>
      <c r="Z66" s="252"/>
      <c r="AA66" s="252"/>
      <c r="AB66" s="252"/>
    </row>
    <row r="67" spans="1:28" ht="17.25" customHeight="1">
      <c r="A67" s="53"/>
      <c r="B67" s="53"/>
      <c r="C67" s="53"/>
      <c r="D67" s="126"/>
      <c r="E67" s="53"/>
      <c r="F67" s="53"/>
      <c r="G67" s="53"/>
      <c r="H67" s="53"/>
      <c r="I67" s="53"/>
      <c r="J67" s="50"/>
      <c r="K67" s="125"/>
      <c r="L67" s="125"/>
      <c r="R67" s="50"/>
      <c r="S67" s="50"/>
      <c r="T67" s="50"/>
      <c r="U67" s="50"/>
      <c r="V67" s="50"/>
      <c r="W67" s="252"/>
      <c r="X67" s="252"/>
      <c r="Y67" s="252"/>
      <c r="Z67" s="252"/>
      <c r="AA67" s="252"/>
      <c r="AB67" s="252"/>
    </row>
    <row r="68" spans="1:28" ht="17.25" customHeight="1">
      <c r="A68" s="125"/>
      <c r="D68" s="126"/>
      <c r="E68" s="53"/>
      <c r="F68" s="53"/>
      <c r="G68" s="53"/>
      <c r="H68" s="53"/>
      <c r="I68" s="53"/>
      <c r="J68" s="50"/>
      <c r="K68" s="125"/>
      <c r="L68" s="125"/>
      <c r="R68" s="50"/>
      <c r="S68" s="50"/>
      <c r="T68" s="50"/>
      <c r="U68" s="50"/>
      <c r="V68" s="50"/>
      <c r="W68" s="252"/>
      <c r="X68" s="252"/>
      <c r="Y68" s="252"/>
      <c r="Z68" s="252"/>
      <c r="AA68" s="252"/>
      <c r="AB68" s="252"/>
    </row>
    <row r="69" spans="1:28" ht="17.25" customHeight="1">
      <c r="A69" s="218"/>
      <c r="B69" s="219"/>
      <c r="C69" s="220"/>
      <c r="D69" s="53"/>
      <c r="E69" s="53"/>
      <c r="F69" s="53"/>
      <c r="G69" s="53"/>
      <c r="H69" s="53"/>
      <c r="I69" s="53"/>
      <c r="J69" s="50"/>
      <c r="K69" s="125"/>
      <c r="L69" s="125"/>
      <c r="R69" s="50"/>
      <c r="S69" s="50"/>
      <c r="T69" s="50"/>
      <c r="U69" s="50"/>
      <c r="V69" s="50"/>
      <c r="W69" s="52"/>
      <c r="X69" s="50"/>
      <c r="Y69" s="50"/>
      <c r="Z69" s="50"/>
      <c r="AA69" s="50"/>
      <c r="AB69" s="50"/>
    </row>
    <row r="70" spans="1:28" ht="17.25" customHeight="1">
      <c r="A70" s="218"/>
      <c r="B70" s="219"/>
      <c r="C70" s="220"/>
      <c r="D70" s="53"/>
      <c r="E70" s="53"/>
      <c r="F70" s="53"/>
      <c r="G70" s="53"/>
      <c r="H70" s="53"/>
      <c r="I70" s="53"/>
      <c r="J70" s="50"/>
      <c r="K70" s="125"/>
      <c r="L70" s="125"/>
      <c r="R70" s="50"/>
      <c r="S70" s="50"/>
      <c r="T70" s="50"/>
      <c r="U70" s="50"/>
      <c r="V70" s="50"/>
      <c r="W70" s="52"/>
      <c r="X70" s="50"/>
      <c r="Y70" s="50"/>
      <c r="Z70" s="50"/>
      <c r="AA70" s="50"/>
      <c r="AB70" s="50"/>
    </row>
    <row r="71" spans="1:28" ht="17.25" customHeight="1">
      <c r="A71" s="218"/>
      <c r="B71" s="219"/>
      <c r="C71" s="220"/>
      <c r="D71" s="53"/>
      <c r="E71" s="53"/>
      <c r="F71" s="53"/>
      <c r="G71" s="53"/>
      <c r="H71" s="53"/>
      <c r="I71" s="53"/>
      <c r="J71" s="50"/>
      <c r="K71" s="125"/>
      <c r="L71" s="125"/>
      <c r="R71" s="50"/>
      <c r="S71" s="50"/>
      <c r="T71" s="50"/>
      <c r="U71" s="50"/>
      <c r="V71" s="50"/>
      <c r="W71" s="52"/>
      <c r="X71" s="50"/>
      <c r="Y71" s="50"/>
      <c r="Z71" s="50"/>
      <c r="AA71" s="50"/>
      <c r="AB71" s="50"/>
    </row>
    <row r="72" spans="1:28" ht="17.25" customHeight="1">
      <c r="A72" s="218"/>
      <c r="B72" s="219"/>
      <c r="C72" s="220"/>
      <c r="D72" s="53"/>
      <c r="E72" s="53"/>
      <c r="F72" s="53"/>
      <c r="G72" s="53"/>
      <c r="H72" s="53"/>
      <c r="I72" s="53"/>
      <c r="J72" s="50"/>
      <c r="K72" s="125"/>
      <c r="L72" s="125"/>
      <c r="R72" s="50"/>
      <c r="S72" s="50"/>
      <c r="T72" s="50"/>
      <c r="U72" s="50"/>
      <c r="V72" s="50"/>
      <c r="W72" s="52"/>
      <c r="X72" s="50"/>
      <c r="Y72" s="50"/>
      <c r="Z72" s="50"/>
      <c r="AA72" s="50"/>
      <c r="AB72" s="50"/>
    </row>
    <row r="73" spans="1:28" ht="17.25" customHeight="1">
      <c r="A73" s="218"/>
      <c r="B73" s="219"/>
      <c r="C73" s="220"/>
      <c r="D73" s="53"/>
      <c r="E73" s="53"/>
      <c r="F73" s="53"/>
      <c r="G73" s="53"/>
      <c r="H73" s="53"/>
      <c r="I73" s="53"/>
      <c r="J73" s="50"/>
      <c r="K73" s="125"/>
      <c r="L73" s="125"/>
      <c r="R73" s="50"/>
      <c r="S73" s="50"/>
      <c r="T73" s="50"/>
      <c r="U73" s="50"/>
      <c r="V73" s="50"/>
      <c r="W73" s="52"/>
      <c r="X73" s="50"/>
      <c r="Y73" s="50"/>
      <c r="Z73" s="50"/>
      <c r="AA73" s="50"/>
      <c r="AB73" s="50"/>
    </row>
    <row r="74" spans="1:28" ht="17.25" customHeight="1">
      <c r="A74" s="218"/>
      <c r="B74" s="219"/>
      <c r="C74" s="220"/>
      <c r="D74" s="53"/>
      <c r="E74" s="53"/>
      <c r="F74" s="53"/>
      <c r="G74" s="53"/>
      <c r="H74" s="53"/>
      <c r="I74" s="53"/>
      <c r="J74" s="50"/>
      <c r="K74" s="125"/>
      <c r="L74" s="125"/>
      <c r="R74" s="50"/>
      <c r="S74" s="50"/>
      <c r="T74" s="50"/>
      <c r="U74" s="50"/>
      <c r="V74" s="50"/>
      <c r="W74" s="52"/>
      <c r="X74" s="50"/>
      <c r="Y74" s="50"/>
      <c r="Z74" s="50"/>
      <c r="AA74" s="50"/>
      <c r="AB74" s="50"/>
    </row>
    <row r="75" spans="1:28" ht="17.25" customHeight="1">
      <c r="A75" s="218"/>
      <c r="B75" s="219"/>
      <c r="C75" s="220"/>
      <c r="D75" s="53"/>
      <c r="E75" s="53"/>
      <c r="F75" s="53"/>
      <c r="G75" s="53"/>
      <c r="H75" s="53"/>
      <c r="I75" s="53"/>
      <c r="J75" s="50"/>
      <c r="K75" s="125"/>
      <c r="L75" s="125"/>
      <c r="R75" s="50"/>
      <c r="S75" s="50"/>
      <c r="T75" s="50"/>
      <c r="U75" s="50"/>
      <c r="V75" s="50"/>
      <c r="W75" s="52"/>
      <c r="X75" s="50"/>
      <c r="Y75" s="50"/>
      <c r="Z75" s="50"/>
      <c r="AA75" s="50"/>
      <c r="AB75" s="50"/>
    </row>
    <row r="76" spans="1:28" ht="17.25" customHeight="1">
      <c r="A76" s="218"/>
      <c r="B76" s="219"/>
      <c r="C76" s="220"/>
      <c r="D76" s="53"/>
      <c r="E76" s="53"/>
      <c r="F76" s="53"/>
      <c r="G76" s="53"/>
      <c r="H76" s="53"/>
      <c r="I76" s="53"/>
      <c r="J76" s="50"/>
      <c r="K76" s="125"/>
      <c r="L76" s="125"/>
      <c r="R76" s="50"/>
      <c r="S76" s="50"/>
      <c r="T76" s="50"/>
      <c r="U76" s="50"/>
      <c r="V76" s="50"/>
      <c r="W76" s="52"/>
      <c r="X76" s="50"/>
      <c r="Y76" s="50"/>
      <c r="Z76" s="50"/>
      <c r="AA76" s="50"/>
      <c r="AB76" s="50"/>
    </row>
    <row r="77" spans="1:28" ht="17.25" customHeight="1">
      <c r="A77" s="218"/>
      <c r="B77" s="219"/>
      <c r="C77" s="220"/>
      <c r="D77" s="53"/>
      <c r="E77" s="53"/>
      <c r="F77" s="53"/>
      <c r="G77" s="53"/>
      <c r="H77" s="53"/>
      <c r="I77" s="53"/>
      <c r="J77" s="50"/>
      <c r="K77" s="125"/>
      <c r="L77" s="125"/>
      <c r="R77" s="50"/>
      <c r="S77" s="50"/>
      <c r="T77" s="50"/>
      <c r="U77" s="50"/>
      <c r="V77" s="50"/>
      <c r="W77" s="52"/>
      <c r="X77" s="50"/>
      <c r="Y77" s="50"/>
      <c r="Z77" s="50"/>
      <c r="AA77" s="50"/>
      <c r="AB77" s="50"/>
    </row>
    <row r="78" spans="1:28" ht="17.25" customHeight="1">
      <c r="A78" s="218"/>
      <c r="B78" s="219"/>
      <c r="C78" s="220"/>
      <c r="D78" s="53"/>
      <c r="E78" s="53"/>
      <c r="F78" s="53"/>
      <c r="G78" s="53"/>
      <c r="H78" s="53"/>
      <c r="I78" s="53"/>
      <c r="J78" s="50"/>
      <c r="K78" s="125"/>
      <c r="L78" s="125"/>
      <c r="R78" s="50"/>
      <c r="S78" s="50"/>
      <c r="T78" s="50"/>
      <c r="U78" s="50"/>
      <c r="V78" s="50"/>
      <c r="W78" s="52"/>
      <c r="X78" s="50"/>
      <c r="Y78" s="50"/>
      <c r="Z78" s="50"/>
      <c r="AA78" s="50"/>
      <c r="AB78" s="50"/>
    </row>
    <row r="79" spans="1:28" ht="17.25" customHeight="1">
      <c r="A79" s="218"/>
      <c r="B79" s="219"/>
      <c r="C79" s="220"/>
      <c r="D79" s="53"/>
      <c r="E79" s="53"/>
      <c r="F79" s="53"/>
      <c r="G79" s="53"/>
      <c r="H79" s="53"/>
      <c r="I79" s="53"/>
      <c r="J79" s="50"/>
      <c r="K79" s="125"/>
      <c r="L79" s="125"/>
      <c r="R79" s="50"/>
      <c r="S79" s="50"/>
      <c r="T79" s="50"/>
      <c r="U79" s="50"/>
      <c r="V79" s="50"/>
      <c r="W79" s="52"/>
      <c r="X79" s="50"/>
      <c r="Y79" s="50"/>
      <c r="Z79" s="50"/>
      <c r="AA79" s="50"/>
      <c r="AB79" s="50"/>
    </row>
    <row r="80" spans="1:28" ht="17.25" customHeight="1">
      <c r="A80" s="218"/>
      <c r="B80" s="219"/>
      <c r="C80" s="220"/>
      <c r="D80" s="53"/>
      <c r="E80" s="53"/>
      <c r="F80" s="53"/>
      <c r="G80" s="53"/>
      <c r="H80" s="53"/>
      <c r="I80" s="53"/>
      <c r="J80" s="50"/>
      <c r="K80" s="125"/>
      <c r="L80" s="125"/>
      <c r="R80" s="50"/>
      <c r="S80" s="50"/>
      <c r="T80" s="50"/>
      <c r="U80" s="50"/>
      <c r="V80" s="50"/>
      <c r="W80" s="52"/>
      <c r="X80" s="50"/>
      <c r="Y80" s="50"/>
      <c r="Z80" s="50"/>
      <c r="AA80" s="50"/>
      <c r="AB80" s="50"/>
    </row>
    <row r="81" spans="1:28" ht="17.25" customHeight="1">
      <c r="A81" s="218"/>
      <c r="B81" s="219"/>
      <c r="C81" s="220"/>
      <c r="D81" s="53"/>
      <c r="E81" s="53"/>
      <c r="F81" s="53"/>
      <c r="G81" s="53"/>
      <c r="H81" s="53"/>
      <c r="I81" s="53"/>
      <c r="J81" s="50"/>
      <c r="K81" s="125"/>
      <c r="L81" s="125"/>
      <c r="R81" s="50"/>
      <c r="S81" s="50"/>
      <c r="T81" s="50"/>
      <c r="U81" s="50"/>
      <c r="V81" s="50"/>
      <c r="W81" s="52"/>
      <c r="X81" s="50"/>
      <c r="Y81" s="50"/>
      <c r="Z81" s="50"/>
      <c r="AA81" s="50"/>
      <c r="AB81" s="50"/>
    </row>
    <row r="82" spans="1:28" ht="17.25" customHeight="1">
      <c r="A82" s="218"/>
      <c r="B82" s="219"/>
      <c r="C82" s="220"/>
      <c r="D82" s="53"/>
      <c r="E82" s="53"/>
      <c r="F82" s="53"/>
      <c r="G82" s="53"/>
      <c r="H82" s="53"/>
      <c r="I82" s="53"/>
      <c r="J82" s="50"/>
      <c r="K82" s="125"/>
      <c r="L82" s="125"/>
      <c r="R82" s="50"/>
      <c r="S82" s="50"/>
      <c r="T82" s="50"/>
      <c r="U82" s="50"/>
      <c r="V82" s="50"/>
      <c r="W82" s="52"/>
      <c r="X82" s="50"/>
      <c r="Y82" s="50"/>
      <c r="Z82" s="50"/>
      <c r="AA82" s="50"/>
      <c r="AB82" s="50"/>
    </row>
    <row r="83" spans="1:28" ht="17.25" customHeight="1">
      <c r="A83" s="218"/>
      <c r="B83" s="219"/>
      <c r="C83" s="220"/>
      <c r="D83" s="53"/>
      <c r="E83" s="53"/>
      <c r="F83" s="53"/>
      <c r="G83" s="53"/>
      <c r="H83" s="53"/>
      <c r="I83" s="53"/>
      <c r="J83" s="50"/>
      <c r="K83" s="125"/>
      <c r="L83" s="125"/>
      <c r="R83" s="50"/>
      <c r="S83" s="50"/>
      <c r="T83" s="50"/>
      <c r="U83" s="50"/>
      <c r="V83" s="50"/>
      <c r="W83" s="52"/>
      <c r="X83" s="50"/>
      <c r="Y83" s="50"/>
      <c r="Z83" s="50"/>
      <c r="AA83" s="50"/>
      <c r="AB83" s="50"/>
    </row>
    <row r="84" spans="1:28" ht="17.25" customHeight="1">
      <c r="A84" s="218"/>
      <c r="B84" s="219"/>
      <c r="C84" s="220"/>
      <c r="D84" s="53"/>
      <c r="E84" s="53"/>
      <c r="F84" s="53"/>
      <c r="G84" s="53"/>
      <c r="H84" s="53"/>
      <c r="I84" s="53"/>
      <c r="J84" s="50"/>
      <c r="K84" s="125"/>
      <c r="L84" s="125"/>
      <c r="R84" s="50"/>
      <c r="S84" s="50"/>
      <c r="T84" s="50"/>
      <c r="U84" s="50"/>
      <c r="V84" s="50"/>
      <c r="W84" s="52"/>
      <c r="X84" s="50"/>
      <c r="Y84" s="50"/>
      <c r="Z84" s="50"/>
      <c r="AA84" s="50"/>
      <c r="AB84" s="50"/>
    </row>
    <row r="85" spans="1:28" ht="17.25" customHeight="1">
      <c r="A85" s="218"/>
      <c r="B85" s="219"/>
      <c r="C85" s="220"/>
      <c r="D85" s="53"/>
      <c r="E85" s="53"/>
      <c r="F85" s="53"/>
      <c r="G85" s="53"/>
      <c r="H85" s="53"/>
      <c r="I85" s="53"/>
      <c r="J85" s="50"/>
      <c r="K85" s="125"/>
      <c r="L85" s="125"/>
      <c r="R85" s="50"/>
      <c r="S85" s="50"/>
      <c r="T85" s="50"/>
      <c r="U85" s="50"/>
      <c r="V85" s="50"/>
      <c r="W85" s="52"/>
      <c r="X85" s="50"/>
      <c r="Y85" s="50"/>
      <c r="Z85" s="50"/>
      <c r="AA85" s="50"/>
      <c r="AB85" s="50"/>
    </row>
    <row r="86" spans="1:28" ht="17.25" customHeight="1">
      <c r="A86" s="218"/>
      <c r="B86" s="219"/>
      <c r="C86" s="220"/>
      <c r="D86" s="53"/>
      <c r="E86" s="53"/>
      <c r="F86" s="53"/>
      <c r="G86" s="53"/>
      <c r="H86" s="53"/>
      <c r="I86" s="53"/>
      <c r="J86" s="50"/>
      <c r="K86" s="125"/>
      <c r="L86" s="125"/>
      <c r="R86" s="50"/>
      <c r="S86" s="50"/>
      <c r="T86" s="50"/>
      <c r="U86" s="50"/>
      <c r="V86" s="50"/>
      <c r="W86" s="52"/>
      <c r="X86" s="50"/>
      <c r="Y86" s="50"/>
      <c r="Z86" s="50"/>
      <c r="AA86" s="50"/>
      <c r="AB86" s="50"/>
    </row>
    <row r="87" spans="1:28" ht="17.25" customHeight="1">
      <c r="A87" s="218"/>
      <c r="B87" s="219"/>
      <c r="C87" s="220"/>
      <c r="D87" s="53"/>
      <c r="E87" s="53"/>
      <c r="F87" s="53"/>
      <c r="G87" s="53"/>
      <c r="H87" s="53"/>
      <c r="I87" s="53"/>
      <c r="J87" s="50"/>
      <c r="K87" s="125"/>
      <c r="L87" s="125"/>
      <c r="R87" s="50"/>
      <c r="S87" s="50"/>
      <c r="T87" s="50"/>
      <c r="U87" s="50"/>
      <c r="V87" s="50"/>
      <c r="W87" s="52"/>
      <c r="X87" s="50"/>
      <c r="Y87" s="50"/>
      <c r="Z87" s="50"/>
      <c r="AA87" s="50"/>
      <c r="AB87" s="50"/>
    </row>
    <row r="88" spans="1:28" ht="17.25" customHeight="1">
      <c r="A88" s="218"/>
      <c r="B88" s="219"/>
      <c r="C88" s="220"/>
      <c r="D88" s="53"/>
      <c r="E88" s="53"/>
      <c r="F88" s="53"/>
      <c r="G88" s="53"/>
      <c r="H88" s="53"/>
      <c r="I88" s="53"/>
      <c r="J88" s="50"/>
      <c r="K88" s="125"/>
      <c r="L88" s="125"/>
      <c r="R88" s="50"/>
      <c r="S88" s="50"/>
      <c r="T88" s="50"/>
      <c r="U88" s="50"/>
      <c r="V88" s="50"/>
      <c r="W88" s="52"/>
      <c r="X88" s="50"/>
      <c r="Y88" s="50"/>
      <c r="Z88" s="50"/>
      <c r="AA88" s="50"/>
      <c r="AB88" s="50"/>
    </row>
    <row r="89" spans="1:28" ht="17.25" customHeight="1">
      <c r="A89" s="218"/>
      <c r="B89" s="219"/>
      <c r="C89" s="220"/>
      <c r="D89" s="53"/>
      <c r="E89" s="53"/>
      <c r="F89" s="53"/>
      <c r="G89" s="53"/>
      <c r="H89" s="53"/>
      <c r="I89" s="53"/>
      <c r="J89" s="50"/>
      <c r="K89" s="125"/>
      <c r="L89" s="125"/>
      <c r="R89" s="50"/>
      <c r="S89" s="50"/>
      <c r="T89" s="50"/>
      <c r="U89" s="50"/>
      <c r="V89" s="50"/>
      <c r="W89" s="52"/>
      <c r="X89" s="50"/>
      <c r="Y89" s="50"/>
      <c r="Z89" s="50"/>
      <c r="AA89" s="50"/>
      <c r="AB89" s="50"/>
    </row>
    <row r="90" spans="1:28" ht="17.25" customHeight="1">
      <c r="A90" s="218"/>
      <c r="B90" s="219"/>
      <c r="C90" s="220"/>
      <c r="D90" s="53"/>
      <c r="E90" s="53"/>
      <c r="F90" s="53"/>
      <c r="G90" s="53"/>
      <c r="H90" s="53"/>
      <c r="I90" s="53"/>
      <c r="J90" s="50"/>
      <c r="K90" s="125"/>
      <c r="L90" s="125"/>
      <c r="R90" s="50"/>
      <c r="S90" s="50"/>
      <c r="T90" s="50"/>
      <c r="U90" s="50"/>
      <c r="V90" s="50"/>
      <c r="W90" s="52"/>
      <c r="X90" s="50"/>
      <c r="Y90" s="50"/>
      <c r="Z90" s="50"/>
      <c r="AA90" s="50"/>
      <c r="AB90" s="50"/>
    </row>
    <row r="91" spans="1:28" ht="17.25" customHeight="1">
      <c r="A91" s="218"/>
      <c r="B91" s="219"/>
      <c r="C91" s="220"/>
      <c r="D91" s="53"/>
      <c r="E91" s="53"/>
      <c r="F91" s="53"/>
      <c r="G91" s="53"/>
      <c r="H91" s="53"/>
      <c r="I91" s="53"/>
      <c r="J91" s="50"/>
      <c r="K91" s="125"/>
      <c r="L91" s="125"/>
      <c r="R91" s="50"/>
      <c r="S91" s="50"/>
      <c r="T91" s="50"/>
      <c r="U91" s="50"/>
      <c r="V91" s="50"/>
      <c r="W91" s="52"/>
      <c r="X91" s="50"/>
      <c r="Y91" s="50"/>
      <c r="Z91" s="50"/>
      <c r="AA91" s="50"/>
      <c r="AB91" s="50"/>
    </row>
    <row r="92" spans="1:28" ht="17.25" customHeight="1">
      <c r="A92" s="218"/>
      <c r="B92" s="219"/>
      <c r="C92" s="220"/>
      <c r="D92" s="53"/>
      <c r="E92" s="53"/>
      <c r="F92" s="53"/>
      <c r="G92" s="53"/>
      <c r="H92" s="53"/>
      <c r="I92" s="53"/>
      <c r="J92" s="50"/>
      <c r="K92" s="125"/>
      <c r="L92" s="125"/>
      <c r="R92" s="50"/>
      <c r="S92" s="50"/>
      <c r="T92" s="50"/>
      <c r="U92" s="50"/>
      <c r="V92" s="50"/>
      <c r="W92" s="52"/>
      <c r="X92" s="50"/>
      <c r="Y92" s="50"/>
      <c r="Z92" s="50"/>
      <c r="AA92" s="50"/>
      <c r="AB92" s="50"/>
    </row>
    <row r="93" spans="1:28" ht="17.25" customHeight="1">
      <c r="A93" s="218"/>
      <c r="B93" s="219"/>
      <c r="C93" s="220"/>
      <c r="D93" s="53"/>
      <c r="E93" s="53"/>
      <c r="F93" s="53"/>
      <c r="G93" s="53"/>
      <c r="H93" s="53"/>
      <c r="I93" s="53"/>
      <c r="J93" s="50"/>
      <c r="K93" s="125"/>
      <c r="L93" s="125"/>
      <c r="R93" s="50"/>
      <c r="S93" s="50"/>
      <c r="T93" s="50"/>
      <c r="U93" s="50"/>
      <c r="V93" s="50"/>
      <c r="W93" s="52"/>
      <c r="X93" s="50"/>
      <c r="Y93" s="50"/>
      <c r="Z93" s="50"/>
      <c r="AA93" s="50"/>
      <c r="AB93" s="50"/>
    </row>
    <row r="94" spans="1:28" ht="17.25" customHeight="1">
      <c r="A94" s="218"/>
      <c r="B94" s="219"/>
      <c r="C94" s="220"/>
      <c r="D94" s="53"/>
      <c r="E94" s="53"/>
      <c r="F94" s="53"/>
      <c r="G94" s="53"/>
      <c r="H94" s="53"/>
      <c r="I94" s="53"/>
      <c r="J94" s="50"/>
      <c r="K94" s="125"/>
      <c r="L94" s="125"/>
      <c r="R94" s="50"/>
      <c r="S94" s="50"/>
      <c r="T94" s="50"/>
      <c r="U94" s="50"/>
      <c r="V94" s="50"/>
      <c r="W94" s="52"/>
      <c r="X94" s="50"/>
      <c r="Y94" s="50"/>
      <c r="Z94" s="50"/>
      <c r="AA94" s="50"/>
      <c r="AB94" s="50"/>
    </row>
    <row r="95" spans="1:28" ht="17.25" customHeight="1">
      <c r="A95" s="218"/>
      <c r="B95" s="219"/>
      <c r="C95" s="220"/>
      <c r="D95" s="53"/>
      <c r="E95" s="53"/>
      <c r="F95" s="53"/>
      <c r="G95" s="53"/>
      <c r="H95" s="53"/>
      <c r="I95" s="53"/>
      <c r="J95" s="50"/>
      <c r="K95" s="125"/>
      <c r="L95" s="125"/>
      <c r="R95" s="50"/>
      <c r="S95" s="50"/>
      <c r="T95" s="50"/>
      <c r="U95" s="50"/>
      <c r="V95" s="50"/>
      <c r="W95" s="52"/>
      <c r="X95" s="50"/>
      <c r="Y95" s="50"/>
      <c r="Z95" s="50"/>
      <c r="AA95" s="50"/>
      <c r="AB95" s="50"/>
    </row>
    <row r="96" spans="1:28" ht="17.25" customHeight="1">
      <c r="A96" s="218"/>
      <c r="B96" s="219"/>
      <c r="C96" s="220"/>
      <c r="D96" s="53"/>
      <c r="E96" s="53"/>
      <c r="F96" s="53"/>
      <c r="G96" s="53"/>
      <c r="H96" s="53"/>
      <c r="I96" s="53"/>
      <c r="J96" s="50"/>
      <c r="K96" s="125"/>
      <c r="L96" s="125"/>
      <c r="R96" s="50"/>
      <c r="S96" s="50"/>
      <c r="T96" s="50"/>
      <c r="U96" s="50"/>
      <c r="V96" s="50"/>
      <c r="W96" s="52"/>
      <c r="X96" s="50"/>
      <c r="Y96" s="50"/>
      <c r="Z96" s="50"/>
      <c r="AA96" s="50"/>
      <c r="AB96" s="50"/>
    </row>
    <row r="97" spans="1:28" ht="17.25" customHeight="1">
      <c r="A97" s="53"/>
      <c r="B97" s="53"/>
      <c r="C97" s="53"/>
      <c r="D97" s="53"/>
      <c r="E97" s="53"/>
      <c r="F97" s="53"/>
      <c r="G97" s="53"/>
      <c r="H97" s="53"/>
      <c r="I97" s="53"/>
      <c r="J97" s="50"/>
      <c r="K97" s="125"/>
      <c r="L97" s="125"/>
      <c r="R97" s="50"/>
      <c r="S97" s="50"/>
      <c r="T97" s="50"/>
      <c r="U97" s="50"/>
      <c r="V97" s="50"/>
      <c r="W97" s="52"/>
      <c r="X97" s="50"/>
      <c r="Y97" s="50"/>
      <c r="Z97" s="50"/>
      <c r="AA97" s="50"/>
      <c r="AB97" s="50"/>
    </row>
    <row r="98" spans="1:28" ht="17.25" customHeight="1">
      <c r="A98" s="53"/>
      <c r="B98" s="53"/>
      <c r="C98" s="53"/>
      <c r="D98" s="53"/>
      <c r="E98" s="53"/>
      <c r="F98" s="53"/>
      <c r="G98" s="53"/>
      <c r="H98" s="53"/>
      <c r="I98" s="53"/>
      <c r="J98" s="50"/>
      <c r="K98" s="125"/>
      <c r="L98" s="125"/>
      <c r="R98" s="50"/>
      <c r="S98" s="50"/>
      <c r="T98" s="50"/>
      <c r="U98" s="50"/>
      <c r="V98" s="50"/>
      <c r="W98" s="52"/>
      <c r="X98" s="50"/>
      <c r="Y98" s="50"/>
      <c r="Z98" s="50"/>
      <c r="AA98" s="50"/>
      <c r="AB98" s="50"/>
    </row>
    <row r="99" spans="1:28" ht="17.25" customHeight="1">
      <c r="A99" s="53"/>
      <c r="B99" s="53"/>
      <c r="C99" s="53"/>
      <c r="D99" s="53"/>
      <c r="E99" s="53"/>
      <c r="F99" s="53"/>
      <c r="G99" s="53"/>
      <c r="H99" s="53"/>
      <c r="I99" s="53"/>
      <c r="J99" s="50"/>
      <c r="K99" s="125"/>
      <c r="L99" s="125"/>
      <c r="R99" s="50"/>
      <c r="S99" s="50"/>
      <c r="T99" s="50"/>
      <c r="U99" s="50"/>
      <c r="V99" s="50"/>
      <c r="W99" s="52"/>
      <c r="X99" s="50"/>
      <c r="Y99" s="50"/>
      <c r="Z99" s="50"/>
      <c r="AA99" s="50"/>
      <c r="AB99" s="50"/>
    </row>
    <row r="100" spans="1:28" ht="17.2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0"/>
      <c r="K100" s="125"/>
      <c r="L100" s="125"/>
      <c r="R100" s="50"/>
      <c r="S100" s="50"/>
      <c r="T100" s="50"/>
      <c r="U100" s="50"/>
      <c r="V100" s="50"/>
      <c r="W100" s="52"/>
      <c r="X100" s="50"/>
      <c r="Y100" s="50"/>
      <c r="Z100" s="50"/>
      <c r="AA100" s="50"/>
      <c r="AB100" s="50"/>
    </row>
    <row r="101" spans="1:28" ht="17.2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0"/>
      <c r="K101" s="125"/>
      <c r="L101" s="125"/>
      <c r="R101" s="50"/>
      <c r="S101" s="50"/>
      <c r="T101" s="50"/>
      <c r="U101" s="50"/>
      <c r="V101" s="50"/>
      <c r="W101" s="52"/>
      <c r="X101" s="50"/>
      <c r="Y101" s="50"/>
      <c r="Z101" s="50"/>
      <c r="AA101" s="50"/>
      <c r="AB101" s="50"/>
    </row>
    <row r="102" spans="1:28" ht="17.2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0"/>
      <c r="K102" s="125"/>
      <c r="L102" s="125"/>
      <c r="R102" s="50"/>
      <c r="S102" s="50"/>
      <c r="T102" s="50"/>
      <c r="U102" s="50"/>
      <c r="V102" s="50"/>
      <c r="W102" s="52"/>
      <c r="X102" s="50"/>
      <c r="Y102" s="50"/>
      <c r="Z102" s="50"/>
      <c r="AA102" s="50"/>
      <c r="AB102" s="50"/>
    </row>
    <row r="103" spans="1:28" ht="17.2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0"/>
      <c r="K103" s="125"/>
      <c r="L103" s="125"/>
      <c r="R103" s="50"/>
      <c r="S103" s="50"/>
      <c r="T103" s="50"/>
      <c r="U103" s="50"/>
      <c r="V103" s="50"/>
      <c r="W103" s="52"/>
      <c r="X103" s="50"/>
      <c r="Y103" s="50"/>
      <c r="Z103" s="50"/>
      <c r="AA103" s="50"/>
      <c r="AB103" s="50"/>
    </row>
    <row r="104" spans="1:28" ht="17.2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0"/>
      <c r="K104" s="125"/>
      <c r="L104" s="125"/>
      <c r="R104" s="50"/>
      <c r="S104" s="50"/>
      <c r="T104" s="50"/>
      <c r="U104" s="50"/>
      <c r="V104" s="50"/>
      <c r="W104" s="52"/>
      <c r="X104" s="50"/>
      <c r="Y104" s="50"/>
      <c r="Z104" s="50"/>
      <c r="AA104" s="50"/>
      <c r="AB104" s="50"/>
    </row>
    <row r="105" spans="1:28" ht="17.2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0"/>
      <c r="K105" s="125"/>
      <c r="L105" s="125"/>
      <c r="R105" s="50"/>
      <c r="S105" s="50"/>
      <c r="T105" s="50"/>
      <c r="U105" s="50"/>
      <c r="V105" s="50"/>
      <c r="W105" s="52"/>
      <c r="X105" s="50"/>
      <c r="Y105" s="50"/>
      <c r="Z105" s="50"/>
      <c r="AA105" s="50"/>
      <c r="AB105" s="50"/>
    </row>
    <row r="106" spans="1:28" ht="17.2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0"/>
      <c r="K106" s="125"/>
      <c r="L106" s="125"/>
      <c r="R106" s="50"/>
      <c r="S106" s="50"/>
      <c r="T106" s="50"/>
      <c r="U106" s="50"/>
      <c r="V106" s="50"/>
      <c r="W106" s="52"/>
      <c r="X106" s="50"/>
      <c r="Y106" s="50"/>
      <c r="Z106" s="50"/>
      <c r="AA106" s="50"/>
      <c r="AB106" s="50"/>
    </row>
    <row r="107" spans="1:28" ht="17.2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0"/>
      <c r="K107" s="125"/>
      <c r="L107" s="125"/>
      <c r="R107" s="50"/>
      <c r="S107" s="50"/>
      <c r="T107" s="50"/>
      <c r="U107" s="50"/>
      <c r="V107" s="50"/>
      <c r="W107" s="52"/>
      <c r="X107" s="50"/>
      <c r="Y107" s="50"/>
      <c r="Z107" s="50"/>
      <c r="AA107" s="50"/>
      <c r="AB107" s="50"/>
    </row>
    <row r="108" spans="1:28" ht="17.2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0"/>
      <c r="K108" s="125"/>
      <c r="L108" s="125"/>
      <c r="R108" s="50"/>
      <c r="S108" s="50"/>
      <c r="T108" s="50"/>
      <c r="U108" s="50"/>
      <c r="V108" s="50"/>
      <c r="W108" s="52"/>
      <c r="X108" s="50"/>
      <c r="Y108" s="50"/>
      <c r="Z108" s="50"/>
      <c r="AA108" s="50"/>
      <c r="AB108" s="50"/>
    </row>
    <row r="109" spans="1:28" ht="17.2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0"/>
      <c r="K109" s="125"/>
      <c r="L109" s="125"/>
      <c r="R109" s="50"/>
      <c r="S109" s="50"/>
      <c r="T109" s="50"/>
      <c r="U109" s="50"/>
      <c r="V109" s="50"/>
      <c r="W109" s="52"/>
      <c r="X109" s="50"/>
      <c r="Y109" s="50"/>
      <c r="Z109" s="50"/>
      <c r="AA109" s="50"/>
      <c r="AB109" s="50"/>
    </row>
    <row r="110" spans="1:28" ht="17.2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0"/>
      <c r="K110" s="125"/>
      <c r="L110" s="125"/>
      <c r="R110" s="50"/>
      <c r="S110" s="50"/>
      <c r="T110" s="50"/>
      <c r="U110" s="50"/>
      <c r="V110" s="50"/>
      <c r="W110" s="52"/>
      <c r="X110" s="50"/>
      <c r="Y110" s="50"/>
      <c r="Z110" s="50"/>
      <c r="AA110" s="50"/>
      <c r="AB110" s="50"/>
    </row>
    <row r="111" spans="1:28" ht="17.2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0"/>
      <c r="K111" s="125"/>
      <c r="L111" s="125"/>
      <c r="R111" s="50"/>
      <c r="S111" s="50"/>
      <c r="T111" s="50"/>
      <c r="U111" s="50"/>
      <c r="V111" s="50"/>
      <c r="W111" s="52"/>
      <c r="X111" s="50"/>
      <c r="Y111" s="50"/>
      <c r="Z111" s="50"/>
      <c r="AA111" s="50"/>
      <c r="AB111" s="50"/>
    </row>
    <row r="112" spans="1:28" ht="17.2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0"/>
      <c r="K112" s="125"/>
      <c r="L112" s="125"/>
      <c r="R112" s="50"/>
      <c r="S112" s="50"/>
      <c r="T112" s="50"/>
      <c r="U112" s="50"/>
      <c r="V112" s="50"/>
      <c r="W112" s="52"/>
      <c r="X112" s="50"/>
      <c r="Y112" s="50"/>
      <c r="Z112" s="50"/>
      <c r="AA112" s="50"/>
      <c r="AB112" s="50"/>
    </row>
    <row r="113" spans="1:28" ht="17.2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0"/>
      <c r="K113" s="125"/>
      <c r="L113" s="125"/>
      <c r="R113" s="50"/>
      <c r="S113" s="50"/>
      <c r="T113" s="50"/>
      <c r="U113" s="50"/>
      <c r="V113" s="50"/>
      <c r="W113" s="52"/>
      <c r="X113" s="50"/>
      <c r="Y113" s="50"/>
      <c r="Z113" s="50"/>
      <c r="AA113" s="50"/>
      <c r="AB113" s="50"/>
    </row>
    <row r="114" spans="1:28" ht="17.2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0"/>
      <c r="K114" s="125"/>
      <c r="L114" s="125"/>
      <c r="R114" s="50"/>
      <c r="S114" s="50"/>
      <c r="T114" s="50"/>
      <c r="U114" s="50"/>
      <c r="V114" s="50"/>
      <c r="W114" s="52"/>
      <c r="X114" s="50"/>
      <c r="Y114" s="50"/>
      <c r="Z114" s="50"/>
      <c r="AA114" s="50"/>
      <c r="AB114" s="50"/>
    </row>
    <row r="115" spans="1:28" ht="17.2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0"/>
      <c r="K115" s="125"/>
      <c r="L115" s="125"/>
      <c r="R115" s="50"/>
      <c r="S115" s="50"/>
      <c r="T115" s="50"/>
      <c r="U115" s="50"/>
      <c r="V115" s="50"/>
      <c r="W115" s="52"/>
      <c r="X115" s="50"/>
      <c r="Y115" s="50"/>
      <c r="Z115" s="50"/>
      <c r="AA115" s="50"/>
      <c r="AB115" s="50"/>
    </row>
    <row r="116" spans="1:28" ht="17.2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0"/>
      <c r="K116" s="125"/>
      <c r="L116" s="125"/>
      <c r="R116" s="50"/>
      <c r="S116" s="50"/>
      <c r="T116" s="50"/>
      <c r="U116" s="50"/>
      <c r="V116" s="50"/>
      <c r="W116" s="52"/>
      <c r="X116" s="50"/>
      <c r="Y116" s="50"/>
      <c r="Z116" s="50"/>
      <c r="AA116" s="50"/>
      <c r="AB116" s="50"/>
    </row>
    <row r="117" spans="1:28" ht="17.2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0"/>
      <c r="K117" s="125"/>
      <c r="L117" s="125"/>
      <c r="R117" s="50"/>
      <c r="S117" s="50"/>
      <c r="T117" s="50"/>
      <c r="U117" s="50"/>
      <c r="V117" s="50"/>
      <c r="W117" s="52"/>
      <c r="X117" s="50"/>
      <c r="Y117" s="50"/>
      <c r="Z117" s="50"/>
      <c r="AA117" s="50"/>
      <c r="AB117" s="50"/>
    </row>
    <row r="118" spans="1:28" ht="17.2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0"/>
      <c r="K118" s="125"/>
      <c r="L118" s="125"/>
      <c r="R118" s="50"/>
      <c r="S118" s="50"/>
      <c r="T118" s="50"/>
      <c r="U118" s="50"/>
      <c r="V118" s="50"/>
      <c r="W118" s="52"/>
      <c r="X118" s="50"/>
      <c r="Y118" s="50"/>
      <c r="Z118" s="50"/>
      <c r="AA118" s="50"/>
      <c r="AB118" s="50"/>
    </row>
    <row r="119" spans="1:28" ht="17.2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0"/>
      <c r="K119" s="125"/>
      <c r="L119" s="125"/>
      <c r="R119" s="50"/>
      <c r="S119" s="50"/>
      <c r="T119" s="50"/>
      <c r="U119" s="50"/>
      <c r="V119" s="50"/>
      <c r="W119" s="52"/>
      <c r="X119" s="50"/>
      <c r="Y119" s="50"/>
      <c r="Z119" s="50"/>
      <c r="AA119" s="50"/>
      <c r="AB119" s="50"/>
    </row>
    <row r="120" spans="1:28" ht="17.2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0"/>
      <c r="K120" s="125"/>
      <c r="L120" s="125"/>
      <c r="R120" s="50"/>
      <c r="S120" s="50"/>
      <c r="T120" s="50"/>
      <c r="U120" s="50"/>
      <c r="V120" s="50"/>
      <c r="W120" s="52"/>
      <c r="X120" s="50"/>
      <c r="Y120" s="50"/>
      <c r="Z120" s="50"/>
      <c r="AA120" s="50"/>
      <c r="AB120" s="50"/>
    </row>
    <row r="121" spans="1:28" ht="17.2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0"/>
      <c r="K121" s="125"/>
      <c r="L121" s="125"/>
      <c r="R121" s="50"/>
      <c r="S121" s="50"/>
      <c r="T121" s="50"/>
      <c r="U121" s="50"/>
      <c r="V121" s="50"/>
      <c r="W121" s="52"/>
      <c r="X121" s="50"/>
      <c r="Y121" s="50"/>
      <c r="Z121" s="50"/>
      <c r="AA121" s="50"/>
      <c r="AB121" s="50"/>
    </row>
    <row r="122" spans="1:28" ht="17.2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0"/>
      <c r="K122" s="125"/>
      <c r="L122" s="125"/>
      <c r="R122" s="50"/>
      <c r="S122" s="50"/>
      <c r="T122" s="50"/>
      <c r="U122" s="50"/>
      <c r="V122" s="50"/>
      <c r="W122" s="52"/>
      <c r="X122" s="50"/>
      <c r="Y122" s="50"/>
      <c r="Z122" s="50"/>
      <c r="AA122" s="50"/>
      <c r="AB122" s="50"/>
    </row>
    <row r="123" spans="1:28" ht="17.2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0"/>
      <c r="K123" s="125"/>
      <c r="L123" s="125"/>
      <c r="R123" s="50"/>
      <c r="S123" s="50"/>
      <c r="T123" s="50"/>
      <c r="U123" s="50"/>
      <c r="V123" s="50"/>
      <c r="W123" s="52"/>
      <c r="X123" s="50"/>
      <c r="Y123" s="50"/>
      <c r="Z123" s="50"/>
      <c r="AA123" s="50"/>
      <c r="AB123" s="50"/>
    </row>
    <row r="124" spans="1:28" ht="17.2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0"/>
      <c r="K124" s="125"/>
      <c r="L124" s="125"/>
      <c r="R124" s="50"/>
      <c r="S124" s="50"/>
      <c r="T124" s="50"/>
      <c r="U124" s="50"/>
      <c r="V124" s="50"/>
      <c r="W124" s="52"/>
      <c r="X124" s="50"/>
      <c r="Y124" s="50"/>
      <c r="Z124" s="50"/>
      <c r="AA124" s="50"/>
      <c r="AB124" s="50"/>
    </row>
    <row r="125" spans="1:28" ht="17.2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0"/>
      <c r="K125" s="125"/>
      <c r="L125" s="125"/>
      <c r="R125" s="50"/>
      <c r="S125" s="50"/>
      <c r="T125" s="50"/>
      <c r="U125" s="50"/>
      <c r="V125" s="50"/>
      <c r="W125" s="52"/>
      <c r="X125" s="50"/>
      <c r="Y125" s="50"/>
      <c r="Z125" s="50"/>
      <c r="AA125" s="50"/>
      <c r="AB125" s="50"/>
    </row>
    <row r="126" spans="1:28" ht="17.2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0"/>
      <c r="K126" s="125"/>
      <c r="L126" s="125"/>
      <c r="R126" s="50"/>
      <c r="S126" s="50"/>
      <c r="T126" s="50"/>
      <c r="U126" s="50"/>
      <c r="V126" s="50"/>
      <c r="W126" s="52"/>
      <c r="X126" s="50"/>
      <c r="Y126" s="50"/>
      <c r="Z126" s="50"/>
      <c r="AA126" s="50"/>
      <c r="AB126" s="50"/>
    </row>
    <row r="127" spans="1:28" ht="17.2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0"/>
      <c r="K127" s="125"/>
      <c r="L127" s="125"/>
      <c r="R127" s="50"/>
      <c r="S127" s="50"/>
      <c r="T127" s="50"/>
      <c r="U127" s="50"/>
      <c r="V127" s="50"/>
      <c r="W127" s="52"/>
      <c r="X127" s="50"/>
      <c r="Y127" s="50"/>
      <c r="Z127" s="50"/>
      <c r="AA127" s="50"/>
      <c r="AB127" s="50"/>
    </row>
    <row r="128" spans="1:28" ht="17.2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0"/>
      <c r="K128" s="125"/>
      <c r="L128" s="125"/>
      <c r="R128" s="50"/>
      <c r="S128" s="50"/>
      <c r="T128" s="50"/>
      <c r="U128" s="50"/>
      <c r="V128" s="50"/>
      <c r="W128" s="52"/>
      <c r="X128" s="50"/>
      <c r="Y128" s="50"/>
      <c r="Z128" s="50"/>
      <c r="AA128" s="50"/>
      <c r="AB128" s="50"/>
    </row>
    <row r="129" spans="1:28" ht="17.2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0"/>
      <c r="K129" s="125"/>
      <c r="L129" s="125"/>
      <c r="R129" s="50"/>
      <c r="S129" s="50"/>
      <c r="T129" s="50"/>
      <c r="U129" s="50"/>
      <c r="V129" s="50"/>
      <c r="W129" s="52"/>
      <c r="X129" s="50"/>
      <c r="Y129" s="50"/>
      <c r="Z129" s="50"/>
      <c r="AA129" s="50"/>
      <c r="AB129" s="50"/>
    </row>
    <row r="130" spans="1:28" ht="17.2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0"/>
      <c r="K130" s="125"/>
      <c r="L130" s="125"/>
      <c r="R130" s="50"/>
      <c r="S130" s="50"/>
      <c r="T130" s="50"/>
      <c r="U130" s="50"/>
      <c r="V130" s="50"/>
      <c r="W130" s="52"/>
      <c r="X130" s="50"/>
      <c r="Y130" s="50"/>
      <c r="Z130" s="50"/>
      <c r="AA130" s="50"/>
      <c r="AB130" s="50"/>
    </row>
    <row r="131" spans="1:28" ht="17.2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0"/>
      <c r="K131" s="125"/>
      <c r="L131" s="125"/>
      <c r="R131" s="50"/>
      <c r="S131" s="50"/>
      <c r="T131" s="50"/>
      <c r="U131" s="50"/>
      <c r="V131" s="50"/>
      <c r="W131" s="52"/>
      <c r="X131" s="50"/>
      <c r="Y131" s="50"/>
      <c r="Z131" s="50"/>
      <c r="AA131" s="50"/>
      <c r="AB131" s="50"/>
    </row>
    <row r="132" spans="1:28" ht="17.2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0"/>
      <c r="K132" s="125"/>
      <c r="L132" s="125"/>
      <c r="R132" s="50"/>
      <c r="S132" s="50"/>
      <c r="T132" s="50"/>
      <c r="U132" s="50"/>
      <c r="V132" s="50"/>
      <c r="W132" s="52"/>
      <c r="X132" s="50"/>
      <c r="Y132" s="50"/>
      <c r="Z132" s="50"/>
      <c r="AA132" s="50"/>
      <c r="AB132" s="50"/>
    </row>
    <row r="133" spans="1:28" ht="17.2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0"/>
      <c r="K133" s="125"/>
      <c r="L133" s="125"/>
      <c r="R133" s="50"/>
      <c r="S133" s="50"/>
      <c r="T133" s="50"/>
      <c r="U133" s="50"/>
      <c r="V133" s="50"/>
      <c r="W133" s="52"/>
      <c r="X133" s="50"/>
      <c r="Y133" s="50"/>
      <c r="Z133" s="50"/>
      <c r="AA133" s="50"/>
      <c r="AB133" s="50"/>
    </row>
    <row r="134" spans="1:28" ht="17.2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0"/>
      <c r="K134" s="125"/>
      <c r="L134" s="125"/>
      <c r="R134" s="50"/>
      <c r="S134" s="50"/>
      <c r="T134" s="50"/>
      <c r="U134" s="50"/>
      <c r="V134" s="50"/>
      <c r="W134" s="52"/>
      <c r="X134" s="50"/>
      <c r="Y134" s="50"/>
      <c r="Z134" s="50"/>
      <c r="AA134" s="50"/>
      <c r="AB134" s="50"/>
    </row>
    <row r="135" spans="1:28" ht="17.2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0"/>
      <c r="K135" s="125"/>
      <c r="L135" s="125"/>
      <c r="R135" s="50"/>
      <c r="S135" s="50"/>
      <c r="T135" s="50"/>
      <c r="U135" s="50"/>
      <c r="V135" s="50"/>
      <c r="W135" s="52"/>
      <c r="X135" s="50"/>
      <c r="Y135" s="50"/>
      <c r="Z135" s="50"/>
      <c r="AA135" s="50"/>
      <c r="AB135" s="50"/>
    </row>
    <row r="136" spans="1:28" ht="17.2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0"/>
      <c r="K136" s="125"/>
      <c r="L136" s="125"/>
      <c r="R136" s="50"/>
      <c r="S136" s="50"/>
      <c r="T136" s="50"/>
      <c r="U136" s="50"/>
      <c r="V136" s="50"/>
      <c r="W136" s="52"/>
      <c r="X136" s="50"/>
      <c r="Y136" s="50"/>
      <c r="Z136" s="50"/>
      <c r="AA136" s="50"/>
      <c r="AB136" s="50"/>
    </row>
    <row r="137" spans="1:28" ht="17.2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0"/>
      <c r="K137" s="125"/>
      <c r="L137" s="125"/>
      <c r="R137" s="50"/>
      <c r="S137" s="50"/>
      <c r="T137" s="50"/>
      <c r="U137" s="50"/>
      <c r="V137" s="50"/>
      <c r="W137" s="52"/>
      <c r="X137" s="50"/>
      <c r="Y137" s="50"/>
      <c r="Z137" s="50"/>
      <c r="AA137" s="50"/>
      <c r="AB137" s="50"/>
    </row>
    <row r="138" spans="1:28" ht="17.2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0"/>
      <c r="K138" s="125"/>
      <c r="L138" s="125"/>
      <c r="R138" s="50"/>
      <c r="S138" s="50"/>
      <c r="T138" s="50"/>
      <c r="U138" s="50"/>
      <c r="V138" s="50"/>
      <c r="W138" s="52"/>
      <c r="X138" s="50"/>
      <c r="Y138" s="50"/>
      <c r="Z138" s="50"/>
      <c r="AA138" s="50"/>
      <c r="AB138" s="50"/>
    </row>
    <row r="139" spans="1:28" ht="17.2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0"/>
      <c r="K139" s="125"/>
      <c r="L139" s="125"/>
      <c r="R139" s="50"/>
      <c r="S139" s="50"/>
      <c r="T139" s="50"/>
      <c r="U139" s="50"/>
      <c r="V139" s="50"/>
      <c r="W139" s="52"/>
      <c r="X139" s="50"/>
      <c r="Y139" s="50"/>
      <c r="Z139" s="50"/>
      <c r="AA139" s="50"/>
      <c r="AB139" s="50"/>
    </row>
    <row r="140" spans="1:28" ht="17.2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0"/>
      <c r="K140" s="125"/>
      <c r="L140" s="125"/>
      <c r="R140" s="50"/>
      <c r="S140" s="50"/>
      <c r="T140" s="50"/>
      <c r="U140" s="50"/>
      <c r="V140" s="50"/>
      <c r="W140" s="52"/>
      <c r="X140" s="50"/>
      <c r="Y140" s="50"/>
      <c r="Z140" s="50"/>
      <c r="AA140" s="50"/>
      <c r="AB140" s="50"/>
    </row>
    <row r="141" spans="1:28" ht="17.2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0"/>
      <c r="K141" s="125"/>
      <c r="L141" s="125"/>
      <c r="R141" s="50"/>
      <c r="S141" s="50"/>
      <c r="T141" s="50"/>
      <c r="U141" s="50"/>
      <c r="V141" s="50"/>
      <c r="W141" s="52"/>
      <c r="X141" s="50"/>
      <c r="Y141" s="50"/>
      <c r="Z141" s="50"/>
      <c r="AA141" s="50"/>
      <c r="AB141" s="50"/>
    </row>
    <row r="142" spans="1:28" ht="17.2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0"/>
      <c r="K142" s="125"/>
      <c r="L142" s="125"/>
      <c r="R142" s="50"/>
      <c r="S142" s="50"/>
      <c r="T142" s="50"/>
      <c r="U142" s="50"/>
      <c r="V142" s="50"/>
      <c r="W142" s="52"/>
      <c r="X142" s="50"/>
      <c r="Y142" s="50"/>
      <c r="Z142" s="50"/>
      <c r="AA142" s="50"/>
      <c r="AB142" s="50"/>
    </row>
    <row r="143" spans="1:28" ht="17.2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0"/>
      <c r="K143" s="125"/>
      <c r="L143" s="125"/>
      <c r="R143" s="50"/>
      <c r="S143" s="50"/>
      <c r="T143" s="50"/>
      <c r="U143" s="50"/>
      <c r="V143" s="50"/>
      <c r="W143" s="52"/>
      <c r="X143" s="50"/>
      <c r="Y143" s="50"/>
      <c r="Z143" s="50"/>
      <c r="AA143" s="50"/>
      <c r="AB143" s="50"/>
    </row>
    <row r="144" spans="1:28" ht="17.2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0"/>
      <c r="K144" s="125"/>
      <c r="L144" s="125"/>
      <c r="R144" s="50"/>
      <c r="S144" s="50"/>
      <c r="T144" s="50"/>
      <c r="U144" s="50"/>
      <c r="V144" s="50"/>
      <c r="W144" s="52"/>
      <c r="X144" s="50"/>
      <c r="Y144" s="50"/>
      <c r="Z144" s="50"/>
      <c r="AA144" s="50"/>
      <c r="AB144" s="50"/>
    </row>
    <row r="145" spans="1:28" ht="17.2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0"/>
      <c r="K145" s="125"/>
      <c r="L145" s="125"/>
      <c r="R145" s="50"/>
      <c r="S145" s="50"/>
      <c r="T145" s="50"/>
      <c r="U145" s="50"/>
      <c r="V145" s="50"/>
      <c r="W145" s="52"/>
      <c r="X145" s="50"/>
      <c r="Y145" s="50"/>
      <c r="Z145" s="50"/>
      <c r="AA145" s="50"/>
      <c r="AB145" s="50"/>
    </row>
    <row r="146" spans="1:28" ht="17.2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0"/>
      <c r="K146" s="125"/>
      <c r="L146" s="125"/>
      <c r="R146" s="50"/>
      <c r="S146" s="50"/>
      <c r="T146" s="50"/>
      <c r="U146" s="50"/>
      <c r="V146" s="50"/>
      <c r="W146" s="52"/>
      <c r="X146" s="50"/>
      <c r="Y146" s="50"/>
      <c r="Z146" s="50"/>
      <c r="AA146" s="50"/>
      <c r="AB146" s="50"/>
    </row>
    <row r="147" spans="1:28" ht="17.2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0"/>
      <c r="K147" s="125"/>
      <c r="L147" s="125"/>
      <c r="R147" s="50"/>
      <c r="S147" s="50"/>
      <c r="T147" s="50"/>
      <c r="U147" s="50"/>
      <c r="V147" s="50"/>
      <c r="W147" s="52"/>
      <c r="X147" s="50"/>
      <c r="Y147" s="50"/>
      <c r="Z147" s="50"/>
      <c r="AA147" s="50"/>
      <c r="AB147" s="50"/>
    </row>
    <row r="148" spans="1:28" ht="17.2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0"/>
      <c r="K148" s="125"/>
      <c r="L148" s="125"/>
      <c r="R148" s="50"/>
      <c r="S148" s="50"/>
      <c r="T148" s="50"/>
      <c r="U148" s="50"/>
      <c r="V148" s="50"/>
      <c r="W148" s="52"/>
      <c r="X148" s="50"/>
      <c r="Y148" s="50"/>
      <c r="Z148" s="50"/>
      <c r="AA148" s="50"/>
      <c r="AB148" s="50"/>
    </row>
    <row r="149" spans="1:28" ht="17.2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0"/>
      <c r="K149" s="125"/>
      <c r="L149" s="125"/>
      <c r="R149" s="50"/>
      <c r="S149" s="50"/>
      <c r="T149" s="50"/>
      <c r="U149" s="50"/>
      <c r="V149" s="50"/>
      <c r="W149" s="52"/>
      <c r="X149" s="50"/>
      <c r="Y149" s="50"/>
      <c r="Z149" s="50"/>
      <c r="AA149" s="50"/>
      <c r="AB149" s="50"/>
    </row>
    <row r="150" spans="1:28" ht="17.2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0"/>
      <c r="K150" s="125"/>
      <c r="L150" s="125"/>
      <c r="R150" s="50"/>
      <c r="S150" s="50"/>
      <c r="T150" s="50"/>
      <c r="U150" s="50"/>
      <c r="V150" s="50"/>
      <c r="W150" s="52"/>
      <c r="X150" s="50"/>
      <c r="Y150" s="50"/>
      <c r="Z150" s="50"/>
      <c r="AA150" s="50"/>
      <c r="AB150" s="50"/>
    </row>
    <row r="151" spans="1:28" ht="17.2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0"/>
      <c r="K151" s="125"/>
      <c r="L151" s="125"/>
      <c r="R151" s="50"/>
      <c r="S151" s="50"/>
      <c r="T151" s="50"/>
      <c r="U151" s="50"/>
      <c r="V151" s="50"/>
      <c r="W151" s="52"/>
      <c r="X151" s="50"/>
      <c r="Y151" s="50"/>
      <c r="Z151" s="50"/>
      <c r="AA151" s="50"/>
      <c r="AB151" s="50"/>
    </row>
    <row r="152" spans="1:28" ht="17.2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0"/>
      <c r="K152" s="125"/>
      <c r="L152" s="125"/>
      <c r="R152" s="50"/>
      <c r="S152" s="50"/>
      <c r="T152" s="50"/>
      <c r="U152" s="50"/>
      <c r="V152" s="50"/>
      <c r="W152" s="52"/>
      <c r="X152" s="50"/>
      <c r="Y152" s="50"/>
      <c r="Z152" s="50"/>
      <c r="AA152" s="50"/>
      <c r="AB152" s="50"/>
    </row>
    <row r="153" spans="1:28" ht="17.2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0"/>
      <c r="K153" s="125"/>
      <c r="L153" s="125"/>
      <c r="R153" s="50"/>
      <c r="S153" s="50"/>
      <c r="T153" s="50"/>
      <c r="U153" s="50"/>
      <c r="V153" s="50"/>
      <c r="W153" s="52"/>
      <c r="X153" s="50"/>
      <c r="Y153" s="50"/>
      <c r="Z153" s="50"/>
      <c r="AA153" s="50"/>
      <c r="AB153" s="50"/>
    </row>
    <row r="154" spans="1:28" ht="17.2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0"/>
      <c r="K154" s="125"/>
      <c r="L154" s="125"/>
      <c r="R154" s="50"/>
      <c r="S154" s="50"/>
      <c r="T154" s="50"/>
      <c r="U154" s="50"/>
      <c r="V154" s="50"/>
      <c r="W154" s="52"/>
      <c r="X154" s="50"/>
      <c r="Y154" s="50"/>
      <c r="Z154" s="50"/>
      <c r="AA154" s="50"/>
      <c r="AB154" s="50"/>
    </row>
    <row r="155" spans="1:28" ht="17.2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0"/>
      <c r="K155" s="125"/>
      <c r="L155" s="125"/>
      <c r="R155" s="50"/>
      <c r="S155" s="50"/>
      <c r="T155" s="50"/>
      <c r="U155" s="50"/>
      <c r="V155" s="50"/>
      <c r="W155" s="52"/>
      <c r="X155" s="50"/>
      <c r="Y155" s="50"/>
      <c r="Z155" s="50"/>
      <c r="AA155" s="50"/>
      <c r="AB155" s="50"/>
    </row>
    <row r="156" spans="1:28" ht="17.2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0"/>
      <c r="K156" s="125"/>
      <c r="L156" s="125"/>
      <c r="R156" s="50"/>
      <c r="S156" s="50"/>
      <c r="T156" s="50"/>
      <c r="U156" s="50"/>
      <c r="V156" s="50"/>
      <c r="W156" s="52"/>
      <c r="X156" s="50"/>
      <c r="Y156" s="50"/>
      <c r="Z156" s="50"/>
      <c r="AA156" s="50"/>
      <c r="AB156" s="50"/>
    </row>
    <row r="157" spans="1:28" ht="17.2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0"/>
      <c r="K157" s="125"/>
      <c r="L157" s="125"/>
      <c r="R157" s="50"/>
      <c r="S157" s="50"/>
      <c r="T157" s="50"/>
      <c r="U157" s="50"/>
      <c r="V157" s="50"/>
      <c r="W157" s="52"/>
      <c r="X157" s="50"/>
      <c r="Y157" s="50"/>
      <c r="Z157" s="50"/>
      <c r="AA157" s="50"/>
      <c r="AB157" s="50"/>
    </row>
    <row r="158" spans="1:28" ht="17.2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0"/>
      <c r="K158" s="125"/>
      <c r="L158" s="125"/>
      <c r="R158" s="50"/>
      <c r="S158" s="50"/>
      <c r="T158" s="50"/>
      <c r="U158" s="50"/>
      <c r="V158" s="50"/>
      <c r="W158" s="52"/>
      <c r="X158" s="50"/>
      <c r="Y158" s="50"/>
      <c r="Z158" s="50"/>
      <c r="AA158" s="50"/>
      <c r="AB158" s="50"/>
    </row>
    <row r="159" spans="1:28" ht="17.2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0"/>
      <c r="K159" s="125"/>
      <c r="L159" s="125"/>
      <c r="R159" s="50"/>
      <c r="S159" s="50"/>
      <c r="T159" s="50"/>
      <c r="U159" s="50"/>
      <c r="V159" s="50"/>
      <c r="W159" s="52"/>
      <c r="X159" s="50"/>
      <c r="Y159" s="50"/>
      <c r="Z159" s="50"/>
      <c r="AA159" s="50"/>
      <c r="AB159" s="50"/>
    </row>
    <row r="160" spans="1:28" ht="17.2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0"/>
      <c r="K160" s="125"/>
      <c r="L160" s="125"/>
      <c r="R160" s="50"/>
      <c r="S160" s="50"/>
      <c r="T160" s="50"/>
      <c r="U160" s="50"/>
      <c r="V160" s="50"/>
      <c r="W160" s="52"/>
      <c r="X160" s="50"/>
      <c r="Y160" s="50"/>
      <c r="Z160" s="50"/>
      <c r="AA160" s="50"/>
      <c r="AB160" s="50"/>
    </row>
    <row r="161" spans="1:28" ht="17.2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0"/>
      <c r="K161" s="125"/>
      <c r="L161" s="125"/>
      <c r="R161" s="50"/>
      <c r="S161" s="50"/>
      <c r="T161" s="50"/>
      <c r="U161" s="50"/>
      <c r="V161" s="50"/>
      <c r="W161" s="52"/>
      <c r="X161" s="50"/>
      <c r="Y161" s="50"/>
      <c r="Z161" s="50"/>
      <c r="AA161" s="50"/>
      <c r="AB161" s="50"/>
    </row>
    <row r="162" spans="1:28" ht="17.2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0"/>
      <c r="K162" s="125"/>
      <c r="L162" s="125"/>
      <c r="R162" s="50"/>
      <c r="S162" s="50"/>
      <c r="T162" s="50"/>
      <c r="U162" s="50"/>
      <c r="V162" s="50"/>
      <c r="W162" s="52"/>
      <c r="X162" s="50"/>
      <c r="Y162" s="50"/>
      <c r="Z162" s="50"/>
      <c r="AA162" s="50"/>
      <c r="AB162" s="50"/>
    </row>
    <row r="163" spans="1:28" ht="17.2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0"/>
      <c r="K163" s="125"/>
      <c r="L163" s="125"/>
      <c r="R163" s="50"/>
      <c r="S163" s="50"/>
      <c r="T163" s="50"/>
      <c r="U163" s="50"/>
      <c r="V163" s="50"/>
      <c r="W163" s="52"/>
      <c r="X163" s="50"/>
      <c r="Y163" s="50"/>
      <c r="Z163" s="50"/>
      <c r="AA163" s="50"/>
      <c r="AB163" s="50"/>
    </row>
    <row r="164" spans="1:28" ht="17.2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0"/>
      <c r="K164" s="125"/>
      <c r="L164" s="125"/>
      <c r="R164" s="50"/>
      <c r="S164" s="50"/>
      <c r="T164" s="50"/>
      <c r="U164" s="50"/>
      <c r="V164" s="50"/>
      <c r="W164" s="52"/>
      <c r="X164" s="50"/>
      <c r="Y164" s="50"/>
      <c r="Z164" s="50"/>
      <c r="AA164" s="50"/>
      <c r="AB164" s="50"/>
    </row>
    <row r="165" spans="1:28" ht="17.2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0"/>
      <c r="K165" s="125"/>
      <c r="L165" s="125"/>
      <c r="R165" s="50"/>
      <c r="S165" s="50"/>
      <c r="T165" s="50"/>
      <c r="U165" s="50"/>
      <c r="V165" s="50"/>
      <c r="W165" s="52"/>
      <c r="X165" s="50"/>
      <c r="Y165" s="50"/>
      <c r="Z165" s="50"/>
      <c r="AA165" s="50"/>
      <c r="AB165" s="50"/>
    </row>
    <row r="166" spans="1:28" ht="17.2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0"/>
      <c r="K166" s="125"/>
      <c r="L166" s="125"/>
      <c r="R166" s="50"/>
      <c r="S166" s="50"/>
      <c r="T166" s="50"/>
      <c r="U166" s="50"/>
      <c r="V166" s="50"/>
      <c r="W166" s="52"/>
      <c r="X166" s="50"/>
      <c r="Y166" s="50"/>
      <c r="Z166" s="50"/>
      <c r="AA166" s="50"/>
      <c r="AB166" s="50"/>
    </row>
    <row r="167" spans="1:28" ht="17.2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0"/>
      <c r="K167" s="125"/>
      <c r="L167" s="125"/>
      <c r="R167" s="50"/>
      <c r="S167" s="50"/>
      <c r="T167" s="50"/>
      <c r="U167" s="50"/>
      <c r="V167" s="50"/>
      <c r="W167" s="52"/>
      <c r="X167" s="50"/>
      <c r="Y167" s="50"/>
      <c r="Z167" s="50"/>
      <c r="AA167" s="50"/>
      <c r="AB167" s="50"/>
    </row>
    <row r="168" spans="1:28" ht="17.2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0"/>
      <c r="K168" s="125"/>
      <c r="L168" s="125"/>
      <c r="R168" s="50"/>
      <c r="S168" s="50"/>
      <c r="T168" s="50"/>
      <c r="U168" s="50"/>
      <c r="V168" s="50"/>
      <c r="W168" s="52"/>
      <c r="X168" s="50"/>
      <c r="Y168" s="50"/>
      <c r="Z168" s="50"/>
      <c r="AA168" s="50"/>
      <c r="AB168" s="50"/>
    </row>
    <row r="169" spans="1:28" ht="17.2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0"/>
      <c r="K169" s="125"/>
      <c r="L169" s="125"/>
      <c r="R169" s="50"/>
      <c r="S169" s="50"/>
      <c r="T169" s="50"/>
      <c r="U169" s="50"/>
      <c r="V169" s="50"/>
      <c r="W169" s="52"/>
      <c r="X169" s="50"/>
      <c r="Y169" s="50"/>
      <c r="Z169" s="50"/>
      <c r="AA169" s="50"/>
      <c r="AB169" s="50"/>
    </row>
    <row r="170" spans="1:28" ht="17.2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0"/>
      <c r="K170" s="125"/>
      <c r="L170" s="125"/>
      <c r="R170" s="50"/>
      <c r="S170" s="50"/>
      <c r="T170" s="50"/>
      <c r="U170" s="50"/>
      <c r="V170" s="50"/>
      <c r="W170" s="52"/>
      <c r="X170" s="50"/>
      <c r="Y170" s="50"/>
      <c r="Z170" s="50"/>
      <c r="AA170" s="50"/>
      <c r="AB170" s="50"/>
    </row>
    <row r="171" spans="1:28" ht="17.2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0"/>
      <c r="K171" s="125"/>
      <c r="L171" s="125"/>
      <c r="R171" s="50"/>
      <c r="S171" s="50"/>
      <c r="T171" s="50"/>
      <c r="U171" s="50"/>
      <c r="V171" s="50"/>
      <c r="W171" s="52"/>
      <c r="X171" s="50"/>
      <c r="Y171" s="50"/>
      <c r="Z171" s="50"/>
      <c r="AA171" s="50"/>
      <c r="AB171" s="50"/>
    </row>
    <row r="172" spans="1:28" ht="17.2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0"/>
      <c r="K172" s="125"/>
      <c r="L172" s="125"/>
      <c r="R172" s="50"/>
      <c r="S172" s="50"/>
      <c r="T172" s="50"/>
      <c r="U172" s="50"/>
      <c r="V172" s="50"/>
      <c r="W172" s="52"/>
      <c r="X172" s="50"/>
      <c r="Y172" s="50"/>
      <c r="Z172" s="50"/>
      <c r="AA172" s="50"/>
      <c r="AB172" s="50"/>
    </row>
    <row r="173" spans="1:28" ht="17.2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0"/>
      <c r="K173" s="125"/>
      <c r="L173" s="125"/>
      <c r="R173" s="50"/>
      <c r="S173" s="50"/>
      <c r="T173" s="50"/>
      <c r="U173" s="50"/>
      <c r="V173" s="50"/>
      <c r="W173" s="52"/>
      <c r="X173" s="50"/>
      <c r="Y173" s="50"/>
      <c r="Z173" s="50"/>
      <c r="AA173" s="50"/>
      <c r="AB173" s="50"/>
    </row>
    <row r="174" spans="1:28" ht="17.2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0"/>
      <c r="K174" s="125"/>
      <c r="L174" s="125"/>
      <c r="R174" s="50"/>
      <c r="S174" s="50"/>
      <c r="T174" s="50"/>
      <c r="U174" s="50"/>
      <c r="V174" s="50"/>
      <c r="W174" s="52"/>
      <c r="X174" s="50"/>
      <c r="Y174" s="50"/>
      <c r="Z174" s="50"/>
      <c r="AA174" s="50"/>
      <c r="AB174" s="50"/>
    </row>
    <row r="175" spans="1:28" ht="17.2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0"/>
      <c r="K175" s="125"/>
      <c r="L175" s="125"/>
      <c r="R175" s="50"/>
      <c r="S175" s="50"/>
      <c r="T175" s="50"/>
      <c r="U175" s="50"/>
      <c r="V175" s="50"/>
      <c r="W175" s="52"/>
      <c r="X175" s="50"/>
      <c r="Y175" s="50"/>
      <c r="Z175" s="50"/>
      <c r="AA175" s="50"/>
      <c r="AB175" s="50"/>
    </row>
    <row r="176" spans="1:28" ht="17.2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0"/>
      <c r="K176" s="125"/>
      <c r="L176" s="125"/>
      <c r="R176" s="50"/>
      <c r="S176" s="50"/>
      <c r="T176" s="50"/>
      <c r="U176" s="50"/>
      <c r="V176" s="50"/>
      <c r="W176" s="52"/>
      <c r="X176" s="50"/>
      <c r="Y176" s="50"/>
      <c r="Z176" s="50"/>
      <c r="AA176" s="50"/>
      <c r="AB176" s="50"/>
    </row>
    <row r="177" spans="1:28" ht="17.2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0"/>
      <c r="K177" s="125"/>
      <c r="L177" s="125"/>
      <c r="R177" s="50"/>
      <c r="S177" s="50"/>
      <c r="T177" s="50"/>
      <c r="U177" s="50"/>
      <c r="V177" s="50"/>
      <c r="W177" s="52"/>
      <c r="X177" s="50"/>
      <c r="Y177" s="50"/>
      <c r="Z177" s="50"/>
      <c r="AA177" s="50"/>
      <c r="AB177" s="50"/>
    </row>
    <row r="178" spans="1:28" ht="17.2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0"/>
      <c r="K178" s="125"/>
      <c r="L178" s="125"/>
      <c r="R178" s="50"/>
      <c r="S178" s="50"/>
      <c r="T178" s="50"/>
      <c r="U178" s="50"/>
      <c r="V178" s="50"/>
      <c r="W178" s="52"/>
      <c r="X178" s="50"/>
      <c r="Y178" s="50"/>
      <c r="Z178" s="50"/>
      <c r="AA178" s="50"/>
      <c r="AB178" s="50"/>
    </row>
    <row r="179" spans="1:28" ht="17.2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0"/>
      <c r="K179" s="125"/>
      <c r="L179" s="125"/>
      <c r="R179" s="50"/>
      <c r="S179" s="50"/>
      <c r="T179" s="50"/>
      <c r="U179" s="50"/>
      <c r="V179" s="50"/>
      <c r="W179" s="52"/>
      <c r="X179" s="50"/>
      <c r="Y179" s="50"/>
      <c r="Z179" s="50"/>
      <c r="AA179" s="50"/>
      <c r="AB179" s="50"/>
    </row>
    <row r="180" spans="1:28" ht="17.2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0"/>
      <c r="K180" s="125"/>
      <c r="L180" s="125"/>
      <c r="R180" s="50"/>
      <c r="S180" s="50"/>
      <c r="T180" s="50"/>
      <c r="U180" s="50"/>
      <c r="V180" s="50"/>
      <c r="W180" s="52"/>
      <c r="X180" s="50"/>
      <c r="Y180" s="50"/>
      <c r="Z180" s="50"/>
      <c r="AA180" s="50"/>
      <c r="AB180" s="50"/>
    </row>
    <row r="181" spans="1:28" ht="17.2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0"/>
      <c r="K181" s="125"/>
      <c r="L181" s="125"/>
      <c r="R181" s="50"/>
      <c r="S181" s="50"/>
      <c r="T181" s="50"/>
      <c r="U181" s="50"/>
      <c r="V181" s="50"/>
      <c r="W181" s="52"/>
      <c r="X181" s="50"/>
      <c r="Y181" s="50"/>
      <c r="Z181" s="50"/>
      <c r="AA181" s="50"/>
      <c r="AB181" s="50"/>
    </row>
    <row r="182" spans="1:28" ht="17.2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0"/>
      <c r="K182" s="125"/>
      <c r="L182" s="125"/>
      <c r="R182" s="50"/>
      <c r="S182" s="50"/>
      <c r="T182" s="50"/>
      <c r="U182" s="50"/>
      <c r="V182" s="50"/>
      <c r="W182" s="52"/>
      <c r="X182" s="50"/>
      <c r="Y182" s="50"/>
      <c r="Z182" s="50"/>
      <c r="AA182" s="50"/>
      <c r="AB182" s="50"/>
    </row>
    <row r="183" spans="1:28" ht="17.2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0"/>
      <c r="K183" s="125"/>
      <c r="L183" s="125"/>
      <c r="R183" s="50"/>
      <c r="S183" s="50"/>
      <c r="T183" s="50"/>
      <c r="U183" s="50"/>
      <c r="V183" s="50"/>
      <c r="W183" s="52"/>
      <c r="X183" s="50"/>
      <c r="Y183" s="50"/>
      <c r="Z183" s="50"/>
      <c r="AA183" s="50"/>
      <c r="AB183" s="50"/>
    </row>
    <row r="184" spans="1:28" ht="17.2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0"/>
      <c r="K184" s="125"/>
      <c r="L184" s="125"/>
      <c r="R184" s="50"/>
      <c r="S184" s="50"/>
      <c r="T184" s="50"/>
      <c r="U184" s="50"/>
      <c r="V184" s="50"/>
      <c r="W184" s="52"/>
      <c r="X184" s="50"/>
      <c r="Y184" s="50"/>
      <c r="Z184" s="50"/>
      <c r="AA184" s="50"/>
      <c r="AB184" s="50"/>
    </row>
    <row r="185" spans="1:28" ht="17.2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0"/>
      <c r="K185" s="125"/>
      <c r="L185" s="125"/>
      <c r="R185" s="50"/>
      <c r="S185" s="50"/>
      <c r="T185" s="50"/>
      <c r="U185" s="50"/>
      <c r="V185" s="50"/>
      <c r="W185" s="52"/>
      <c r="X185" s="50"/>
      <c r="Y185" s="50"/>
      <c r="Z185" s="50"/>
      <c r="AA185" s="50"/>
      <c r="AB185" s="50"/>
    </row>
    <row r="186" spans="1:28" ht="17.2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0"/>
      <c r="K186" s="125"/>
      <c r="L186" s="125"/>
      <c r="R186" s="50"/>
      <c r="S186" s="50"/>
      <c r="T186" s="50"/>
      <c r="U186" s="50"/>
      <c r="V186" s="50"/>
      <c r="W186" s="52"/>
      <c r="X186" s="50"/>
      <c r="Y186" s="50"/>
      <c r="Z186" s="50"/>
      <c r="AA186" s="50"/>
      <c r="AB186" s="50"/>
    </row>
    <row r="187" spans="1:28" ht="17.2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0"/>
      <c r="K187" s="125"/>
      <c r="L187" s="125"/>
      <c r="R187" s="50"/>
      <c r="S187" s="50"/>
      <c r="T187" s="50"/>
      <c r="U187" s="50"/>
      <c r="V187" s="50"/>
      <c r="W187" s="52"/>
      <c r="X187" s="50"/>
      <c r="Y187" s="50"/>
      <c r="Z187" s="50"/>
      <c r="AA187" s="50"/>
      <c r="AB187" s="50"/>
    </row>
    <row r="188" spans="1:28" ht="17.2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0"/>
      <c r="K188" s="125"/>
      <c r="L188" s="125"/>
      <c r="R188" s="50"/>
      <c r="S188" s="50"/>
      <c r="T188" s="50"/>
      <c r="U188" s="50"/>
      <c r="V188" s="50"/>
      <c r="W188" s="52"/>
      <c r="X188" s="50"/>
      <c r="Y188" s="50"/>
      <c r="Z188" s="50"/>
      <c r="AA188" s="50"/>
      <c r="AB188" s="50"/>
    </row>
    <row r="189" spans="1:28" ht="17.2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0"/>
      <c r="K189" s="125"/>
      <c r="L189" s="125"/>
      <c r="R189" s="50"/>
      <c r="S189" s="50"/>
      <c r="T189" s="50"/>
      <c r="U189" s="50"/>
      <c r="V189" s="50"/>
      <c r="W189" s="52"/>
      <c r="X189" s="50"/>
      <c r="Y189" s="50"/>
      <c r="Z189" s="50"/>
      <c r="AA189" s="50"/>
      <c r="AB189" s="50"/>
    </row>
    <row r="190" spans="1:28" ht="17.2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0"/>
      <c r="K190" s="125"/>
      <c r="L190" s="125"/>
      <c r="R190" s="50"/>
      <c r="S190" s="50"/>
      <c r="T190" s="50"/>
      <c r="U190" s="50"/>
      <c r="V190" s="50"/>
      <c r="W190" s="52"/>
      <c r="X190" s="50"/>
      <c r="Y190" s="50"/>
      <c r="Z190" s="50"/>
      <c r="AA190" s="50"/>
      <c r="AB190" s="50"/>
    </row>
    <row r="191" spans="1:28" ht="17.2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0"/>
      <c r="K191" s="125"/>
      <c r="L191" s="125"/>
      <c r="R191" s="50"/>
      <c r="S191" s="50"/>
      <c r="T191" s="50"/>
      <c r="U191" s="50"/>
      <c r="V191" s="50"/>
      <c r="W191" s="52"/>
      <c r="X191" s="50"/>
      <c r="Y191" s="50"/>
      <c r="Z191" s="50"/>
      <c r="AA191" s="50"/>
      <c r="AB191" s="50"/>
    </row>
    <row r="192" spans="1:28" ht="17.2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0"/>
      <c r="K192" s="125"/>
      <c r="L192" s="125"/>
      <c r="R192" s="50"/>
      <c r="S192" s="50"/>
      <c r="T192" s="50"/>
      <c r="U192" s="50"/>
      <c r="V192" s="50"/>
      <c r="W192" s="52"/>
      <c r="X192" s="50"/>
      <c r="Y192" s="50"/>
      <c r="Z192" s="50"/>
      <c r="AA192" s="50"/>
      <c r="AB192" s="50"/>
    </row>
    <row r="193" spans="1:28" ht="17.2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0"/>
      <c r="K193" s="125"/>
      <c r="L193" s="125"/>
      <c r="R193" s="50"/>
      <c r="S193" s="50"/>
      <c r="T193" s="50"/>
      <c r="U193" s="50"/>
      <c r="V193" s="50"/>
      <c r="W193" s="52"/>
      <c r="X193" s="50"/>
      <c r="Y193" s="50"/>
      <c r="Z193" s="50"/>
      <c r="AA193" s="50"/>
      <c r="AB193" s="50"/>
    </row>
    <row r="194" spans="1:28" ht="17.2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0"/>
      <c r="K194" s="125"/>
      <c r="L194" s="125"/>
      <c r="R194" s="50"/>
      <c r="S194" s="50"/>
      <c r="T194" s="50"/>
      <c r="U194" s="50"/>
      <c r="V194" s="50"/>
      <c r="W194" s="52"/>
      <c r="X194" s="50"/>
      <c r="Y194" s="50"/>
      <c r="Z194" s="50"/>
      <c r="AA194" s="50"/>
      <c r="AB194" s="50"/>
    </row>
    <row r="195" spans="1:28" ht="17.2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0"/>
      <c r="K195" s="125"/>
      <c r="L195" s="125"/>
      <c r="R195" s="50"/>
      <c r="S195" s="50"/>
      <c r="T195" s="50"/>
      <c r="U195" s="50"/>
      <c r="V195" s="50"/>
      <c r="W195" s="52"/>
      <c r="X195" s="50"/>
      <c r="Y195" s="50"/>
      <c r="Z195" s="50"/>
      <c r="AA195" s="50"/>
      <c r="AB195" s="50"/>
    </row>
    <row r="196" spans="1:28" ht="17.2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0"/>
      <c r="K196" s="125"/>
      <c r="L196" s="125"/>
      <c r="R196" s="50"/>
      <c r="S196" s="50"/>
      <c r="T196" s="50"/>
      <c r="U196" s="50"/>
      <c r="V196" s="50"/>
      <c r="W196" s="52"/>
      <c r="X196" s="50"/>
      <c r="Y196" s="50"/>
      <c r="Z196" s="50"/>
      <c r="AA196" s="50"/>
      <c r="AB196" s="50"/>
    </row>
    <row r="197" spans="1:28" ht="17.2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0"/>
      <c r="K197" s="125"/>
      <c r="L197" s="125"/>
      <c r="R197" s="50"/>
      <c r="S197" s="50"/>
      <c r="T197" s="50"/>
      <c r="U197" s="50"/>
      <c r="V197" s="50"/>
      <c r="W197" s="52"/>
      <c r="X197" s="50"/>
      <c r="Y197" s="50"/>
      <c r="Z197" s="50"/>
      <c r="AA197" s="50"/>
      <c r="AB197" s="50"/>
    </row>
    <row r="198" spans="1:28" ht="17.2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0"/>
      <c r="K198" s="125"/>
      <c r="L198" s="125"/>
      <c r="R198" s="50"/>
      <c r="S198" s="50"/>
      <c r="T198" s="50"/>
      <c r="U198" s="50"/>
      <c r="V198" s="50"/>
      <c r="W198" s="52"/>
      <c r="X198" s="50"/>
      <c r="Y198" s="50"/>
      <c r="Z198" s="50"/>
      <c r="AA198" s="50"/>
      <c r="AB198" s="50"/>
    </row>
    <row r="199" spans="1:28" ht="17.2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0"/>
      <c r="K199" s="125"/>
      <c r="L199" s="125"/>
      <c r="R199" s="50"/>
      <c r="S199" s="50"/>
      <c r="T199" s="50"/>
      <c r="U199" s="50"/>
      <c r="V199" s="50"/>
      <c r="W199" s="52"/>
      <c r="X199" s="50"/>
      <c r="Y199" s="50"/>
      <c r="Z199" s="50"/>
      <c r="AA199" s="50"/>
      <c r="AB199" s="50"/>
    </row>
    <row r="200" spans="1:28" ht="17.2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0"/>
      <c r="K200" s="125"/>
      <c r="L200" s="125"/>
      <c r="R200" s="50"/>
      <c r="S200" s="50"/>
      <c r="T200" s="50"/>
      <c r="U200" s="50"/>
      <c r="V200" s="50"/>
      <c r="W200" s="52"/>
      <c r="X200" s="50"/>
      <c r="Y200" s="50"/>
      <c r="Z200" s="50"/>
      <c r="AA200" s="50"/>
      <c r="AB200" s="50"/>
    </row>
    <row r="201" spans="1:28" ht="17.2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0"/>
      <c r="K201" s="125"/>
      <c r="L201" s="125"/>
      <c r="R201" s="50"/>
      <c r="S201" s="50"/>
      <c r="T201" s="50"/>
      <c r="U201" s="50"/>
      <c r="V201" s="50"/>
      <c r="W201" s="52"/>
      <c r="X201" s="50"/>
      <c r="Y201" s="50"/>
      <c r="Z201" s="50"/>
      <c r="AA201" s="50"/>
      <c r="AB201" s="50"/>
    </row>
    <row r="202" spans="1:28" ht="17.2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0"/>
      <c r="K202" s="125"/>
      <c r="L202" s="125"/>
      <c r="R202" s="50"/>
      <c r="S202" s="50"/>
      <c r="T202" s="50"/>
      <c r="U202" s="50"/>
      <c r="V202" s="50"/>
      <c r="W202" s="52"/>
      <c r="X202" s="50"/>
      <c r="Y202" s="50"/>
      <c r="Z202" s="50"/>
      <c r="AA202" s="50"/>
      <c r="AB202" s="50"/>
    </row>
    <row r="203" spans="1:28" ht="17.2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0"/>
      <c r="K203" s="125"/>
      <c r="L203" s="125"/>
      <c r="R203" s="50"/>
      <c r="S203" s="50"/>
      <c r="T203" s="50"/>
      <c r="U203" s="50"/>
      <c r="V203" s="50"/>
      <c r="W203" s="52"/>
      <c r="X203" s="50"/>
      <c r="Y203" s="50"/>
      <c r="Z203" s="50"/>
      <c r="AA203" s="50"/>
      <c r="AB203" s="50"/>
    </row>
    <row r="204" spans="1:28" ht="17.2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0"/>
      <c r="K204" s="125"/>
      <c r="L204" s="125"/>
      <c r="R204" s="50"/>
      <c r="S204" s="50"/>
      <c r="T204" s="50"/>
      <c r="U204" s="50"/>
      <c r="V204" s="50"/>
      <c r="W204" s="52"/>
      <c r="X204" s="50"/>
      <c r="Y204" s="50"/>
      <c r="Z204" s="50"/>
      <c r="AA204" s="50"/>
      <c r="AB204" s="50"/>
    </row>
    <row r="205" spans="1:28" ht="17.2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0"/>
      <c r="K205" s="125"/>
      <c r="L205" s="125"/>
      <c r="R205" s="50"/>
      <c r="S205" s="50"/>
      <c r="T205" s="50"/>
      <c r="U205" s="50"/>
      <c r="V205" s="50"/>
      <c r="W205" s="52"/>
      <c r="X205" s="50"/>
      <c r="Y205" s="50"/>
      <c r="Z205" s="50"/>
      <c r="AA205" s="50"/>
      <c r="AB205" s="50"/>
    </row>
    <row r="206" spans="1:28" ht="17.2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0"/>
      <c r="K206" s="125"/>
      <c r="L206" s="125"/>
      <c r="R206" s="50"/>
      <c r="S206" s="50"/>
      <c r="T206" s="50"/>
      <c r="U206" s="50"/>
      <c r="V206" s="50"/>
      <c r="W206" s="52"/>
      <c r="X206" s="50"/>
      <c r="Y206" s="50"/>
      <c r="Z206" s="50"/>
      <c r="AA206" s="50"/>
      <c r="AB206" s="50"/>
    </row>
    <row r="207" spans="1:28" ht="17.2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0"/>
      <c r="K207" s="125"/>
      <c r="L207" s="125"/>
      <c r="R207" s="50"/>
      <c r="S207" s="50"/>
      <c r="T207" s="50"/>
      <c r="U207" s="50"/>
      <c r="V207" s="50"/>
      <c r="W207" s="52"/>
      <c r="X207" s="50"/>
      <c r="Y207" s="50"/>
      <c r="Z207" s="50"/>
      <c r="AA207" s="50"/>
      <c r="AB207" s="50"/>
    </row>
    <row r="208" spans="1:28" ht="17.2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0"/>
      <c r="K208" s="125"/>
      <c r="L208" s="125"/>
      <c r="R208" s="50"/>
      <c r="S208" s="50"/>
      <c r="T208" s="50"/>
      <c r="U208" s="50"/>
      <c r="V208" s="50"/>
      <c r="W208" s="52"/>
      <c r="X208" s="50"/>
      <c r="Y208" s="50"/>
      <c r="Z208" s="50"/>
      <c r="AA208" s="50"/>
      <c r="AB208" s="50"/>
    </row>
    <row r="209" spans="1:28" ht="17.2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0"/>
      <c r="K209" s="125"/>
      <c r="L209" s="125"/>
      <c r="R209" s="50"/>
      <c r="S209" s="50"/>
      <c r="T209" s="50"/>
      <c r="U209" s="50"/>
      <c r="V209" s="50"/>
      <c r="W209" s="52"/>
      <c r="X209" s="50"/>
      <c r="Y209" s="50"/>
      <c r="Z209" s="50"/>
      <c r="AA209" s="50"/>
      <c r="AB209" s="50"/>
    </row>
    <row r="210" spans="1:28" ht="17.2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0"/>
      <c r="K210" s="125"/>
      <c r="L210" s="125"/>
      <c r="R210" s="50"/>
      <c r="S210" s="50"/>
      <c r="T210" s="50"/>
      <c r="U210" s="50"/>
      <c r="V210" s="50"/>
      <c r="W210" s="52"/>
      <c r="X210" s="50"/>
      <c r="Y210" s="50"/>
      <c r="Z210" s="50"/>
      <c r="AA210" s="50"/>
      <c r="AB210" s="50"/>
    </row>
    <row r="211" spans="1:28" ht="17.2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0"/>
      <c r="K211" s="125"/>
      <c r="L211" s="125"/>
      <c r="R211" s="50"/>
      <c r="S211" s="50"/>
      <c r="T211" s="50"/>
      <c r="U211" s="50"/>
      <c r="V211" s="50"/>
      <c r="W211" s="52"/>
      <c r="X211" s="50"/>
      <c r="Y211" s="50"/>
      <c r="Z211" s="50"/>
      <c r="AA211" s="50"/>
      <c r="AB211" s="50"/>
    </row>
    <row r="212" spans="1:28" ht="17.2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0"/>
      <c r="K212" s="125"/>
      <c r="L212" s="125"/>
      <c r="R212" s="50"/>
      <c r="S212" s="50"/>
      <c r="T212" s="50"/>
      <c r="U212" s="50"/>
      <c r="V212" s="50"/>
      <c r="W212" s="52"/>
      <c r="X212" s="50"/>
      <c r="Y212" s="50"/>
      <c r="Z212" s="50"/>
      <c r="AA212" s="50"/>
      <c r="AB212" s="50"/>
    </row>
    <row r="213" spans="1:28" ht="17.2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0"/>
      <c r="K213" s="125"/>
      <c r="L213" s="125"/>
      <c r="R213" s="50"/>
      <c r="S213" s="50"/>
      <c r="T213" s="50"/>
      <c r="U213" s="50"/>
      <c r="V213" s="50"/>
      <c r="W213" s="52"/>
      <c r="X213" s="50"/>
      <c r="Y213" s="50"/>
      <c r="Z213" s="50"/>
      <c r="AA213" s="50"/>
      <c r="AB213" s="50"/>
    </row>
    <row r="214" spans="1:28" ht="17.2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0"/>
      <c r="K214" s="125"/>
      <c r="L214" s="125"/>
      <c r="R214" s="50"/>
      <c r="S214" s="50"/>
      <c r="T214" s="50"/>
      <c r="U214" s="50"/>
      <c r="V214" s="50"/>
      <c r="W214" s="52"/>
      <c r="X214" s="50"/>
      <c r="Y214" s="50"/>
      <c r="Z214" s="50"/>
      <c r="AA214" s="50"/>
      <c r="AB214" s="50"/>
    </row>
    <row r="215" spans="1:28" ht="17.2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0"/>
      <c r="K215" s="125"/>
      <c r="L215" s="125"/>
      <c r="R215" s="50"/>
      <c r="S215" s="50"/>
      <c r="T215" s="50"/>
      <c r="U215" s="50"/>
      <c r="V215" s="50"/>
      <c r="W215" s="52"/>
      <c r="X215" s="50"/>
      <c r="Y215" s="50"/>
      <c r="Z215" s="50"/>
      <c r="AA215" s="50"/>
      <c r="AB215" s="50"/>
    </row>
    <row r="216" spans="1:28" ht="17.2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0"/>
      <c r="K216" s="125"/>
      <c r="L216" s="125"/>
      <c r="R216" s="50"/>
      <c r="S216" s="50"/>
      <c r="T216" s="50"/>
      <c r="U216" s="50"/>
      <c r="V216" s="50"/>
      <c r="W216" s="52"/>
      <c r="X216" s="50"/>
      <c r="Y216" s="50"/>
      <c r="Z216" s="50"/>
      <c r="AA216" s="50"/>
      <c r="AB216" s="50"/>
    </row>
    <row r="217" spans="1:28" ht="17.2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0"/>
      <c r="K217" s="125"/>
      <c r="L217" s="125"/>
      <c r="R217" s="50"/>
      <c r="S217" s="50"/>
      <c r="T217" s="50"/>
      <c r="U217" s="50"/>
      <c r="V217" s="50"/>
      <c r="W217" s="52"/>
      <c r="X217" s="50"/>
      <c r="Y217" s="50"/>
      <c r="Z217" s="50"/>
      <c r="AA217" s="50"/>
      <c r="AB217" s="50"/>
    </row>
    <row r="218" spans="1:28" ht="17.2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0"/>
      <c r="K218" s="125"/>
      <c r="L218" s="125"/>
      <c r="R218" s="50"/>
      <c r="S218" s="50"/>
      <c r="T218" s="50"/>
      <c r="U218" s="50"/>
      <c r="V218" s="50"/>
      <c r="W218" s="52"/>
      <c r="X218" s="50"/>
      <c r="Y218" s="50"/>
      <c r="Z218" s="50"/>
      <c r="AA218" s="50"/>
      <c r="AB218" s="50"/>
    </row>
    <row r="219" spans="1:28" ht="17.2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0"/>
      <c r="K219" s="125"/>
      <c r="L219" s="125"/>
      <c r="R219" s="50"/>
      <c r="S219" s="50"/>
      <c r="T219" s="50"/>
      <c r="U219" s="50"/>
      <c r="V219" s="50"/>
      <c r="W219" s="52"/>
      <c r="X219" s="50"/>
      <c r="Y219" s="50"/>
      <c r="Z219" s="50"/>
      <c r="AA219" s="50"/>
      <c r="AB219" s="50"/>
    </row>
    <row r="220" spans="1:28" ht="17.2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0"/>
      <c r="K220" s="125"/>
      <c r="L220" s="125"/>
      <c r="R220" s="50"/>
      <c r="S220" s="50"/>
      <c r="T220" s="50"/>
      <c r="U220" s="50"/>
      <c r="V220" s="50"/>
      <c r="W220" s="52"/>
      <c r="X220" s="50"/>
      <c r="Y220" s="50"/>
      <c r="Z220" s="50"/>
      <c r="AA220" s="50"/>
      <c r="AB220" s="50"/>
    </row>
    <row r="221" spans="1:28" ht="17.2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0"/>
      <c r="K221" s="125"/>
      <c r="L221" s="125"/>
      <c r="R221" s="50"/>
      <c r="S221" s="50"/>
      <c r="T221" s="50"/>
      <c r="U221" s="50"/>
      <c r="V221" s="50"/>
      <c r="W221" s="52"/>
      <c r="X221" s="50"/>
      <c r="Y221" s="50"/>
      <c r="Z221" s="50"/>
      <c r="AA221" s="50"/>
      <c r="AB221" s="50"/>
    </row>
    <row r="222" spans="1:28" ht="17.2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0"/>
      <c r="K222" s="125"/>
      <c r="L222" s="125"/>
      <c r="R222" s="50"/>
      <c r="S222" s="50"/>
      <c r="T222" s="50"/>
      <c r="U222" s="50"/>
      <c r="V222" s="50"/>
      <c r="W222" s="52"/>
      <c r="X222" s="50"/>
      <c r="Y222" s="50"/>
      <c r="Z222" s="50"/>
      <c r="AA222" s="50"/>
      <c r="AB222" s="50"/>
    </row>
    <row r="223" spans="1:28" ht="17.2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0"/>
      <c r="K223" s="125"/>
      <c r="L223" s="125"/>
      <c r="R223" s="50"/>
      <c r="S223" s="50"/>
      <c r="T223" s="50"/>
      <c r="U223" s="50"/>
      <c r="V223" s="50"/>
      <c r="W223" s="52"/>
      <c r="X223" s="50"/>
      <c r="Y223" s="50"/>
      <c r="Z223" s="50"/>
      <c r="AA223" s="50"/>
      <c r="AB223" s="50"/>
    </row>
    <row r="224" spans="1:28" ht="17.2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0"/>
      <c r="K224" s="125"/>
      <c r="L224" s="125"/>
      <c r="R224" s="50"/>
      <c r="S224" s="50"/>
      <c r="T224" s="50"/>
      <c r="U224" s="50"/>
      <c r="V224" s="50"/>
      <c r="W224" s="52"/>
      <c r="X224" s="50"/>
      <c r="Y224" s="50"/>
      <c r="Z224" s="50"/>
      <c r="AA224" s="50"/>
      <c r="AB224" s="50"/>
    </row>
    <row r="225" spans="1:28" ht="17.2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0"/>
      <c r="K225" s="125"/>
      <c r="L225" s="125"/>
      <c r="R225" s="50"/>
      <c r="S225" s="50"/>
      <c r="T225" s="50"/>
      <c r="U225" s="50"/>
      <c r="V225" s="50"/>
      <c r="W225" s="52"/>
      <c r="X225" s="50"/>
      <c r="Y225" s="50"/>
      <c r="Z225" s="50"/>
      <c r="AA225" s="50"/>
      <c r="AB225" s="50"/>
    </row>
    <row r="226" spans="1:28" ht="17.2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0"/>
      <c r="K226" s="125"/>
      <c r="L226" s="125"/>
      <c r="R226" s="50"/>
      <c r="S226" s="50"/>
      <c r="T226" s="50"/>
      <c r="U226" s="50"/>
      <c r="V226" s="50"/>
      <c r="W226" s="52"/>
      <c r="X226" s="50"/>
      <c r="Y226" s="50"/>
      <c r="Z226" s="50"/>
      <c r="AA226" s="50"/>
      <c r="AB226" s="50"/>
    </row>
    <row r="227" spans="1:28" ht="17.2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0"/>
      <c r="K227" s="125"/>
      <c r="L227" s="125"/>
      <c r="R227" s="50"/>
      <c r="S227" s="50"/>
      <c r="T227" s="50"/>
      <c r="U227" s="50"/>
      <c r="V227" s="50"/>
      <c r="W227" s="52"/>
      <c r="X227" s="50"/>
      <c r="Y227" s="50"/>
      <c r="Z227" s="50"/>
      <c r="AA227" s="50"/>
      <c r="AB227" s="50"/>
    </row>
    <row r="228" spans="1:28" ht="17.2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0"/>
      <c r="K228" s="125"/>
      <c r="L228" s="125"/>
      <c r="R228" s="50"/>
      <c r="S228" s="50"/>
      <c r="T228" s="50"/>
      <c r="U228" s="50"/>
      <c r="V228" s="50"/>
      <c r="W228" s="52"/>
      <c r="X228" s="50"/>
      <c r="Y228" s="50"/>
      <c r="Z228" s="50"/>
      <c r="AA228" s="50"/>
      <c r="AB228" s="50"/>
    </row>
    <row r="229" spans="1:28" ht="17.2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0"/>
      <c r="K229" s="125"/>
      <c r="L229" s="125"/>
      <c r="R229" s="50"/>
      <c r="S229" s="50"/>
      <c r="T229" s="50"/>
      <c r="U229" s="50"/>
      <c r="V229" s="50"/>
      <c r="W229" s="52"/>
      <c r="X229" s="50"/>
      <c r="Y229" s="50"/>
      <c r="Z229" s="50"/>
      <c r="AA229" s="50"/>
      <c r="AB229" s="50"/>
    </row>
    <row r="230" spans="1:28" ht="17.2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0"/>
      <c r="K230" s="125"/>
      <c r="L230" s="125"/>
      <c r="R230" s="50"/>
      <c r="S230" s="50"/>
      <c r="T230" s="50"/>
      <c r="U230" s="50"/>
      <c r="V230" s="50"/>
      <c r="W230" s="52"/>
      <c r="X230" s="50"/>
      <c r="Y230" s="50"/>
      <c r="Z230" s="50"/>
      <c r="AA230" s="50"/>
      <c r="AB230" s="50"/>
    </row>
    <row r="231" spans="1:28" ht="17.2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0"/>
      <c r="K231" s="125"/>
      <c r="L231" s="125"/>
      <c r="R231" s="50"/>
      <c r="S231" s="50"/>
      <c r="T231" s="50"/>
      <c r="U231" s="50"/>
      <c r="V231" s="50"/>
      <c r="W231" s="52"/>
      <c r="X231" s="50"/>
      <c r="Y231" s="50"/>
      <c r="Z231" s="50"/>
      <c r="AA231" s="50"/>
      <c r="AB231" s="50"/>
    </row>
    <row r="232" spans="1:28" ht="17.2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0"/>
      <c r="K232" s="125"/>
      <c r="L232" s="125"/>
      <c r="R232" s="50"/>
      <c r="S232" s="50"/>
      <c r="T232" s="50"/>
      <c r="U232" s="50"/>
      <c r="V232" s="50"/>
      <c r="W232" s="52"/>
      <c r="X232" s="50"/>
      <c r="Y232" s="50"/>
      <c r="Z232" s="50"/>
      <c r="AA232" s="50"/>
      <c r="AB232" s="50"/>
    </row>
    <row r="233" spans="1:28" ht="17.2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0"/>
      <c r="K233" s="125"/>
      <c r="L233" s="125"/>
      <c r="R233" s="50"/>
      <c r="S233" s="50"/>
      <c r="T233" s="50"/>
      <c r="U233" s="50"/>
      <c r="V233" s="50"/>
      <c r="W233" s="52"/>
      <c r="X233" s="50"/>
      <c r="Y233" s="50"/>
      <c r="Z233" s="50"/>
      <c r="AA233" s="50"/>
      <c r="AB233" s="50"/>
    </row>
    <row r="234" spans="1:28" ht="17.2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0"/>
      <c r="K234" s="125"/>
      <c r="L234" s="125"/>
      <c r="R234" s="50"/>
      <c r="S234" s="50"/>
      <c r="T234" s="50"/>
      <c r="U234" s="50"/>
      <c r="V234" s="50"/>
      <c r="W234" s="52"/>
      <c r="X234" s="50"/>
      <c r="Y234" s="50"/>
      <c r="Z234" s="50"/>
      <c r="AA234" s="50"/>
      <c r="AB234" s="50"/>
    </row>
    <row r="235" spans="1:28" ht="17.2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0"/>
      <c r="K235" s="125"/>
      <c r="L235" s="125"/>
      <c r="R235" s="50"/>
      <c r="S235" s="50"/>
      <c r="T235" s="50"/>
      <c r="U235" s="50"/>
      <c r="V235" s="50"/>
      <c r="W235" s="52"/>
      <c r="X235" s="50"/>
      <c r="Y235" s="50"/>
      <c r="Z235" s="50"/>
      <c r="AA235" s="50"/>
      <c r="AB235" s="50"/>
    </row>
    <row r="236" spans="1:28" ht="17.2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0"/>
      <c r="K236" s="125"/>
      <c r="L236" s="125"/>
      <c r="R236" s="50"/>
      <c r="S236" s="50"/>
      <c r="T236" s="50"/>
      <c r="U236" s="50"/>
      <c r="V236" s="50"/>
      <c r="W236" s="52"/>
      <c r="X236" s="50"/>
      <c r="Y236" s="50"/>
      <c r="Z236" s="50"/>
      <c r="AA236" s="50"/>
      <c r="AB236" s="50"/>
    </row>
    <row r="237" spans="1:28" ht="17.2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0"/>
      <c r="K237" s="125"/>
      <c r="L237" s="125"/>
      <c r="R237" s="50"/>
      <c r="S237" s="50"/>
      <c r="T237" s="50"/>
      <c r="U237" s="50"/>
      <c r="V237" s="50"/>
      <c r="W237" s="52"/>
      <c r="X237" s="50"/>
      <c r="Y237" s="50"/>
      <c r="Z237" s="50"/>
      <c r="AA237" s="50"/>
      <c r="AB237" s="50"/>
    </row>
    <row r="238" spans="1:28" ht="17.2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0"/>
      <c r="K238" s="125"/>
      <c r="L238" s="125"/>
      <c r="R238" s="50"/>
      <c r="S238" s="50"/>
      <c r="T238" s="50"/>
      <c r="U238" s="50"/>
      <c r="V238" s="50"/>
      <c r="W238" s="52"/>
      <c r="X238" s="50"/>
      <c r="Y238" s="50"/>
      <c r="Z238" s="50"/>
      <c r="AA238" s="50"/>
      <c r="AB238" s="50"/>
    </row>
    <row r="239" spans="1:28" ht="17.2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0"/>
      <c r="K239" s="125"/>
      <c r="L239" s="125"/>
      <c r="R239" s="50"/>
      <c r="S239" s="50"/>
      <c r="T239" s="50"/>
      <c r="U239" s="50"/>
      <c r="V239" s="50"/>
      <c r="W239" s="52"/>
      <c r="X239" s="50"/>
      <c r="Y239" s="50"/>
      <c r="Z239" s="50"/>
      <c r="AA239" s="50"/>
      <c r="AB239" s="50"/>
    </row>
    <row r="240" spans="1:28" ht="17.2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0"/>
      <c r="K240" s="125"/>
      <c r="L240" s="125"/>
      <c r="R240" s="50"/>
      <c r="S240" s="50"/>
      <c r="T240" s="50"/>
      <c r="U240" s="50"/>
      <c r="V240" s="50"/>
      <c r="W240" s="52"/>
      <c r="X240" s="50"/>
      <c r="Y240" s="50"/>
      <c r="Z240" s="50"/>
      <c r="AA240" s="50"/>
      <c r="AB240" s="50"/>
    </row>
    <row r="241" spans="1:28" ht="17.2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0"/>
      <c r="K241" s="125"/>
      <c r="L241" s="125"/>
      <c r="R241" s="50"/>
      <c r="S241" s="50"/>
      <c r="T241" s="50"/>
      <c r="U241" s="50"/>
      <c r="V241" s="50"/>
      <c r="W241" s="52"/>
      <c r="X241" s="50"/>
      <c r="Y241" s="50"/>
      <c r="Z241" s="50"/>
      <c r="AA241" s="50"/>
      <c r="AB241" s="50"/>
    </row>
    <row r="242" spans="1:28" ht="17.2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0"/>
      <c r="K242" s="125"/>
      <c r="L242" s="125"/>
      <c r="R242" s="50"/>
      <c r="S242" s="50"/>
      <c r="T242" s="50"/>
      <c r="U242" s="50"/>
      <c r="V242" s="50"/>
      <c r="W242" s="52"/>
      <c r="X242" s="50"/>
      <c r="Y242" s="50"/>
      <c r="Z242" s="50"/>
      <c r="AA242" s="50"/>
      <c r="AB242" s="50"/>
    </row>
    <row r="243" spans="1:28" ht="17.2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0"/>
      <c r="K243" s="125"/>
      <c r="L243" s="125"/>
      <c r="R243" s="50"/>
      <c r="S243" s="50"/>
      <c r="T243" s="50"/>
      <c r="U243" s="50"/>
      <c r="V243" s="50"/>
      <c r="W243" s="52"/>
      <c r="X243" s="50"/>
      <c r="Y243" s="50"/>
      <c r="Z243" s="50"/>
      <c r="AA243" s="50"/>
      <c r="AB243" s="50"/>
    </row>
    <row r="244" spans="1:28" ht="17.2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0"/>
      <c r="K244" s="125"/>
      <c r="L244" s="125"/>
      <c r="R244" s="50"/>
      <c r="S244" s="50"/>
      <c r="T244" s="50"/>
      <c r="U244" s="50"/>
      <c r="V244" s="50"/>
      <c r="W244" s="52"/>
      <c r="X244" s="50"/>
      <c r="Y244" s="50"/>
      <c r="Z244" s="50"/>
      <c r="AA244" s="50"/>
      <c r="AB244" s="50"/>
    </row>
    <row r="245" spans="1:28" ht="17.2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0"/>
      <c r="K245" s="125"/>
      <c r="L245" s="125"/>
      <c r="R245" s="50"/>
      <c r="S245" s="50"/>
      <c r="T245" s="50"/>
      <c r="U245" s="50"/>
      <c r="V245" s="50"/>
      <c r="W245" s="52"/>
      <c r="X245" s="50"/>
      <c r="Y245" s="50"/>
      <c r="Z245" s="50"/>
      <c r="AA245" s="50"/>
      <c r="AB245" s="50"/>
    </row>
    <row r="246" spans="1:28" ht="17.2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0"/>
      <c r="K246" s="125"/>
      <c r="L246" s="125"/>
      <c r="R246" s="50"/>
      <c r="S246" s="50"/>
      <c r="T246" s="50"/>
      <c r="U246" s="50"/>
      <c r="V246" s="50"/>
      <c r="W246" s="52"/>
      <c r="X246" s="50"/>
      <c r="Y246" s="50"/>
      <c r="Z246" s="50"/>
      <c r="AA246" s="50"/>
      <c r="AB246" s="50"/>
    </row>
    <row r="247" spans="1:28" ht="17.2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0"/>
      <c r="K247" s="125"/>
      <c r="L247" s="125"/>
      <c r="R247" s="50"/>
      <c r="S247" s="50"/>
      <c r="T247" s="50"/>
      <c r="U247" s="50"/>
      <c r="V247" s="50"/>
      <c r="W247" s="52"/>
      <c r="X247" s="50"/>
      <c r="Y247" s="50"/>
      <c r="Z247" s="50"/>
      <c r="AA247" s="50"/>
      <c r="AB247" s="50"/>
    </row>
    <row r="248" spans="1:28" ht="17.2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0"/>
      <c r="K248" s="125"/>
      <c r="L248" s="125"/>
      <c r="R248" s="50"/>
      <c r="S248" s="50"/>
      <c r="T248" s="50"/>
      <c r="U248" s="50"/>
      <c r="V248" s="50"/>
      <c r="W248" s="52"/>
      <c r="X248" s="50"/>
      <c r="Y248" s="50"/>
      <c r="Z248" s="50"/>
      <c r="AA248" s="50"/>
      <c r="AB248" s="50"/>
    </row>
    <row r="249" spans="1:28" ht="17.2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0"/>
      <c r="K249" s="125"/>
      <c r="L249" s="125"/>
      <c r="R249" s="50"/>
      <c r="S249" s="50"/>
      <c r="T249" s="50"/>
      <c r="U249" s="50"/>
      <c r="V249" s="50"/>
      <c r="W249" s="52"/>
      <c r="X249" s="50"/>
      <c r="Y249" s="50"/>
      <c r="Z249" s="50"/>
      <c r="AA249" s="50"/>
      <c r="AB249" s="50"/>
    </row>
    <row r="250" spans="1:28" ht="17.2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0"/>
      <c r="K250" s="125"/>
      <c r="L250" s="125"/>
      <c r="R250" s="50"/>
      <c r="S250" s="50"/>
      <c r="T250" s="50"/>
      <c r="U250" s="50"/>
      <c r="V250" s="50"/>
      <c r="W250" s="52"/>
      <c r="X250" s="50"/>
      <c r="Y250" s="50"/>
      <c r="Z250" s="50"/>
      <c r="AA250" s="50"/>
      <c r="AB250" s="50"/>
    </row>
    <row r="251" spans="1:28" ht="17.2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0"/>
      <c r="K251" s="125"/>
      <c r="L251" s="125"/>
      <c r="R251" s="50"/>
      <c r="S251" s="50"/>
      <c r="T251" s="50"/>
      <c r="U251" s="50"/>
      <c r="V251" s="50"/>
      <c r="W251" s="52"/>
      <c r="X251" s="50"/>
      <c r="Y251" s="50"/>
      <c r="Z251" s="50"/>
      <c r="AA251" s="50"/>
      <c r="AB251" s="50"/>
    </row>
    <row r="252" spans="1:28" ht="17.2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0"/>
      <c r="K252" s="125"/>
      <c r="L252" s="125"/>
      <c r="R252" s="50"/>
      <c r="S252" s="50"/>
      <c r="T252" s="50"/>
      <c r="U252" s="50"/>
      <c r="V252" s="50"/>
      <c r="W252" s="52"/>
      <c r="X252" s="50"/>
      <c r="Y252" s="50"/>
      <c r="Z252" s="50"/>
      <c r="AA252" s="50"/>
      <c r="AB252" s="50"/>
    </row>
    <row r="253" spans="1:28" ht="17.2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0"/>
      <c r="K253" s="125"/>
      <c r="L253" s="125"/>
      <c r="R253" s="50"/>
      <c r="S253" s="50"/>
      <c r="T253" s="50"/>
      <c r="U253" s="50"/>
      <c r="V253" s="50"/>
      <c r="W253" s="52"/>
      <c r="X253" s="50"/>
      <c r="Y253" s="50"/>
      <c r="Z253" s="50"/>
      <c r="AA253" s="50"/>
      <c r="AB253" s="50"/>
    </row>
    <row r="254" spans="1:28" ht="17.2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0"/>
      <c r="K254" s="125"/>
      <c r="L254" s="125"/>
      <c r="R254" s="50"/>
      <c r="S254" s="50"/>
      <c r="T254" s="50"/>
      <c r="U254" s="50"/>
      <c r="V254" s="50"/>
      <c r="W254" s="52"/>
      <c r="X254" s="50"/>
      <c r="Y254" s="50"/>
      <c r="Z254" s="50"/>
      <c r="AA254" s="50"/>
      <c r="AB254" s="50"/>
    </row>
    <row r="255" spans="1:28" ht="17.2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0"/>
      <c r="K255" s="125"/>
      <c r="L255" s="125"/>
      <c r="R255" s="50"/>
      <c r="S255" s="50"/>
      <c r="T255" s="50"/>
      <c r="U255" s="50"/>
      <c r="V255" s="50"/>
      <c r="W255" s="52"/>
      <c r="X255" s="50"/>
      <c r="Y255" s="50"/>
      <c r="Z255" s="50"/>
      <c r="AA255" s="50"/>
      <c r="AB255" s="50"/>
    </row>
    <row r="256" spans="1:28" ht="17.2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0"/>
      <c r="K256" s="125"/>
      <c r="L256" s="125"/>
      <c r="R256" s="50"/>
      <c r="S256" s="50"/>
      <c r="T256" s="50"/>
      <c r="U256" s="50"/>
      <c r="V256" s="50"/>
      <c r="W256" s="52"/>
      <c r="X256" s="50"/>
      <c r="Y256" s="50"/>
      <c r="Z256" s="50"/>
      <c r="AA256" s="50"/>
      <c r="AB256" s="50"/>
    </row>
    <row r="257" spans="1:28" ht="17.2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0"/>
      <c r="K257" s="125"/>
      <c r="L257" s="125"/>
      <c r="R257" s="50"/>
      <c r="S257" s="50"/>
      <c r="T257" s="50"/>
      <c r="U257" s="50"/>
      <c r="V257" s="50"/>
      <c r="W257" s="52"/>
      <c r="X257" s="50"/>
      <c r="Y257" s="50"/>
      <c r="Z257" s="50"/>
      <c r="AA257" s="50"/>
      <c r="AB257" s="50"/>
    </row>
    <row r="258" spans="1:28" ht="17.2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0"/>
      <c r="K258" s="125"/>
      <c r="L258" s="125"/>
      <c r="R258" s="50"/>
      <c r="S258" s="50"/>
      <c r="T258" s="50"/>
      <c r="U258" s="50"/>
      <c r="V258" s="50"/>
      <c r="W258" s="52"/>
      <c r="X258" s="50"/>
      <c r="Y258" s="50"/>
      <c r="Z258" s="50"/>
      <c r="AA258" s="50"/>
      <c r="AB258" s="50"/>
    </row>
    <row r="259" spans="1:28" ht="17.2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0"/>
      <c r="K259" s="125"/>
      <c r="L259" s="125"/>
      <c r="R259" s="50"/>
      <c r="S259" s="50"/>
      <c r="T259" s="50"/>
      <c r="U259" s="50"/>
      <c r="V259" s="50"/>
      <c r="W259" s="52"/>
      <c r="X259" s="50"/>
      <c r="Y259" s="50"/>
      <c r="Z259" s="50"/>
      <c r="AA259" s="50"/>
      <c r="AB259" s="50"/>
    </row>
    <row r="260" spans="1:28" ht="17.2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0"/>
      <c r="K260" s="125"/>
      <c r="L260" s="125"/>
      <c r="R260" s="50"/>
      <c r="S260" s="50"/>
      <c r="T260" s="50"/>
      <c r="U260" s="50"/>
      <c r="V260" s="50"/>
      <c r="W260" s="52"/>
      <c r="X260" s="50"/>
      <c r="Y260" s="50"/>
      <c r="Z260" s="50"/>
      <c r="AA260" s="50"/>
      <c r="AB260" s="50"/>
    </row>
    <row r="261" spans="1:28" ht="17.2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0"/>
      <c r="K261" s="125"/>
      <c r="L261" s="125"/>
      <c r="R261" s="50"/>
      <c r="S261" s="50"/>
      <c r="T261" s="50"/>
      <c r="U261" s="50"/>
      <c r="V261" s="50"/>
      <c r="W261" s="52"/>
      <c r="X261" s="50"/>
      <c r="Y261" s="50"/>
      <c r="Z261" s="50"/>
      <c r="AA261" s="50"/>
      <c r="AB261" s="50"/>
    </row>
    <row r="262" spans="1:28" ht="17.2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0"/>
      <c r="K262" s="125"/>
      <c r="L262" s="125"/>
      <c r="R262" s="50"/>
      <c r="S262" s="50"/>
      <c r="T262" s="50"/>
      <c r="U262" s="50"/>
      <c r="V262" s="50"/>
      <c r="W262" s="52"/>
      <c r="X262" s="50"/>
      <c r="Y262" s="50"/>
      <c r="Z262" s="50"/>
      <c r="AA262" s="50"/>
      <c r="AB262" s="50"/>
    </row>
    <row r="263" spans="1:28" ht="17.2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0"/>
      <c r="K263" s="125"/>
      <c r="L263" s="125"/>
      <c r="R263" s="50"/>
      <c r="S263" s="50"/>
      <c r="T263" s="50"/>
      <c r="U263" s="50"/>
      <c r="V263" s="50"/>
      <c r="W263" s="52"/>
      <c r="X263" s="50"/>
      <c r="Y263" s="50"/>
      <c r="Z263" s="50"/>
      <c r="AA263" s="50"/>
      <c r="AB263" s="50"/>
    </row>
    <row r="264" spans="1:28" ht="17.2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0"/>
      <c r="K264" s="125"/>
      <c r="L264" s="125"/>
      <c r="R264" s="50"/>
      <c r="S264" s="50"/>
      <c r="T264" s="50"/>
      <c r="U264" s="50"/>
      <c r="V264" s="50"/>
      <c r="W264" s="52"/>
      <c r="X264" s="50"/>
      <c r="Y264" s="50"/>
      <c r="Z264" s="50"/>
      <c r="AA264" s="50"/>
      <c r="AB264" s="50"/>
    </row>
    <row r="265" spans="1:28" ht="17.2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0"/>
      <c r="K265" s="125"/>
      <c r="L265" s="125"/>
      <c r="R265" s="50"/>
      <c r="S265" s="50"/>
      <c r="T265" s="50"/>
      <c r="U265" s="50"/>
      <c r="V265" s="50"/>
      <c r="W265" s="52"/>
      <c r="X265" s="50"/>
      <c r="Y265" s="50"/>
      <c r="Z265" s="50"/>
      <c r="AA265" s="50"/>
      <c r="AB265" s="50"/>
    </row>
    <row r="266" spans="1:28" ht="17.2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0"/>
      <c r="K266" s="125"/>
      <c r="L266" s="125"/>
      <c r="R266" s="50"/>
      <c r="S266" s="50"/>
      <c r="T266" s="50"/>
      <c r="U266" s="50"/>
      <c r="V266" s="50"/>
      <c r="W266" s="52"/>
      <c r="X266" s="50"/>
      <c r="Y266" s="50"/>
      <c r="Z266" s="50"/>
      <c r="AA266" s="50"/>
      <c r="AB266" s="50"/>
    </row>
    <row r="267" spans="1:28" ht="17.2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0"/>
      <c r="K267" s="125"/>
      <c r="L267" s="125"/>
      <c r="R267" s="50"/>
      <c r="S267" s="50"/>
      <c r="T267" s="50"/>
      <c r="U267" s="50"/>
      <c r="V267" s="50"/>
      <c r="W267" s="52"/>
      <c r="X267" s="50"/>
      <c r="Y267" s="50"/>
      <c r="Z267" s="50"/>
      <c r="AA267" s="50"/>
      <c r="AB267" s="50"/>
    </row>
    <row r="268" spans="1:28" ht="17.2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0"/>
      <c r="K268" s="125"/>
      <c r="L268" s="125"/>
      <c r="R268" s="50"/>
      <c r="S268" s="50"/>
      <c r="T268" s="50"/>
      <c r="U268" s="50"/>
      <c r="V268" s="50"/>
      <c r="W268" s="52"/>
      <c r="X268" s="50"/>
      <c r="Y268" s="50"/>
      <c r="Z268" s="50"/>
      <c r="AA268" s="50"/>
      <c r="AB268" s="50"/>
    </row>
    <row r="269" spans="1:28" ht="17.2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0"/>
      <c r="K269" s="125"/>
      <c r="L269" s="125"/>
      <c r="R269" s="50"/>
      <c r="S269" s="50"/>
      <c r="T269" s="50"/>
      <c r="U269" s="50"/>
      <c r="V269" s="50"/>
      <c r="W269" s="52"/>
      <c r="X269" s="50"/>
      <c r="Y269" s="50"/>
      <c r="Z269" s="50"/>
      <c r="AA269" s="50"/>
      <c r="AB269" s="50"/>
    </row>
    <row r="270" spans="1:28" ht="17.2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0"/>
      <c r="K270" s="125"/>
      <c r="L270" s="125"/>
      <c r="R270" s="50"/>
      <c r="S270" s="50"/>
      <c r="T270" s="50"/>
      <c r="U270" s="50"/>
      <c r="V270" s="50"/>
      <c r="W270" s="52"/>
      <c r="X270" s="50"/>
      <c r="Y270" s="50"/>
      <c r="Z270" s="50"/>
      <c r="AA270" s="50"/>
      <c r="AB270" s="50"/>
    </row>
    <row r="271" spans="1:28" ht="17.2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0"/>
      <c r="K271" s="125"/>
      <c r="L271" s="125"/>
      <c r="R271" s="50"/>
      <c r="S271" s="50"/>
      <c r="T271" s="50"/>
      <c r="U271" s="50"/>
      <c r="V271" s="50"/>
      <c r="W271" s="52"/>
      <c r="X271" s="50"/>
      <c r="Y271" s="50"/>
      <c r="Z271" s="50"/>
      <c r="AA271" s="50"/>
      <c r="AB271" s="50"/>
    </row>
    <row r="272" spans="1:28" ht="17.2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0"/>
      <c r="K272" s="125"/>
      <c r="L272" s="125"/>
      <c r="R272" s="50"/>
      <c r="S272" s="50"/>
      <c r="T272" s="50"/>
      <c r="U272" s="50"/>
      <c r="V272" s="50"/>
      <c r="W272" s="52"/>
      <c r="X272" s="50"/>
      <c r="Y272" s="50"/>
      <c r="Z272" s="50"/>
      <c r="AA272" s="50"/>
      <c r="AB272" s="50"/>
    </row>
    <row r="273" spans="1:28" ht="17.2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0"/>
      <c r="K273" s="125"/>
      <c r="L273" s="125"/>
      <c r="R273" s="50"/>
      <c r="S273" s="50"/>
      <c r="T273" s="50"/>
      <c r="U273" s="50"/>
      <c r="V273" s="50"/>
      <c r="W273" s="52"/>
      <c r="X273" s="50"/>
      <c r="Y273" s="50"/>
      <c r="Z273" s="50"/>
      <c r="AA273" s="50"/>
      <c r="AB273" s="50"/>
    </row>
    <row r="274" spans="1:28" ht="17.2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0"/>
      <c r="K274" s="125"/>
      <c r="L274" s="125"/>
      <c r="R274" s="50"/>
      <c r="S274" s="50"/>
      <c r="T274" s="50"/>
      <c r="U274" s="50"/>
      <c r="V274" s="50"/>
      <c r="W274" s="52"/>
      <c r="X274" s="50"/>
      <c r="Y274" s="50"/>
      <c r="Z274" s="50"/>
      <c r="AA274" s="50"/>
      <c r="AB274" s="50"/>
    </row>
    <row r="275" spans="1:28" ht="17.2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0"/>
      <c r="K275" s="125"/>
      <c r="L275" s="125"/>
      <c r="R275" s="50"/>
      <c r="S275" s="50"/>
      <c r="T275" s="50"/>
      <c r="U275" s="50"/>
      <c r="V275" s="50"/>
      <c r="W275" s="52"/>
      <c r="X275" s="50"/>
      <c r="Y275" s="50"/>
      <c r="Z275" s="50"/>
      <c r="AA275" s="50"/>
      <c r="AB275" s="50"/>
    </row>
    <row r="276" spans="1:28" ht="17.2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0"/>
      <c r="K276" s="125"/>
      <c r="L276" s="125"/>
      <c r="R276" s="50"/>
      <c r="S276" s="50"/>
      <c r="T276" s="50"/>
      <c r="U276" s="50"/>
      <c r="V276" s="50"/>
      <c r="W276" s="52"/>
      <c r="X276" s="50"/>
      <c r="Y276" s="50"/>
      <c r="Z276" s="50"/>
      <c r="AA276" s="50"/>
      <c r="AB276" s="50"/>
    </row>
    <row r="277" spans="1:28" ht="17.2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0"/>
      <c r="K277" s="125"/>
      <c r="L277" s="125"/>
      <c r="R277" s="50"/>
      <c r="S277" s="50"/>
      <c r="T277" s="50"/>
      <c r="U277" s="50"/>
      <c r="V277" s="50"/>
      <c r="W277" s="52"/>
      <c r="X277" s="50"/>
      <c r="Y277" s="50"/>
      <c r="Z277" s="50"/>
      <c r="AA277" s="50"/>
      <c r="AB277" s="50"/>
    </row>
    <row r="278" spans="1:28" ht="17.2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0"/>
      <c r="K278" s="125"/>
      <c r="L278" s="125"/>
      <c r="R278" s="50"/>
      <c r="S278" s="50"/>
      <c r="T278" s="50"/>
      <c r="U278" s="50"/>
      <c r="V278" s="50"/>
      <c r="W278" s="52"/>
      <c r="X278" s="50"/>
      <c r="Y278" s="50"/>
      <c r="Z278" s="50"/>
      <c r="AA278" s="50"/>
      <c r="AB278" s="50"/>
    </row>
    <row r="279" spans="1:28" ht="17.2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0"/>
      <c r="K279" s="125"/>
      <c r="L279" s="125"/>
      <c r="R279" s="50"/>
      <c r="S279" s="50"/>
      <c r="T279" s="50"/>
      <c r="U279" s="50"/>
      <c r="V279" s="50"/>
      <c r="W279" s="52"/>
      <c r="X279" s="50"/>
      <c r="Y279" s="50"/>
      <c r="Z279" s="50"/>
      <c r="AA279" s="50"/>
      <c r="AB279" s="50"/>
    </row>
    <row r="280" spans="1:28" ht="17.2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0"/>
      <c r="K280" s="125"/>
      <c r="L280" s="125"/>
      <c r="R280" s="50"/>
      <c r="S280" s="50"/>
      <c r="T280" s="50"/>
      <c r="U280" s="50"/>
      <c r="V280" s="50"/>
      <c r="W280" s="52"/>
      <c r="X280" s="50"/>
      <c r="Y280" s="50"/>
      <c r="Z280" s="50"/>
      <c r="AA280" s="50"/>
      <c r="AB280" s="50"/>
    </row>
    <row r="281" spans="1:28" ht="17.2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0"/>
      <c r="K281" s="125"/>
      <c r="L281" s="125"/>
      <c r="R281" s="50"/>
      <c r="S281" s="50"/>
      <c r="T281" s="50"/>
      <c r="U281" s="50"/>
      <c r="V281" s="50"/>
      <c r="W281" s="52"/>
      <c r="X281" s="50"/>
      <c r="Y281" s="50"/>
      <c r="Z281" s="50"/>
      <c r="AA281" s="50"/>
      <c r="AB281" s="50"/>
    </row>
    <row r="282" spans="1:28" ht="17.2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0"/>
      <c r="K282" s="125"/>
      <c r="L282" s="125"/>
      <c r="R282" s="50"/>
      <c r="S282" s="50"/>
      <c r="T282" s="50"/>
      <c r="U282" s="50"/>
      <c r="V282" s="50"/>
      <c r="W282" s="52"/>
      <c r="X282" s="50"/>
      <c r="Y282" s="50"/>
      <c r="Z282" s="50"/>
      <c r="AA282" s="50"/>
      <c r="AB282" s="50"/>
    </row>
    <row r="283" spans="1:28" ht="17.2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0"/>
      <c r="K283" s="125"/>
      <c r="L283" s="125"/>
      <c r="R283" s="50"/>
      <c r="S283" s="50"/>
      <c r="T283" s="50"/>
      <c r="U283" s="50"/>
      <c r="V283" s="50"/>
      <c r="W283" s="52"/>
      <c r="X283" s="50"/>
      <c r="Y283" s="50"/>
      <c r="Z283" s="50"/>
      <c r="AA283" s="50"/>
      <c r="AB283" s="50"/>
    </row>
    <row r="284" spans="1:28" ht="17.2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0"/>
      <c r="K284" s="125"/>
      <c r="L284" s="125"/>
      <c r="R284" s="50"/>
      <c r="S284" s="50"/>
      <c r="T284" s="50"/>
      <c r="U284" s="50"/>
      <c r="V284" s="50"/>
      <c r="W284" s="52"/>
      <c r="X284" s="50"/>
      <c r="Y284" s="50"/>
      <c r="Z284" s="50"/>
      <c r="AA284" s="50"/>
      <c r="AB284" s="50"/>
    </row>
    <row r="285" spans="1:28" ht="17.2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0"/>
      <c r="K285" s="125"/>
      <c r="L285" s="125"/>
      <c r="R285" s="50"/>
      <c r="S285" s="50"/>
      <c r="T285" s="50"/>
      <c r="U285" s="50"/>
      <c r="V285" s="50"/>
      <c r="W285" s="52"/>
      <c r="X285" s="50"/>
      <c r="Y285" s="50"/>
      <c r="Z285" s="50"/>
      <c r="AA285" s="50"/>
      <c r="AB285" s="50"/>
    </row>
    <row r="286" spans="1:28" ht="17.2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0"/>
      <c r="K286" s="125"/>
      <c r="L286" s="125"/>
      <c r="R286" s="50"/>
      <c r="S286" s="50"/>
      <c r="T286" s="50"/>
      <c r="U286" s="50"/>
      <c r="V286" s="50"/>
      <c r="W286" s="52"/>
      <c r="X286" s="50"/>
      <c r="Y286" s="50"/>
      <c r="Z286" s="50"/>
      <c r="AA286" s="50"/>
      <c r="AB286" s="50"/>
    </row>
    <row r="287" spans="1:28" ht="17.2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0"/>
      <c r="K287" s="125"/>
      <c r="L287" s="125"/>
      <c r="R287" s="50"/>
      <c r="S287" s="50"/>
      <c r="T287" s="50"/>
      <c r="U287" s="50"/>
      <c r="V287" s="50"/>
      <c r="W287" s="52"/>
      <c r="X287" s="50"/>
      <c r="Y287" s="50"/>
      <c r="Z287" s="50"/>
      <c r="AA287" s="50"/>
      <c r="AB287" s="50"/>
    </row>
    <row r="288" spans="1:28" ht="17.2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0"/>
      <c r="K288" s="125"/>
      <c r="L288" s="125"/>
      <c r="R288" s="50"/>
      <c r="S288" s="50"/>
      <c r="T288" s="50"/>
      <c r="U288" s="50"/>
      <c r="V288" s="50"/>
      <c r="W288" s="52"/>
      <c r="X288" s="50"/>
      <c r="Y288" s="50"/>
      <c r="Z288" s="50"/>
      <c r="AA288" s="50"/>
      <c r="AB288" s="50"/>
    </row>
    <row r="289" spans="1:28" ht="17.2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0"/>
      <c r="K289" s="125"/>
      <c r="L289" s="125"/>
      <c r="R289" s="50"/>
      <c r="S289" s="50"/>
      <c r="T289" s="50"/>
      <c r="U289" s="50"/>
      <c r="V289" s="50"/>
      <c r="W289" s="52"/>
      <c r="X289" s="50"/>
      <c r="Y289" s="50"/>
      <c r="Z289" s="50"/>
      <c r="AA289" s="50"/>
      <c r="AB289" s="50"/>
    </row>
    <row r="290" spans="1:28" ht="17.2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0"/>
      <c r="K290" s="125"/>
      <c r="L290" s="125"/>
      <c r="R290" s="50"/>
      <c r="S290" s="50"/>
      <c r="T290" s="50"/>
      <c r="U290" s="50"/>
      <c r="V290" s="50"/>
      <c r="W290" s="52"/>
      <c r="X290" s="50"/>
      <c r="Y290" s="50"/>
      <c r="Z290" s="50"/>
      <c r="AA290" s="50"/>
      <c r="AB290" s="50"/>
    </row>
    <row r="291" spans="1:28" ht="17.2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0"/>
      <c r="K291" s="125"/>
      <c r="L291" s="125"/>
      <c r="R291" s="50"/>
      <c r="S291" s="50"/>
      <c r="T291" s="50"/>
      <c r="U291" s="50"/>
      <c r="V291" s="50"/>
      <c r="W291" s="52"/>
      <c r="X291" s="50"/>
      <c r="Y291" s="50"/>
      <c r="Z291" s="50"/>
      <c r="AA291" s="50"/>
      <c r="AB291" s="50"/>
    </row>
    <row r="292" spans="1:28" ht="17.2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0"/>
      <c r="K292" s="125"/>
      <c r="L292" s="125"/>
      <c r="R292" s="50"/>
      <c r="S292" s="50"/>
      <c r="T292" s="50"/>
      <c r="U292" s="50"/>
      <c r="V292" s="50"/>
      <c r="W292" s="52"/>
      <c r="X292" s="50"/>
      <c r="Y292" s="50"/>
      <c r="Z292" s="50"/>
      <c r="AA292" s="50"/>
      <c r="AB292" s="50"/>
    </row>
    <row r="293" spans="1:28" ht="17.2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0"/>
      <c r="K293" s="125"/>
      <c r="L293" s="125"/>
      <c r="R293" s="50"/>
      <c r="S293" s="50"/>
      <c r="T293" s="50"/>
      <c r="U293" s="50"/>
      <c r="V293" s="50"/>
      <c r="W293" s="52"/>
      <c r="X293" s="50"/>
      <c r="Y293" s="50"/>
      <c r="Z293" s="50"/>
      <c r="AA293" s="50"/>
      <c r="AB293" s="50"/>
    </row>
    <row r="294" spans="1:28" ht="17.2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0"/>
      <c r="K294" s="125"/>
      <c r="L294" s="125"/>
      <c r="R294" s="50"/>
      <c r="S294" s="50"/>
      <c r="T294" s="50"/>
      <c r="U294" s="50"/>
      <c r="V294" s="50"/>
      <c r="W294" s="52"/>
      <c r="X294" s="50"/>
      <c r="Y294" s="50"/>
      <c r="Z294" s="50"/>
      <c r="AA294" s="50"/>
      <c r="AB294" s="50"/>
    </row>
    <row r="295" spans="1:28" ht="17.2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0"/>
      <c r="K295" s="125"/>
      <c r="L295" s="125"/>
      <c r="R295" s="50"/>
      <c r="S295" s="50"/>
      <c r="T295" s="50"/>
      <c r="U295" s="50"/>
      <c r="V295" s="50"/>
      <c r="W295" s="52"/>
      <c r="X295" s="50"/>
      <c r="Y295" s="50"/>
      <c r="Z295" s="50"/>
      <c r="AA295" s="50"/>
      <c r="AB295" s="50"/>
    </row>
    <row r="296" spans="1:28" ht="17.2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0"/>
      <c r="K296" s="125"/>
      <c r="L296" s="125"/>
      <c r="R296" s="50"/>
      <c r="S296" s="50"/>
      <c r="T296" s="50"/>
      <c r="U296" s="50"/>
      <c r="V296" s="50"/>
      <c r="W296" s="52"/>
      <c r="X296" s="50"/>
      <c r="Y296" s="50"/>
      <c r="Z296" s="50"/>
      <c r="AA296" s="50"/>
      <c r="AB296" s="50"/>
    </row>
    <row r="297" spans="1:28" ht="17.2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0"/>
      <c r="K297" s="125"/>
      <c r="L297" s="125"/>
      <c r="R297" s="50"/>
      <c r="S297" s="50"/>
      <c r="T297" s="50"/>
      <c r="U297" s="50"/>
      <c r="V297" s="50"/>
      <c r="W297" s="52"/>
      <c r="X297" s="50"/>
      <c r="Y297" s="50"/>
      <c r="Z297" s="50"/>
      <c r="AA297" s="50"/>
      <c r="AB297" s="50"/>
    </row>
    <row r="298" spans="1:28" ht="17.2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0"/>
      <c r="K298" s="125"/>
      <c r="L298" s="125"/>
      <c r="R298" s="50"/>
      <c r="S298" s="50"/>
      <c r="T298" s="50"/>
      <c r="U298" s="50"/>
      <c r="V298" s="50"/>
      <c r="W298" s="52"/>
      <c r="X298" s="50"/>
      <c r="Y298" s="50"/>
      <c r="Z298" s="50"/>
      <c r="AA298" s="50"/>
      <c r="AB298" s="50"/>
    </row>
    <row r="299" spans="1:28" ht="17.2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0"/>
      <c r="K299" s="125"/>
      <c r="L299" s="125"/>
      <c r="R299" s="50"/>
      <c r="S299" s="50"/>
      <c r="T299" s="50"/>
      <c r="U299" s="50"/>
      <c r="V299" s="50"/>
      <c r="W299" s="52"/>
      <c r="X299" s="50"/>
      <c r="Y299" s="50"/>
      <c r="Z299" s="50"/>
      <c r="AA299" s="50"/>
      <c r="AB299" s="50"/>
    </row>
    <row r="300" spans="1:28" ht="17.2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0"/>
      <c r="K300" s="125"/>
      <c r="L300" s="125"/>
      <c r="R300" s="50"/>
      <c r="S300" s="50"/>
      <c r="T300" s="50"/>
      <c r="U300" s="50"/>
      <c r="V300" s="50"/>
      <c r="W300" s="52"/>
      <c r="X300" s="50"/>
      <c r="Y300" s="50"/>
      <c r="Z300" s="50"/>
      <c r="AA300" s="50"/>
      <c r="AB300" s="50"/>
    </row>
    <row r="301" spans="1:28" ht="17.2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0"/>
      <c r="K301" s="125"/>
      <c r="L301" s="125"/>
      <c r="R301" s="50"/>
      <c r="S301" s="50"/>
      <c r="T301" s="50"/>
      <c r="U301" s="50"/>
      <c r="V301" s="50"/>
      <c r="W301" s="52"/>
      <c r="X301" s="50"/>
      <c r="Y301" s="50"/>
      <c r="Z301" s="50"/>
      <c r="AA301" s="50"/>
      <c r="AB301" s="50"/>
    </row>
    <row r="302" spans="1:28" ht="17.2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0"/>
      <c r="K302" s="125"/>
      <c r="L302" s="125"/>
      <c r="R302" s="50"/>
      <c r="S302" s="50"/>
      <c r="T302" s="50"/>
      <c r="U302" s="50"/>
      <c r="V302" s="50"/>
      <c r="W302" s="52"/>
      <c r="X302" s="50"/>
      <c r="Y302" s="50"/>
      <c r="Z302" s="50"/>
      <c r="AA302" s="50"/>
      <c r="AB302" s="50"/>
    </row>
    <row r="303" spans="1:28" ht="17.2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0"/>
      <c r="K303" s="125"/>
      <c r="L303" s="125"/>
      <c r="R303" s="50"/>
      <c r="S303" s="50"/>
      <c r="T303" s="50"/>
      <c r="U303" s="50"/>
      <c r="V303" s="50"/>
      <c r="W303" s="52"/>
      <c r="X303" s="50"/>
      <c r="Y303" s="50"/>
      <c r="Z303" s="50"/>
      <c r="AA303" s="50"/>
      <c r="AB303" s="50"/>
    </row>
    <row r="304" spans="1:28" ht="17.2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0"/>
      <c r="K304" s="125"/>
      <c r="L304" s="125"/>
      <c r="R304" s="50"/>
      <c r="S304" s="50"/>
      <c r="T304" s="50"/>
      <c r="U304" s="50"/>
      <c r="V304" s="50"/>
      <c r="W304" s="52"/>
      <c r="X304" s="50"/>
      <c r="Y304" s="50"/>
      <c r="Z304" s="50"/>
      <c r="AA304" s="50"/>
      <c r="AB304" s="50"/>
    </row>
    <row r="305" spans="1:28" ht="17.2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0"/>
      <c r="K305" s="125"/>
      <c r="L305" s="125"/>
      <c r="R305" s="50"/>
      <c r="S305" s="50"/>
      <c r="T305" s="50"/>
      <c r="U305" s="50"/>
      <c r="V305" s="50"/>
      <c r="W305" s="52"/>
      <c r="X305" s="50"/>
      <c r="Y305" s="50"/>
      <c r="Z305" s="50"/>
      <c r="AA305" s="50"/>
      <c r="AB305" s="50"/>
    </row>
    <row r="306" spans="1:28" ht="17.2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0"/>
      <c r="K306" s="125"/>
      <c r="L306" s="125"/>
      <c r="R306" s="50"/>
      <c r="S306" s="50"/>
      <c r="T306" s="50"/>
      <c r="U306" s="50"/>
      <c r="V306" s="50"/>
      <c r="W306" s="52"/>
      <c r="X306" s="50"/>
      <c r="Y306" s="50"/>
      <c r="Z306" s="50"/>
      <c r="AA306" s="50"/>
      <c r="AB306" s="50"/>
    </row>
    <row r="307" spans="1:28" ht="17.2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0"/>
      <c r="K307" s="125"/>
      <c r="L307" s="125"/>
      <c r="R307" s="50"/>
      <c r="S307" s="50"/>
      <c r="T307" s="50"/>
      <c r="U307" s="50"/>
      <c r="V307" s="50"/>
      <c r="W307" s="52"/>
      <c r="X307" s="50"/>
      <c r="Y307" s="50"/>
      <c r="Z307" s="50"/>
      <c r="AA307" s="50"/>
      <c r="AB307" s="50"/>
    </row>
    <row r="308" spans="1:28" ht="17.2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0"/>
      <c r="K308" s="125"/>
      <c r="L308" s="125"/>
      <c r="R308" s="50"/>
      <c r="S308" s="50"/>
      <c r="T308" s="50"/>
      <c r="U308" s="50"/>
      <c r="V308" s="50"/>
      <c r="W308" s="52"/>
      <c r="X308" s="50"/>
      <c r="Y308" s="50"/>
      <c r="Z308" s="50"/>
      <c r="AA308" s="50"/>
      <c r="AB308" s="50"/>
    </row>
    <row r="309" spans="1:28" ht="17.2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0"/>
      <c r="K309" s="125"/>
      <c r="L309" s="125"/>
      <c r="R309" s="50"/>
      <c r="S309" s="50"/>
      <c r="T309" s="50"/>
      <c r="U309" s="50"/>
      <c r="V309" s="50"/>
      <c r="W309" s="52"/>
      <c r="X309" s="50"/>
      <c r="Y309" s="50"/>
      <c r="Z309" s="50"/>
      <c r="AA309" s="50"/>
      <c r="AB309" s="50"/>
    </row>
    <row r="310" spans="1:28" ht="17.2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0"/>
      <c r="K310" s="125"/>
      <c r="L310" s="125"/>
      <c r="R310" s="50"/>
      <c r="S310" s="50"/>
      <c r="T310" s="50"/>
      <c r="U310" s="50"/>
      <c r="V310" s="50"/>
      <c r="W310" s="52"/>
      <c r="X310" s="50"/>
      <c r="Y310" s="50"/>
      <c r="Z310" s="50"/>
      <c r="AA310" s="50"/>
      <c r="AB310" s="50"/>
    </row>
    <row r="311" spans="1:28" ht="17.2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0"/>
      <c r="K311" s="125"/>
      <c r="L311" s="125"/>
      <c r="R311" s="50"/>
      <c r="S311" s="50"/>
      <c r="T311" s="50"/>
      <c r="U311" s="50"/>
      <c r="V311" s="50"/>
      <c r="W311" s="52"/>
      <c r="X311" s="50"/>
      <c r="Y311" s="50"/>
      <c r="Z311" s="50"/>
      <c r="AA311" s="50"/>
      <c r="AB311" s="50"/>
    </row>
    <row r="312" spans="1:28" ht="17.2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0"/>
      <c r="K312" s="125"/>
      <c r="L312" s="125"/>
      <c r="R312" s="50"/>
      <c r="S312" s="50"/>
      <c r="T312" s="50"/>
      <c r="U312" s="50"/>
      <c r="V312" s="50"/>
      <c r="W312" s="52"/>
      <c r="X312" s="50"/>
      <c r="Y312" s="50"/>
      <c r="Z312" s="50"/>
      <c r="AA312" s="50"/>
      <c r="AB312" s="50"/>
    </row>
    <row r="313" spans="1:28" ht="17.2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0"/>
      <c r="K313" s="125"/>
      <c r="L313" s="125"/>
      <c r="R313" s="50"/>
      <c r="S313" s="50"/>
      <c r="T313" s="50"/>
      <c r="U313" s="50"/>
      <c r="V313" s="50"/>
      <c r="W313" s="52"/>
      <c r="X313" s="50"/>
      <c r="Y313" s="50"/>
      <c r="Z313" s="50"/>
      <c r="AA313" s="50"/>
      <c r="AB313" s="50"/>
    </row>
    <row r="314" spans="1:28" ht="17.2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0"/>
      <c r="K314" s="125"/>
      <c r="L314" s="125"/>
      <c r="R314" s="50"/>
      <c r="S314" s="50"/>
      <c r="T314" s="50"/>
      <c r="U314" s="50"/>
      <c r="V314" s="50"/>
      <c r="W314" s="52"/>
      <c r="X314" s="50"/>
      <c r="Y314" s="50"/>
      <c r="Z314" s="50"/>
      <c r="AA314" s="50"/>
      <c r="AB314" s="50"/>
    </row>
    <row r="315" spans="1:28" ht="17.2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0"/>
      <c r="K315" s="125"/>
      <c r="L315" s="125"/>
      <c r="R315" s="50"/>
      <c r="S315" s="50"/>
      <c r="T315" s="50"/>
      <c r="U315" s="50"/>
      <c r="V315" s="50"/>
      <c r="W315" s="52"/>
      <c r="X315" s="50"/>
      <c r="Y315" s="50"/>
      <c r="Z315" s="50"/>
      <c r="AA315" s="50"/>
      <c r="AB315" s="50"/>
    </row>
    <row r="316" spans="1:28" ht="17.2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0"/>
      <c r="K316" s="125"/>
      <c r="L316" s="125"/>
      <c r="R316" s="50"/>
      <c r="S316" s="50"/>
      <c r="T316" s="50"/>
      <c r="U316" s="50"/>
      <c r="V316" s="50"/>
      <c r="W316" s="52"/>
      <c r="X316" s="50"/>
      <c r="Y316" s="50"/>
      <c r="Z316" s="50"/>
      <c r="AA316" s="50"/>
      <c r="AB316" s="50"/>
    </row>
    <row r="317" spans="1:28" ht="17.2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0"/>
      <c r="K317" s="125"/>
      <c r="L317" s="125"/>
      <c r="R317" s="50"/>
      <c r="S317" s="50"/>
      <c r="T317" s="50"/>
      <c r="U317" s="50"/>
      <c r="V317" s="50"/>
      <c r="W317" s="52"/>
      <c r="X317" s="50"/>
      <c r="Y317" s="50"/>
      <c r="Z317" s="50"/>
      <c r="AA317" s="50"/>
      <c r="AB317" s="50"/>
    </row>
    <row r="318" spans="1:28" ht="17.2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0"/>
      <c r="K318" s="125"/>
      <c r="L318" s="125"/>
      <c r="R318" s="50"/>
      <c r="S318" s="50"/>
      <c r="T318" s="50"/>
      <c r="U318" s="50"/>
      <c r="V318" s="50"/>
      <c r="W318" s="52"/>
      <c r="X318" s="50"/>
      <c r="Y318" s="50"/>
      <c r="Z318" s="50"/>
      <c r="AA318" s="50"/>
      <c r="AB318" s="50"/>
    </row>
    <row r="319" spans="1:28" ht="17.2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0"/>
      <c r="K319" s="125"/>
      <c r="L319" s="125"/>
      <c r="R319" s="50"/>
      <c r="S319" s="50"/>
      <c r="T319" s="50"/>
      <c r="U319" s="50"/>
      <c r="V319" s="50"/>
      <c r="W319" s="52"/>
      <c r="X319" s="50"/>
      <c r="Y319" s="50"/>
      <c r="Z319" s="50"/>
      <c r="AA319" s="50"/>
      <c r="AB319" s="50"/>
    </row>
    <row r="320" spans="1:28" ht="17.2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0"/>
      <c r="K320" s="125"/>
      <c r="L320" s="125"/>
      <c r="R320" s="50"/>
      <c r="S320" s="50"/>
      <c r="T320" s="50"/>
      <c r="U320" s="50"/>
      <c r="V320" s="50"/>
      <c r="W320" s="52"/>
      <c r="X320" s="50"/>
      <c r="Y320" s="50"/>
      <c r="Z320" s="50"/>
      <c r="AA320" s="50"/>
      <c r="AB320" s="50"/>
    </row>
    <row r="321" spans="1:28" ht="17.2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0"/>
      <c r="K321" s="125"/>
      <c r="L321" s="125"/>
      <c r="R321" s="50"/>
      <c r="S321" s="50"/>
      <c r="T321" s="50"/>
      <c r="U321" s="50"/>
      <c r="V321" s="50"/>
      <c r="W321" s="52"/>
      <c r="X321" s="50"/>
      <c r="Y321" s="50"/>
      <c r="Z321" s="50"/>
      <c r="AA321" s="50"/>
      <c r="AB321" s="50"/>
    </row>
    <row r="322" spans="1:28" ht="17.2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0"/>
      <c r="K322" s="125"/>
      <c r="L322" s="125"/>
      <c r="R322" s="50"/>
      <c r="S322" s="50"/>
      <c r="T322" s="50"/>
      <c r="U322" s="50"/>
      <c r="V322" s="50"/>
      <c r="W322" s="52"/>
      <c r="X322" s="50"/>
      <c r="Y322" s="50"/>
      <c r="Z322" s="50"/>
      <c r="AA322" s="50"/>
      <c r="AB322" s="50"/>
    </row>
    <row r="323" spans="1:28" ht="17.2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0"/>
      <c r="K323" s="125"/>
      <c r="L323" s="125"/>
      <c r="R323" s="50"/>
      <c r="S323" s="50"/>
      <c r="T323" s="50"/>
      <c r="U323" s="50"/>
      <c r="V323" s="50"/>
      <c r="W323" s="52"/>
      <c r="X323" s="50"/>
      <c r="Y323" s="50"/>
      <c r="Z323" s="50"/>
      <c r="AA323" s="50"/>
      <c r="AB323" s="50"/>
    </row>
    <row r="324" spans="1:28" ht="17.2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0"/>
      <c r="K324" s="125"/>
      <c r="L324" s="125"/>
      <c r="R324" s="50"/>
      <c r="S324" s="50"/>
      <c r="T324" s="50"/>
      <c r="U324" s="50"/>
      <c r="V324" s="50"/>
      <c r="W324" s="52"/>
      <c r="X324" s="50"/>
      <c r="Y324" s="50"/>
      <c r="Z324" s="50"/>
      <c r="AA324" s="50"/>
      <c r="AB324" s="50"/>
    </row>
    <row r="325" spans="1:28" ht="17.2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0"/>
      <c r="K325" s="125"/>
      <c r="L325" s="125"/>
      <c r="R325" s="50"/>
      <c r="S325" s="50"/>
      <c r="T325" s="50"/>
      <c r="U325" s="50"/>
      <c r="V325" s="50"/>
      <c r="W325" s="52"/>
      <c r="X325" s="50"/>
      <c r="Y325" s="50"/>
      <c r="Z325" s="50"/>
      <c r="AA325" s="50"/>
      <c r="AB325" s="50"/>
    </row>
    <row r="326" spans="1:28" ht="17.2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0"/>
      <c r="K326" s="125"/>
      <c r="L326" s="125"/>
      <c r="R326" s="50"/>
      <c r="S326" s="50"/>
      <c r="T326" s="50"/>
      <c r="U326" s="50"/>
      <c r="V326" s="50"/>
      <c r="W326" s="52"/>
      <c r="X326" s="50"/>
      <c r="Y326" s="50"/>
      <c r="Z326" s="50"/>
      <c r="AA326" s="50"/>
      <c r="AB326" s="50"/>
    </row>
    <row r="327" spans="1:28" ht="17.2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0"/>
      <c r="K327" s="125"/>
      <c r="L327" s="125"/>
      <c r="R327" s="50"/>
      <c r="S327" s="50"/>
      <c r="T327" s="50"/>
      <c r="U327" s="50"/>
      <c r="V327" s="50"/>
      <c r="W327" s="52"/>
      <c r="X327" s="50"/>
      <c r="Y327" s="50"/>
      <c r="Z327" s="50"/>
      <c r="AA327" s="50"/>
      <c r="AB327" s="50"/>
    </row>
    <row r="328" spans="1:28" ht="17.2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0"/>
      <c r="K328" s="125"/>
      <c r="L328" s="125"/>
      <c r="R328" s="50"/>
      <c r="S328" s="50"/>
      <c r="T328" s="50"/>
      <c r="U328" s="50"/>
      <c r="V328" s="50"/>
      <c r="W328" s="52"/>
      <c r="X328" s="50"/>
      <c r="Y328" s="50"/>
      <c r="Z328" s="50"/>
      <c r="AA328" s="50"/>
      <c r="AB328" s="50"/>
    </row>
    <row r="329" spans="1:28" ht="17.2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0"/>
      <c r="K329" s="125"/>
      <c r="L329" s="125"/>
      <c r="R329" s="50"/>
      <c r="S329" s="50"/>
      <c r="T329" s="50"/>
      <c r="U329" s="50"/>
      <c r="V329" s="50"/>
      <c r="W329" s="52"/>
      <c r="X329" s="50"/>
      <c r="Y329" s="50"/>
      <c r="Z329" s="50"/>
      <c r="AA329" s="50"/>
      <c r="AB329" s="50"/>
    </row>
    <row r="330" spans="1:28" ht="17.2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0"/>
      <c r="K330" s="125"/>
      <c r="L330" s="125"/>
      <c r="R330" s="50"/>
      <c r="S330" s="50"/>
      <c r="T330" s="50"/>
      <c r="U330" s="50"/>
      <c r="V330" s="50"/>
      <c r="W330" s="52"/>
      <c r="X330" s="50"/>
      <c r="Y330" s="50"/>
      <c r="Z330" s="50"/>
      <c r="AA330" s="50"/>
      <c r="AB330" s="50"/>
    </row>
    <row r="331" spans="1:28" ht="17.2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0"/>
      <c r="K331" s="125"/>
      <c r="L331" s="125"/>
      <c r="R331" s="50"/>
      <c r="S331" s="50"/>
      <c r="T331" s="50"/>
      <c r="U331" s="50"/>
      <c r="V331" s="50"/>
      <c r="W331" s="52"/>
      <c r="X331" s="50"/>
      <c r="Y331" s="50"/>
      <c r="Z331" s="50"/>
      <c r="AA331" s="50"/>
      <c r="AB331" s="50"/>
    </row>
    <row r="332" spans="1:28" ht="17.2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0"/>
      <c r="K332" s="125"/>
      <c r="L332" s="125"/>
      <c r="R332" s="50"/>
      <c r="S332" s="50"/>
      <c r="T332" s="50"/>
      <c r="U332" s="50"/>
      <c r="V332" s="50"/>
      <c r="W332" s="52"/>
      <c r="X332" s="50"/>
      <c r="Y332" s="50"/>
      <c r="Z332" s="50"/>
      <c r="AA332" s="50"/>
      <c r="AB332" s="50"/>
    </row>
    <row r="333" spans="1:28" ht="17.2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0"/>
      <c r="K333" s="125"/>
      <c r="L333" s="125"/>
      <c r="R333" s="50"/>
      <c r="S333" s="50"/>
      <c r="T333" s="50"/>
      <c r="U333" s="50"/>
      <c r="V333" s="50"/>
      <c r="W333" s="52"/>
      <c r="X333" s="50"/>
      <c r="Y333" s="50"/>
      <c r="Z333" s="50"/>
      <c r="AA333" s="50"/>
      <c r="AB333" s="50"/>
    </row>
    <row r="334" spans="1:28" ht="17.2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0"/>
      <c r="K334" s="125"/>
      <c r="L334" s="125"/>
      <c r="R334" s="50"/>
      <c r="S334" s="50"/>
      <c r="T334" s="50"/>
      <c r="U334" s="50"/>
      <c r="V334" s="50"/>
      <c r="W334" s="52"/>
      <c r="X334" s="50"/>
      <c r="Y334" s="50"/>
      <c r="Z334" s="50"/>
      <c r="AA334" s="50"/>
      <c r="AB334" s="50"/>
    </row>
    <row r="335" spans="1:28" ht="17.2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0"/>
      <c r="K335" s="125"/>
      <c r="L335" s="125"/>
      <c r="R335" s="50"/>
      <c r="S335" s="50"/>
      <c r="T335" s="50"/>
      <c r="U335" s="50"/>
      <c r="V335" s="50"/>
      <c r="W335" s="52"/>
      <c r="X335" s="50"/>
      <c r="Y335" s="50"/>
      <c r="Z335" s="50"/>
      <c r="AA335" s="50"/>
      <c r="AB335" s="50"/>
    </row>
    <row r="336" spans="1:28" ht="17.2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0"/>
      <c r="K336" s="125"/>
      <c r="L336" s="125"/>
      <c r="R336" s="50"/>
      <c r="S336" s="50"/>
      <c r="T336" s="50"/>
      <c r="U336" s="50"/>
      <c r="V336" s="50"/>
      <c r="W336" s="52"/>
      <c r="X336" s="50"/>
      <c r="Y336" s="50"/>
      <c r="Z336" s="50"/>
      <c r="AA336" s="50"/>
      <c r="AB336" s="50"/>
    </row>
    <row r="337" spans="1:28" ht="17.2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0"/>
      <c r="K337" s="125"/>
      <c r="L337" s="125"/>
      <c r="R337" s="50"/>
      <c r="S337" s="50"/>
      <c r="T337" s="50"/>
      <c r="U337" s="50"/>
      <c r="V337" s="50"/>
      <c r="W337" s="52"/>
      <c r="X337" s="50"/>
      <c r="Y337" s="50"/>
      <c r="Z337" s="50"/>
      <c r="AA337" s="50"/>
      <c r="AB337" s="50"/>
    </row>
    <row r="338" spans="1:28" ht="17.2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0"/>
      <c r="K338" s="125"/>
      <c r="L338" s="125"/>
      <c r="R338" s="50"/>
      <c r="S338" s="50"/>
      <c r="T338" s="50"/>
      <c r="U338" s="50"/>
      <c r="V338" s="50"/>
      <c r="W338" s="52"/>
      <c r="X338" s="50"/>
      <c r="Y338" s="50"/>
      <c r="Z338" s="50"/>
      <c r="AA338" s="50"/>
      <c r="AB338" s="50"/>
    </row>
    <row r="339" spans="1:28" ht="17.2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0"/>
      <c r="K339" s="125"/>
      <c r="L339" s="125"/>
      <c r="R339" s="50"/>
      <c r="S339" s="50"/>
      <c r="T339" s="50"/>
      <c r="U339" s="50"/>
      <c r="V339" s="50"/>
      <c r="W339" s="52"/>
      <c r="X339" s="50"/>
      <c r="Y339" s="50"/>
      <c r="Z339" s="50"/>
      <c r="AA339" s="50"/>
      <c r="AB339" s="50"/>
    </row>
    <row r="340" spans="1:28" ht="17.2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0"/>
      <c r="K340" s="125"/>
      <c r="L340" s="125"/>
      <c r="R340" s="50"/>
      <c r="S340" s="50"/>
      <c r="T340" s="50"/>
      <c r="U340" s="50"/>
      <c r="V340" s="50"/>
      <c r="W340" s="52"/>
      <c r="X340" s="50"/>
      <c r="Y340" s="50"/>
      <c r="Z340" s="50"/>
      <c r="AA340" s="50"/>
      <c r="AB340" s="50"/>
    </row>
    <row r="341" spans="1:28" ht="17.2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0"/>
      <c r="K341" s="125"/>
      <c r="L341" s="125"/>
      <c r="R341" s="50"/>
      <c r="S341" s="50"/>
      <c r="T341" s="50"/>
      <c r="U341" s="50"/>
      <c r="V341" s="50"/>
      <c r="W341" s="52"/>
      <c r="X341" s="50"/>
      <c r="Y341" s="50"/>
      <c r="Z341" s="50"/>
      <c r="AA341" s="50"/>
      <c r="AB341" s="50"/>
    </row>
    <row r="342" spans="1:28" ht="17.2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0"/>
      <c r="K342" s="125"/>
      <c r="L342" s="125"/>
      <c r="R342" s="50"/>
      <c r="S342" s="50"/>
      <c r="T342" s="50"/>
      <c r="U342" s="50"/>
      <c r="V342" s="50"/>
      <c r="W342" s="52"/>
      <c r="X342" s="50"/>
      <c r="Y342" s="50"/>
      <c r="Z342" s="50"/>
      <c r="AA342" s="50"/>
      <c r="AB342" s="50"/>
    </row>
    <row r="343" spans="1:28" ht="17.2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0"/>
      <c r="K343" s="125"/>
      <c r="L343" s="125"/>
      <c r="R343" s="50"/>
      <c r="S343" s="50"/>
      <c r="T343" s="50"/>
      <c r="U343" s="50"/>
      <c r="V343" s="50"/>
      <c r="W343" s="52"/>
      <c r="X343" s="50"/>
      <c r="Y343" s="50"/>
      <c r="Z343" s="50"/>
      <c r="AA343" s="50"/>
      <c r="AB343" s="50"/>
    </row>
    <row r="344" spans="1:28" ht="17.2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0"/>
      <c r="K344" s="125"/>
      <c r="L344" s="125"/>
      <c r="R344" s="50"/>
      <c r="S344" s="50"/>
      <c r="T344" s="50"/>
      <c r="U344" s="50"/>
      <c r="V344" s="50"/>
      <c r="W344" s="52"/>
      <c r="X344" s="50"/>
      <c r="Y344" s="50"/>
      <c r="Z344" s="50"/>
      <c r="AA344" s="50"/>
      <c r="AB344" s="50"/>
    </row>
    <row r="345" spans="1:28" ht="17.2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0"/>
      <c r="K345" s="125"/>
      <c r="L345" s="125"/>
      <c r="R345" s="50"/>
      <c r="S345" s="50"/>
      <c r="T345" s="50"/>
      <c r="U345" s="50"/>
      <c r="V345" s="50"/>
      <c r="W345" s="52"/>
      <c r="X345" s="50"/>
      <c r="Y345" s="50"/>
      <c r="Z345" s="50"/>
      <c r="AA345" s="50"/>
      <c r="AB345" s="50"/>
    </row>
    <row r="346" spans="1:28" ht="17.2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0"/>
      <c r="K346" s="125"/>
      <c r="L346" s="125"/>
      <c r="R346" s="50"/>
      <c r="S346" s="50"/>
      <c r="T346" s="50"/>
      <c r="U346" s="50"/>
      <c r="V346" s="50"/>
      <c r="W346" s="52"/>
      <c r="X346" s="50"/>
      <c r="Y346" s="50"/>
      <c r="Z346" s="50"/>
      <c r="AA346" s="50"/>
      <c r="AB346" s="50"/>
    </row>
    <row r="347" spans="1:28" ht="17.2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0"/>
      <c r="K347" s="125"/>
      <c r="L347" s="125"/>
      <c r="R347" s="50"/>
      <c r="S347" s="50"/>
      <c r="T347" s="50"/>
      <c r="U347" s="50"/>
      <c r="V347" s="50"/>
      <c r="W347" s="52"/>
      <c r="X347" s="50"/>
      <c r="Y347" s="50"/>
      <c r="Z347" s="50"/>
      <c r="AA347" s="50"/>
      <c r="AB347" s="50"/>
    </row>
    <row r="348" spans="1:28" ht="17.2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0"/>
      <c r="K348" s="125"/>
      <c r="L348" s="125"/>
      <c r="R348" s="50"/>
      <c r="S348" s="50"/>
      <c r="T348" s="50"/>
      <c r="U348" s="50"/>
      <c r="V348" s="50"/>
      <c r="W348" s="52"/>
      <c r="X348" s="50"/>
      <c r="Y348" s="50"/>
      <c r="Z348" s="50"/>
      <c r="AA348" s="50"/>
      <c r="AB348" s="50"/>
    </row>
    <row r="349" spans="1:28" ht="17.2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0"/>
      <c r="K349" s="125"/>
      <c r="L349" s="125"/>
      <c r="R349" s="50"/>
      <c r="S349" s="50"/>
      <c r="T349" s="50"/>
      <c r="U349" s="50"/>
      <c r="V349" s="50"/>
      <c r="W349" s="52"/>
      <c r="X349" s="50"/>
      <c r="Y349" s="50"/>
      <c r="Z349" s="50"/>
      <c r="AA349" s="50"/>
      <c r="AB349" s="50"/>
    </row>
    <row r="350" spans="1:28" ht="17.2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0"/>
      <c r="K350" s="125"/>
      <c r="L350" s="125"/>
      <c r="R350" s="50"/>
      <c r="S350" s="50"/>
      <c r="T350" s="50"/>
      <c r="U350" s="50"/>
      <c r="V350" s="50"/>
      <c r="W350" s="52"/>
      <c r="X350" s="50"/>
      <c r="Y350" s="50"/>
      <c r="Z350" s="50"/>
      <c r="AA350" s="50"/>
      <c r="AB350" s="50"/>
    </row>
    <row r="351" spans="1:28" ht="17.2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0"/>
      <c r="K351" s="125"/>
      <c r="L351" s="125"/>
      <c r="R351" s="50"/>
      <c r="S351" s="50"/>
      <c r="T351" s="50"/>
      <c r="U351" s="50"/>
      <c r="V351" s="50"/>
      <c r="W351" s="52"/>
      <c r="X351" s="50"/>
      <c r="Y351" s="50"/>
      <c r="Z351" s="50"/>
      <c r="AA351" s="50"/>
      <c r="AB351" s="50"/>
    </row>
    <row r="352" spans="1:28" ht="17.2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0"/>
      <c r="K352" s="125"/>
      <c r="L352" s="125"/>
      <c r="R352" s="50"/>
      <c r="S352" s="50"/>
      <c r="T352" s="50"/>
      <c r="U352" s="50"/>
      <c r="V352" s="50"/>
      <c r="W352" s="52"/>
      <c r="X352" s="50"/>
      <c r="Y352" s="50"/>
      <c r="Z352" s="50"/>
      <c r="AA352" s="50"/>
      <c r="AB352" s="50"/>
    </row>
    <row r="353" spans="1:28" ht="17.2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0"/>
      <c r="K353" s="125"/>
      <c r="L353" s="125"/>
      <c r="R353" s="50"/>
      <c r="S353" s="50"/>
      <c r="T353" s="50"/>
      <c r="U353" s="50"/>
      <c r="V353" s="50"/>
      <c r="W353" s="52"/>
      <c r="X353" s="50"/>
      <c r="Y353" s="50"/>
      <c r="Z353" s="50"/>
      <c r="AA353" s="50"/>
      <c r="AB353" s="50"/>
    </row>
    <row r="354" spans="1:28" ht="17.2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0"/>
      <c r="K354" s="125"/>
      <c r="L354" s="125"/>
      <c r="R354" s="50"/>
      <c r="S354" s="50"/>
      <c r="T354" s="50"/>
      <c r="U354" s="50"/>
      <c r="V354" s="50"/>
      <c r="W354" s="52"/>
      <c r="X354" s="50"/>
      <c r="Y354" s="50"/>
      <c r="Z354" s="50"/>
      <c r="AA354" s="50"/>
      <c r="AB354" s="50"/>
    </row>
    <row r="355" spans="1:28" ht="17.2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0"/>
      <c r="K355" s="125"/>
      <c r="L355" s="125"/>
      <c r="R355" s="50"/>
      <c r="S355" s="50"/>
      <c r="T355" s="50"/>
      <c r="U355" s="50"/>
      <c r="V355" s="50"/>
      <c r="W355" s="52"/>
      <c r="X355" s="50"/>
      <c r="Y355" s="50"/>
      <c r="Z355" s="50"/>
      <c r="AA355" s="50"/>
      <c r="AB355" s="50"/>
    </row>
    <row r="356" spans="1:28" ht="17.2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0"/>
      <c r="K356" s="125"/>
      <c r="L356" s="125"/>
      <c r="R356" s="50"/>
      <c r="S356" s="50"/>
      <c r="T356" s="50"/>
      <c r="U356" s="50"/>
      <c r="V356" s="50"/>
      <c r="W356" s="52"/>
      <c r="X356" s="50"/>
      <c r="Y356" s="50"/>
      <c r="Z356" s="50"/>
      <c r="AA356" s="50"/>
      <c r="AB356" s="50"/>
    </row>
    <row r="357" spans="1:28" ht="17.2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0"/>
      <c r="K357" s="125"/>
      <c r="L357" s="125"/>
      <c r="R357" s="50"/>
      <c r="S357" s="50"/>
      <c r="T357" s="50"/>
      <c r="U357" s="50"/>
      <c r="V357" s="50"/>
      <c r="W357" s="52"/>
      <c r="X357" s="50"/>
      <c r="Y357" s="50"/>
      <c r="Z357" s="50"/>
      <c r="AA357" s="50"/>
      <c r="AB357" s="50"/>
    </row>
    <row r="358" spans="1:28" ht="17.2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0"/>
      <c r="K358" s="125"/>
      <c r="L358" s="125"/>
      <c r="R358" s="50"/>
      <c r="S358" s="50"/>
      <c r="T358" s="50"/>
      <c r="U358" s="50"/>
      <c r="V358" s="50"/>
      <c r="W358" s="52"/>
      <c r="X358" s="50"/>
      <c r="Y358" s="50"/>
      <c r="Z358" s="50"/>
      <c r="AA358" s="50"/>
      <c r="AB358" s="50"/>
    </row>
    <row r="359" spans="1:28" ht="17.2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0"/>
      <c r="K359" s="125"/>
      <c r="L359" s="125"/>
      <c r="R359" s="50"/>
      <c r="S359" s="50"/>
      <c r="T359" s="50"/>
      <c r="U359" s="50"/>
      <c r="V359" s="50"/>
      <c r="W359" s="52"/>
      <c r="X359" s="50"/>
      <c r="Y359" s="50"/>
      <c r="Z359" s="50"/>
      <c r="AA359" s="50"/>
      <c r="AB359" s="50"/>
    </row>
    <row r="360" spans="1:28" ht="17.2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0"/>
      <c r="K360" s="125"/>
      <c r="L360" s="125"/>
      <c r="R360" s="50"/>
      <c r="S360" s="50"/>
      <c r="T360" s="50"/>
      <c r="U360" s="50"/>
      <c r="V360" s="50"/>
      <c r="W360" s="52"/>
      <c r="X360" s="50"/>
      <c r="Y360" s="50"/>
      <c r="Z360" s="50"/>
      <c r="AA360" s="50"/>
      <c r="AB360" s="50"/>
    </row>
    <row r="361" spans="1:28" ht="17.2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0"/>
      <c r="K361" s="125"/>
      <c r="L361" s="125"/>
      <c r="R361" s="50"/>
      <c r="S361" s="50"/>
      <c r="T361" s="50"/>
      <c r="U361" s="50"/>
      <c r="V361" s="50"/>
      <c r="W361" s="52"/>
      <c r="X361" s="50"/>
      <c r="Y361" s="50"/>
      <c r="Z361" s="50"/>
      <c r="AA361" s="50"/>
      <c r="AB361" s="50"/>
    </row>
    <row r="362" spans="1:28" ht="17.2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0"/>
      <c r="K362" s="125"/>
      <c r="L362" s="125"/>
      <c r="R362" s="50"/>
      <c r="S362" s="50"/>
      <c r="T362" s="50"/>
      <c r="U362" s="50"/>
      <c r="V362" s="50"/>
      <c r="W362" s="52"/>
      <c r="X362" s="50"/>
      <c r="Y362" s="50"/>
      <c r="Z362" s="50"/>
      <c r="AA362" s="50"/>
      <c r="AB362" s="50"/>
    </row>
    <row r="363" spans="1:28" ht="17.2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0"/>
      <c r="K363" s="125"/>
      <c r="L363" s="125"/>
      <c r="R363" s="50"/>
      <c r="S363" s="50"/>
      <c r="T363" s="50"/>
      <c r="U363" s="50"/>
      <c r="V363" s="50"/>
      <c r="W363" s="52"/>
      <c r="X363" s="50"/>
      <c r="Y363" s="50"/>
      <c r="Z363" s="50"/>
      <c r="AA363" s="50"/>
      <c r="AB363" s="50"/>
    </row>
    <row r="364" spans="1:28" ht="17.2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0"/>
      <c r="K364" s="125"/>
      <c r="L364" s="125"/>
      <c r="R364" s="50"/>
      <c r="S364" s="50"/>
      <c r="T364" s="50"/>
      <c r="U364" s="50"/>
      <c r="V364" s="50"/>
      <c r="W364" s="52"/>
      <c r="X364" s="50"/>
      <c r="Y364" s="50"/>
      <c r="Z364" s="50"/>
      <c r="AA364" s="50"/>
      <c r="AB364" s="50"/>
    </row>
    <row r="365" spans="1:28" ht="17.2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0"/>
      <c r="K365" s="125"/>
      <c r="L365" s="125"/>
      <c r="R365" s="50"/>
      <c r="S365" s="50"/>
      <c r="T365" s="50"/>
      <c r="U365" s="50"/>
      <c r="V365" s="50"/>
      <c r="W365" s="52"/>
      <c r="X365" s="50"/>
      <c r="Y365" s="50"/>
      <c r="Z365" s="50"/>
      <c r="AA365" s="50"/>
      <c r="AB365" s="50"/>
    </row>
    <row r="366" spans="1:28" ht="17.2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0"/>
      <c r="K366" s="125"/>
      <c r="L366" s="125"/>
      <c r="R366" s="50"/>
      <c r="S366" s="50"/>
      <c r="T366" s="50"/>
      <c r="U366" s="50"/>
      <c r="V366" s="50"/>
      <c r="W366" s="52"/>
      <c r="X366" s="50"/>
      <c r="Y366" s="50"/>
      <c r="Z366" s="50"/>
      <c r="AA366" s="50"/>
      <c r="AB366" s="50"/>
    </row>
    <row r="367" spans="1:28" ht="17.2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0"/>
      <c r="K367" s="125"/>
      <c r="L367" s="125"/>
      <c r="R367" s="50"/>
      <c r="S367" s="50"/>
      <c r="T367" s="50"/>
      <c r="U367" s="50"/>
      <c r="V367" s="50"/>
      <c r="W367" s="52"/>
      <c r="X367" s="50"/>
      <c r="Y367" s="50"/>
      <c r="Z367" s="50"/>
      <c r="AA367" s="50"/>
      <c r="AB367" s="50"/>
    </row>
    <row r="368" spans="1:28" ht="17.2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0"/>
      <c r="K368" s="125"/>
      <c r="L368" s="125"/>
      <c r="R368" s="50"/>
      <c r="S368" s="50"/>
      <c r="T368" s="50"/>
      <c r="U368" s="50"/>
      <c r="V368" s="50"/>
      <c r="W368" s="52"/>
      <c r="X368" s="50"/>
      <c r="Y368" s="50"/>
      <c r="Z368" s="50"/>
      <c r="AA368" s="50"/>
      <c r="AB368" s="50"/>
    </row>
    <row r="369" spans="1:28" ht="17.2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0"/>
      <c r="K369" s="125"/>
      <c r="L369" s="125"/>
      <c r="R369" s="50"/>
      <c r="S369" s="50"/>
      <c r="T369" s="50"/>
      <c r="U369" s="50"/>
      <c r="V369" s="50"/>
      <c r="W369" s="52"/>
      <c r="X369" s="50"/>
      <c r="Y369" s="50"/>
      <c r="Z369" s="50"/>
      <c r="AA369" s="50"/>
      <c r="AB369" s="50"/>
    </row>
    <row r="370" spans="1:28" ht="17.2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0"/>
      <c r="K370" s="125"/>
      <c r="L370" s="125"/>
      <c r="R370" s="50"/>
      <c r="S370" s="50"/>
      <c r="T370" s="50"/>
      <c r="U370" s="50"/>
      <c r="V370" s="50"/>
      <c r="W370" s="52"/>
      <c r="X370" s="50"/>
      <c r="Y370" s="50"/>
      <c r="Z370" s="50"/>
      <c r="AA370" s="50"/>
      <c r="AB370" s="50"/>
    </row>
    <row r="371" spans="1:28" ht="17.2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0"/>
      <c r="K371" s="125"/>
      <c r="L371" s="125"/>
      <c r="R371" s="50"/>
      <c r="S371" s="50"/>
      <c r="T371" s="50"/>
      <c r="U371" s="50"/>
      <c r="V371" s="50"/>
      <c r="W371" s="52"/>
      <c r="X371" s="50"/>
      <c r="Y371" s="50"/>
      <c r="Z371" s="50"/>
      <c r="AA371" s="50"/>
      <c r="AB371" s="50"/>
    </row>
    <row r="372" spans="1:28" ht="17.2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0"/>
      <c r="K372" s="125"/>
      <c r="L372" s="125"/>
      <c r="R372" s="50"/>
      <c r="S372" s="50"/>
      <c r="T372" s="50"/>
      <c r="U372" s="50"/>
      <c r="V372" s="50"/>
      <c r="W372" s="52"/>
      <c r="X372" s="50"/>
      <c r="Y372" s="50"/>
      <c r="Z372" s="50"/>
      <c r="AA372" s="50"/>
      <c r="AB372" s="50"/>
    </row>
    <row r="373" spans="1:28" ht="17.2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0"/>
      <c r="K373" s="125"/>
      <c r="L373" s="125"/>
      <c r="R373" s="50"/>
      <c r="S373" s="50"/>
      <c r="T373" s="50"/>
      <c r="U373" s="50"/>
      <c r="V373" s="50"/>
      <c r="W373" s="52"/>
      <c r="X373" s="50"/>
      <c r="Y373" s="50"/>
      <c r="Z373" s="50"/>
      <c r="AA373" s="50"/>
      <c r="AB373" s="50"/>
    </row>
    <row r="374" spans="1:28" ht="17.2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0"/>
      <c r="K374" s="125"/>
      <c r="L374" s="125"/>
      <c r="R374" s="50"/>
      <c r="S374" s="50"/>
      <c r="T374" s="50"/>
      <c r="U374" s="50"/>
      <c r="V374" s="50"/>
      <c r="W374" s="52"/>
      <c r="X374" s="50"/>
      <c r="Y374" s="50"/>
      <c r="Z374" s="50"/>
      <c r="AA374" s="50"/>
      <c r="AB374" s="50"/>
    </row>
    <row r="375" spans="1:28" ht="17.2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0"/>
      <c r="K375" s="125"/>
      <c r="L375" s="125"/>
      <c r="R375" s="50"/>
      <c r="S375" s="50"/>
      <c r="T375" s="50"/>
      <c r="U375" s="50"/>
      <c r="V375" s="50"/>
      <c r="W375" s="52"/>
      <c r="X375" s="50"/>
      <c r="Y375" s="50"/>
      <c r="Z375" s="50"/>
      <c r="AA375" s="50"/>
      <c r="AB375" s="50"/>
    </row>
    <row r="376" spans="1:28" ht="17.2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0"/>
      <c r="K376" s="125"/>
      <c r="L376" s="125"/>
      <c r="R376" s="50"/>
      <c r="S376" s="50"/>
      <c r="T376" s="50"/>
      <c r="U376" s="50"/>
      <c r="V376" s="50"/>
      <c r="W376" s="52"/>
      <c r="X376" s="50"/>
      <c r="Y376" s="50"/>
      <c r="Z376" s="50"/>
      <c r="AA376" s="50"/>
      <c r="AB376" s="50"/>
    </row>
    <row r="377" spans="1:28" ht="17.2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0"/>
      <c r="K377" s="125"/>
      <c r="L377" s="125"/>
      <c r="R377" s="50"/>
      <c r="S377" s="50"/>
      <c r="T377" s="50"/>
      <c r="U377" s="50"/>
      <c r="V377" s="50"/>
      <c r="W377" s="52"/>
      <c r="X377" s="50"/>
      <c r="Y377" s="50"/>
      <c r="Z377" s="50"/>
      <c r="AA377" s="50"/>
      <c r="AB377" s="50"/>
    </row>
    <row r="378" spans="1:28" ht="17.2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0"/>
      <c r="K378" s="125"/>
      <c r="L378" s="125"/>
      <c r="R378" s="50"/>
      <c r="S378" s="50"/>
      <c r="T378" s="50"/>
      <c r="U378" s="50"/>
      <c r="V378" s="50"/>
      <c r="W378" s="52"/>
      <c r="X378" s="50"/>
      <c r="Y378" s="50"/>
      <c r="Z378" s="50"/>
      <c r="AA378" s="50"/>
      <c r="AB378" s="50"/>
    </row>
    <row r="379" spans="1:28" ht="17.2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0"/>
      <c r="K379" s="125"/>
      <c r="L379" s="125"/>
      <c r="R379" s="50"/>
      <c r="S379" s="50"/>
      <c r="T379" s="50"/>
      <c r="U379" s="50"/>
      <c r="V379" s="50"/>
      <c r="W379" s="52"/>
      <c r="X379" s="50"/>
      <c r="Y379" s="50"/>
      <c r="Z379" s="50"/>
      <c r="AA379" s="50"/>
      <c r="AB379" s="50"/>
    </row>
    <row r="380" spans="1:28" ht="17.2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0"/>
      <c r="K380" s="125"/>
      <c r="L380" s="125"/>
      <c r="R380" s="50"/>
      <c r="S380" s="50"/>
      <c r="T380" s="50"/>
      <c r="U380" s="50"/>
      <c r="V380" s="50"/>
      <c r="W380" s="52"/>
      <c r="X380" s="50"/>
      <c r="Y380" s="50"/>
      <c r="Z380" s="50"/>
      <c r="AA380" s="50"/>
      <c r="AB380" s="50"/>
    </row>
    <row r="381" spans="1:28" ht="17.2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0"/>
      <c r="K381" s="125"/>
      <c r="L381" s="125"/>
      <c r="R381" s="50"/>
      <c r="S381" s="50"/>
      <c r="T381" s="50"/>
      <c r="U381" s="50"/>
      <c r="V381" s="50"/>
      <c r="W381" s="52"/>
      <c r="X381" s="50"/>
      <c r="Y381" s="50"/>
      <c r="Z381" s="50"/>
      <c r="AA381" s="50"/>
      <c r="AB381" s="50"/>
    </row>
    <row r="382" spans="1:28" ht="17.2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0"/>
      <c r="K382" s="125"/>
      <c r="L382" s="125"/>
      <c r="R382" s="50"/>
      <c r="S382" s="50"/>
      <c r="T382" s="50"/>
      <c r="U382" s="50"/>
      <c r="V382" s="50"/>
      <c r="W382" s="52"/>
      <c r="X382" s="50"/>
      <c r="Y382" s="50"/>
      <c r="Z382" s="50"/>
      <c r="AA382" s="50"/>
      <c r="AB382" s="50"/>
    </row>
    <row r="383" spans="1:28" ht="17.2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0"/>
      <c r="K383" s="125"/>
      <c r="L383" s="125"/>
      <c r="R383" s="50"/>
      <c r="S383" s="50"/>
      <c r="T383" s="50"/>
      <c r="U383" s="50"/>
      <c r="V383" s="50"/>
      <c r="W383" s="52"/>
      <c r="X383" s="50"/>
      <c r="Y383" s="50"/>
      <c r="Z383" s="50"/>
      <c r="AA383" s="50"/>
      <c r="AB383" s="50"/>
    </row>
    <row r="384" spans="1:28" ht="17.2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0"/>
      <c r="K384" s="125"/>
      <c r="L384" s="125"/>
      <c r="R384" s="50"/>
      <c r="S384" s="50"/>
      <c r="T384" s="50"/>
      <c r="U384" s="50"/>
      <c r="V384" s="50"/>
      <c r="W384" s="52"/>
      <c r="X384" s="50"/>
      <c r="Y384" s="50"/>
      <c r="Z384" s="50"/>
      <c r="AA384" s="50"/>
      <c r="AB384" s="50"/>
    </row>
    <row r="385" spans="1:28" ht="17.2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0"/>
      <c r="K385" s="125"/>
      <c r="L385" s="125"/>
      <c r="R385" s="50"/>
      <c r="S385" s="50"/>
      <c r="T385" s="50"/>
      <c r="U385" s="50"/>
      <c r="V385" s="50"/>
      <c r="W385" s="52"/>
      <c r="X385" s="50"/>
      <c r="Y385" s="50"/>
      <c r="Z385" s="50"/>
      <c r="AA385" s="50"/>
      <c r="AB385" s="50"/>
    </row>
    <row r="386" spans="1:28" ht="17.2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0"/>
      <c r="K386" s="125"/>
      <c r="L386" s="125"/>
      <c r="R386" s="50"/>
      <c r="S386" s="50"/>
      <c r="T386" s="50"/>
      <c r="U386" s="50"/>
      <c r="V386" s="50"/>
      <c r="W386" s="52"/>
      <c r="X386" s="50"/>
      <c r="Y386" s="50"/>
      <c r="Z386" s="50"/>
      <c r="AA386" s="50"/>
      <c r="AB386" s="50"/>
    </row>
    <row r="387" spans="1:28" ht="17.2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0"/>
      <c r="K387" s="125"/>
      <c r="L387" s="125"/>
      <c r="R387" s="50"/>
      <c r="S387" s="50"/>
      <c r="T387" s="50"/>
      <c r="U387" s="50"/>
      <c r="V387" s="50"/>
      <c r="W387" s="52"/>
      <c r="X387" s="50"/>
      <c r="Y387" s="50"/>
      <c r="Z387" s="50"/>
      <c r="AA387" s="50"/>
      <c r="AB387" s="50"/>
    </row>
    <row r="388" spans="1:28" ht="17.2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0"/>
      <c r="K388" s="125"/>
      <c r="L388" s="125"/>
      <c r="R388" s="50"/>
      <c r="S388" s="50"/>
      <c r="T388" s="50"/>
      <c r="U388" s="50"/>
      <c r="V388" s="50"/>
      <c r="W388" s="52"/>
      <c r="X388" s="50"/>
      <c r="Y388" s="50"/>
      <c r="Z388" s="50"/>
      <c r="AA388" s="50"/>
      <c r="AB388" s="50"/>
    </row>
    <row r="389" spans="1:28" ht="17.2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0"/>
      <c r="K389" s="125"/>
      <c r="L389" s="125"/>
      <c r="R389" s="50"/>
      <c r="S389" s="50"/>
      <c r="T389" s="50"/>
      <c r="U389" s="50"/>
      <c r="V389" s="50"/>
      <c r="W389" s="52"/>
      <c r="X389" s="50"/>
      <c r="Y389" s="50"/>
      <c r="Z389" s="50"/>
      <c r="AA389" s="50"/>
      <c r="AB389" s="50"/>
    </row>
    <row r="390" spans="1:28" ht="17.2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0"/>
      <c r="K390" s="125"/>
      <c r="L390" s="125"/>
      <c r="R390" s="50"/>
      <c r="S390" s="50"/>
      <c r="T390" s="50"/>
      <c r="U390" s="50"/>
      <c r="V390" s="50"/>
      <c r="W390" s="52"/>
      <c r="X390" s="50"/>
      <c r="Y390" s="50"/>
      <c r="Z390" s="50"/>
      <c r="AA390" s="50"/>
      <c r="AB390" s="50"/>
    </row>
    <row r="391" spans="1:28" ht="17.2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0"/>
      <c r="K391" s="125"/>
      <c r="L391" s="125"/>
      <c r="R391" s="50"/>
      <c r="S391" s="50"/>
      <c r="T391" s="50"/>
      <c r="U391" s="50"/>
      <c r="V391" s="50"/>
      <c r="W391" s="52"/>
      <c r="X391" s="50"/>
      <c r="Y391" s="50"/>
      <c r="Z391" s="50"/>
      <c r="AA391" s="50"/>
      <c r="AB391" s="50"/>
    </row>
    <row r="392" spans="1:28" ht="17.2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0"/>
      <c r="K392" s="125"/>
      <c r="L392" s="125"/>
      <c r="R392" s="50"/>
      <c r="S392" s="50"/>
      <c r="T392" s="50"/>
      <c r="U392" s="50"/>
      <c r="V392" s="50"/>
      <c r="W392" s="52"/>
      <c r="X392" s="50"/>
      <c r="Y392" s="50"/>
      <c r="Z392" s="50"/>
      <c r="AA392" s="50"/>
      <c r="AB392" s="50"/>
    </row>
    <row r="393" spans="1:28" ht="17.2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0"/>
      <c r="K393" s="125"/>
      <c r="L393" s="125"/>
      <c r="R393" s="50"/>
      <c r="S393" s="50"/>
      <c r="T393" s="50"/>
      <c r="U393" s="50"/>
      <c r="V393" s="50"/>
      <c r="W393" s="52"/>
      <c r="X393" s="50"/>
      <c r="Y393" s="50"/>
      <c r="Z393" s="50"/>
      <c r="AA393" s="50"/>
      <c r="AB393" s="50"/>
    </row>
    <row r="394" spans="1:28" ht="17.2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0"/>
      <c r="K394" s="125"/>
      <c r="L394" s="125"/>
      <c r="R394" s="50"/>
      <c r="S394" s="50"/>
      <c r="T394" s="50"/>
      <c r="U394" s="50"/>
      <c r="V394" s="50"/>
      <c r="W394" s="52"/>
      <c r="X394" s="50"/>
      <c r="Y394" s="50"/>
      <c r="Z394" s="50"/>
      <c r="AA394" s="50"/>
      <c r="AB394" s="50"/>
    </row>
    <row r="395" spans="1:28" ht="17.2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0"/>
      <c r="K395" s="125"/>
      <c r="L395" s="125"/>
      <c r="R395" s="50"/>
      <c r="S395" s="50"/>
      <c r="T395" s="50"/>
      <c r="U395" s="50"/>
      <c r="V395" s="50"/>
      <c r="W395" s="52"/>
      <c r="X395" s="50"/>
      <c r="Y395" s="50"/>
      <c r="Z395" s="50"/>
      <c r="AA395" s="50"/>
      <c r="AB395" s="50"/>
    </row>
    <row r="396" spans="1:28" ht="17.2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0"/>
      <c r="K396" s="125"/>
      <c r="L396" s="125"/>
      <c r="R396" s="50"/>
      <c r="S396" s="50"/>
      <c r="T396" s="50"/>
      <c r="U396" s="50"/>
      <c r="V396" s="50"/>
      <c r="W396" s="52"/>
      <c r="X396" s="50"/>
      <c r="Y396" s="50"/>
      <c r="Z396" s="50"/>
      <c r="AA396" s="50"/>
      <c r="AB396" s="50"/>
    </row>
    <row r="397" spans="1:28" ht="17.2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0"/>
      <c r="K397" s="125"/>
      <c r="L397" s="125"/>
      <c r="R397" s="50"/>
      <c r="S397" s="50"/>
      <c r="T397" s="50"/>
      <c r="U397" s="50"/>
      <c r="V397" s="50"/>
      <c r="W397" s="52"/>
      <c r="X397" s="50"/>
      <c r="Y397" s="50"/>
      <c r="Z397" s="50"/>
      <c r="AA397" s="50"/>
      <c r="AB397" s="50"/>
    </row>
    <row r="398" spans="1:28" ht="17.2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0"/>
      <c r="K398" s="125"/>
      <c r="L398" s="125"/>
      <c r="R398" s="50"/>
      <c r="S398" s="50"/>
      <c r="T398" s="50"/>
      <c r="U398" s="50"/>
      <c r="V398" s="50"/>
      <c r="W398" s="52"/>
      <c r="X398" s="50"/>
      <c r="Y398" s="50"/>
      <c r="Z398" s="50"/>
      <c r="AA398" s="50"/>
      <c r="AB398" s="50"/>
    </row>
    <row r="399" spans="1:28" ht="17.2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0"/>
      <c r="K399" s="125"/>
      <c r="L399" s="125"/>
      <c r="R399" s="50"/>
      <c r="S399" s="50"/>
      <c r="T399" s="50"/>
      <c r="U399" s="50"/>
      <c r="V399" s="50"/>
      <c r="W399" s="52"/>
      <c r="X399" s="50"/>
      <c r="Y399" s="50"/>
      <c r="Z399" s="50"/>
      <c r="AA399" s="50"/>
      <c r="AB399" s="50"/>
    </row>
    <row r="400" spans="1:28" ht="17.2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0"/>
      <c r="K400" s="125"/>
      <c r="L400" s="125"/>
      <c r="R400" s="50"/>
      <c r="S400" s="50"/>
      <c r="T400" s="50"/>
      <c r="U400" s="50"/>
      <c r="V400" s="50"/>
      <c r="W400" s="52"/>
      <c r="X400" s="50"/>
      <c r="Y400" s="50"/>
      <c r="Z400" s="50"/>
      <c r="AA400" s="50"/>
      <c r="AB400" s="50"/>
    </row>
    <row r="401" spans="1:28" ht="17.2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0"/>
      <c r="K401" s="125"/>
      <c r="L401" s="125"/>
      <c r="R401" s="50"/>
      <c r="S401" s="50"/>
      <c r="T401" s="50"/>
      <c r="U401" s="50"/>
      <c r="V401" s="50"/>
      <c r="W401" s="52"/>
      <c r="X401" s="50"/>
      <c r="Y401" s="50"/>
      <c r="Z401" s="50"/>
      <c r="AA401" s="50"/>
      <c r="AB401" s="50"/>
    </row>
    <row r="402" spans="1:28" ht="17.2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0"/>
      <c r="K402" s="125"/>
      <c r="L402" s="125"/>
      <c r="R402" s="50"/>
      <c r="S402" s="50"/>
      <c r="T402" s="50"/>
      <c r="U402" s="50"/>
      <c r="V402" s="50"/>
      <c r="W402" s="52"/>
      <c r="X402" s="50"/>
      <c r="Y402" s="50"/>
      <c r="Z402" s="50"/>
      <c r="AA402" s="50"/>
      <c r="AB402" s="50"/>
    </row>
    <row r="403" spans="1:28" ht="17.2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0"/>
      <c r="K403" s="125"/>
      <c r="L403" s="125"/>
      <c r="R403" s="50"/>
      <c r="S403" s="50"/>
      <c r="T403" s="50"/>
      <c r="U403" s="50"/>
      <c r="V403" s="50"/>
      <c r="W403" s="52"/>
      <c r="X403" s="50"/>
      <c r="Y403" s="50"/>
      <c r="Z403" s="50"/>
      <c r="AA403" s="50"/>
      <c r="AB403" s="50"/>
    </row>
    <row r="404" spans="1:28" ht="17.2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0"/>
      <c r="K404" s="125"/>
      <c r="L404" s="125"/>
      <c r="R404" s="50"/>
      <c r="S404" s="50"/>
      <c r="T404" s="50"/>
      <c r="U404" s="50"/>
      <c r="V404" s="50"/>
      <c r="W404" s="52"/>
      <c r="X404" s="50"/>
      <c r="Y404" s="50"/>
      <c r="Z404" s="50"/>
      <c r="AA404" s="50"/>
      <c r="AB404" s="50"/>
    </row>
    <row r="405" spans="1:28" ht="17.2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0"/>
      <c r="K405" s="125"/>
      <c r="L405" s="125"/>
      <c r="R405" s="50"/>
      <c r="S405" s="50"/>
      <c r="T405" s="50"/>
      <c r="U405" s="50"/>
      <c r="V405" s="50"/>
      <c r="W405" s="52"/>
      <c r="X405" s="50"/>
      <c r="Y405" s="50"/>
      <c r="Z405" s="50"/>
      <c r="AA405" s="50"/>
      <c r="AB405" s="50"/>
    </row>
    <row r="406" spans="1:28" ht="17.2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0"/>
      <c r="K406" s="125"/>
      <c r="L406" s="125"/>
      <c r="R406" s="50"/>
      <c r="S406" s="50"/>
      <c r="T406" s="50"/>
      <c r="U406" s="50"/>
      <c r="V406" s="50"/>
      <c r="W406" s="52"/>
      <c r="X406" s="50"/>
      <c r="Y406" s="50"/>
      <c r="Z406" s="50"/>
      <c r="AA406" s="50"/>
      <c r="AB406" s="50"/>
    </row>
    <row r="407" spans="1:28" ht="17.2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0"/>
      <c r="K407" s="125"/>
      <c r="L407" s="125"/>
      <c r="R407" s="50"/>
      <c r="S407" s="50"/>
      <c r="T407" s="50"/>
      <c r="U407" s="50"/>
      <c r="V407" s="50"/>
      <c r="W407" s="52"/>
      <c r="X407" s="50"/>
      <c r="Y407" s="50"/>
      <c r="Z407" s="50"/>
      <c r="AA407" s="50"/>
      <c r="AB407" s="50"/>
    </row>
    <row r="408" spans="1:28" ht="17.2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0"/>
      <c r="K408" s="125"/>
      <c r="L408" s="125"/>
      <c r="R408" s="50"/>
      <c r="S408" s="50"/>
      <c r="T408" s="50"/>
      <c r="U408" s="50"/>
      <c r="V408" s="50"/>
      <c r="W408" s="52"/>
      <c r="X408" s="50"/>
      <c r="Y408" s="50"/>
      <c r="Z408" s="50"/>
      <c r="AA408" s="50"/>
      <c r="AB408" s="50"/>
    </row>
    <row r="409" spans="1:28" ht="17.2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0"/>
      <c r="K409" s="125"/>
      <c r="L409" s="125"/>
      <c r="R409" s="50"/>
      <c r="S409" s="50"/>
      <c r="T409" s="50"/>
      <c r="U409" s="50"/>
      <c r="V409" s="50"/>
      <c r="W409" s="52"/>
      <c r="X409" s="50"/>
      <c r="Y409" s="50"/>
      <c r="Z409" s="50"/>
      <c r="AA409" s="50"/>
      <c r="AB409" s="50"/>
    </row>
    <row r="410" spans="1:28" ht="17.2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0"/>
      <c r="K410" s="125"/>
      <c r="L410" s="125"/>
      <c r="R410" s="50"/>
      <c r="S410" s="50"/>
      <c r="T410" s="50"/>
      <c r="U410" s="50"/>
      <c r="V410" s="50"/>
      <c r="W410" s="52"/>
      <c r="X410" s="50"/>
      <c r="Y410" s="50"/>
      <c r="Z410" s="50"/>
      <c r="AA410" s="50"/>
      <c r="AB410" s="50"/>
    </row>
    <row r="411" spans="1:28" ht="17.2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0"/>
      <c r="K411" s="125"/>
      <c r="L411" s="125"/>
      <c r="R411" s="50"/>
      <c r="S411" s="50"/>
      <c r="T411" s="50"/>
      <c r="U411" s="50"/>
      <c r="V411" s="50"/>
      <c r="W411" s="52"/>
      <c r="X411" s="50"/>
      <c r="Y411" s="50"/>
      <c r="Z411" s="50"/>
      <c r="AA411" s="50"/>
      <c r="AB411" s="50"/>
    </row>
    <row r="412" spans="1:28" ht="17.2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0"/>
      <c r="K412" s="125"/>
      <c r="L412" s="125"/>
      <c r="R412" s="50"/>
      <c r="S412" s="50"/>
      <c r="T412" s="50"/>
      <c r="U412" s="50"/>
      <c r="V412" s="50"/>
      <c r="W412" s="52"/>
      <c r="X412" s="50"/>
      <c r="Y412" s="50"/>
      <c r="Z412" s="50"/>
      <c r="AA412" s="50"/>
      <c r="AB412" s="50"/>
    </row>
    <row r="413" spans="1:28" ht="17.2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0"/>
      <c r="K413" s="125"/>
      <c r="L413" s="125"/>
      <c r="R413" s="50"/>
      <c r="S413" s="50"/>
      <c r="T413" s="50"/>
      <c r="U413" s="50"/>
      <c r="V413" s="50"/>
      <c r="W413" s="52"/>
      <c r="X413" s="50"/>
      <c r="Y413" s="50"/>
      <c r="Z413" s="50"/>
      <c r="AA413" s="50"/>
      <c r="AB413" s="50"/>
    </row>
    <row r="414" spans="1:28" ht="17.2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0"/>
      <c r="K414" s="125"/>
      <c r="L414" s="125"/>
      <c r="R414" s="50"/>
      <c r="S414" s="50"/>
      <c r="T414" s="50"/>
      <c r="U414" s="50"/>
      <c r="V414" s="50"/>
      <c r="W414" s="52"/>
      <c r="X414" s="50"/>
      <c r="Y414" s="50"/>
      <c r="Z414" s="50"/>
      <c r="AA414" s="50"/>
      <c r="AB414" s="50"/>
    </row>
    <row r="415" spans="1:28" ht="17.2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0"/>
      <c r="K415" s="125"/>
      <c r="L415" s="125"/>
      <c r="R415" s="50"/>
      <c r="S415" s="50"/>
      <c r="T415" s="50"/>
      <c r="U415" s="50"/>
      <c r="V415" s="50"/>
      <c r="W415" s="52"/>
      <c r="X415" s="50"/>
      <c r="Y415" s="50"/>
      <c r="Z415" s="50"/>
      <c r="AA415" s="50"/>
      <c r="AB415" s="50"/>
    </row>
    <row r="416" spans="1:28" ht="17.2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0"/>
      <c r="K416" s="125"/>
      <c r="L416" s="125"/>
      <c r="R416" s="50"/>
      <c r="S416" s="50"/>
      <c r="T416" s="50"/>
      <c r="U416" s="50"/>
      <c r="V416" s="50"/>
      <c r="W416" s="52"/>
      <c r="X416" s="50"/>
      <c r="Y416" s="50"/>
      <c r="Z416" s="50"/>
      <c r="AA416" s="50"/>
      <c r="AB416" s="50"/>
    </row>
    <row r="417" spans="1:28" ht="17.2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0"/>
      <c r="K417" s="125"/>
      <c r="L417" s="125"/>
      <c r="R417" s="50"/>
      <c r="S417" s="50"/>
      <c r="T417" s="50"/>
      <c r="U417" s="50"/>
      <c r="V417" s="50"/>
      <c r="W417" s="52"/>
      <c r="X417" s="50"/>
      <c r="Y417" s="50"/>
      <c r="Z417" s="50"/>
      <c r="AA417" s="50"/>
      <c r="AB417" s="50"/>
    </row>
    <row r="418" spans="1:28" ht="17.2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0"/>
      <c r="K418" s="125"/>
      <c r="L418" s="125"/>
      <c r="R418" s="50"/>
      <c r="S418" s="50"/>
      <c r="T418" s="50"/>
      <c r="U418" s="50"/>
      <c r="V418" s="50"/>
      <c r="W418" s="52"/>
      <c r="X418" s="50"/>
      <c r="Y418" s="50"/>
      <c r="Z418" s="50"/>
      <c r="AA418" s="50"/>
      <c r="AB418" s="50"/>
    </row>
    <row r="419" spans="1:28" ht="17.2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0"/>
      <c r="K419" s="125"/>
      <c r="L419" s="125"/>
      <c r="R419" s="50"/>
      <c r="S419" s="50"/>
      <c r="T419" s="50"/>
      <c r="U419" s="50"/>
      <c r="V419" s="50"/>
      <c r="W419" s="52"/>
      <c r="X419" s="50"/>
      <c r="Y419" s="50"/>
      <c r="Z419" s="50"/>
      <c r="AA419" s="50"/>
      <c r="AB419" s="50"/>
    </row>
    <row r="420" spans="1:28" ht="17.2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0"/>
      <c r="K420" s="125"/>
      <c r="L420" s="125"/>
      <c r="R420" s="50"/>
      <c r="S420" s="50"/>
      <c r="T420" s="50"/>
      <c r="U420" s="50"/>
      <c r="V420" s="50"/>
      <c r="W420" s="52"/>
      <c r="X420" s="50"/>
      <c r="Y420" s="50"/>
      <c r="Z420" s="50"/>
      <c r="AA420" s="50"/>
      <c r="AB420" s="50"/>
    </row>
    <row r="421" spans="1:28" ht="17.2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0"/>
      <c r="K421" s="125"/>
      <c r="L421" s="125"/>
      <c r="R421" s="50"/>
      <c r="S421" s="50"/>
      <c r="T421" s="50"/>
      <c r="U421" s="50"/>
      <c r="V421" s="50"/>
      <c r="W421" s="52"/>
      <c r="X421" s="50"/>
      <c r="Y421" s="50"/>
      <c r="Z421" s="50"/>
      <c r="AA421" s="50"/>
      <c r="AB421" s="50"/>
    </row>
    <row r="422" spans="1:28" ht="17.2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0"/>
      <c r="K422" s="125"/>
      <c r="L422" s="125"/>
      <c r="R422" s="50"/>
      <c r="S422" s="50"/>
      <c r="T422" s="50"/>
      <c r="U422" s="50"/>
      <c r="V422" s="50"/>
      <c r="W422" s="52"/>
      <c r="X422" s="50"/>
      <c r="Y422" s="50"/>
      <c r="Z422" s="50"/>
      <c r="AA422" s="50"/>
      <c r="AB422" s="50"/>
    </row>
    <row r="423" spans="1:28" ht="17.2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0"/>
      <c r="K423" s="125"/>
      <c r="L423" s="125"/>
      <c r="R423" s="50"/>
      <c r="S423" s="50"/>
      <c r="T423" s="50"/>
      <c r="U423" s="50"/>
      <c r="V423" s="50"/>
      <c r="W423" s="52"/>
      <c r="X423" s="50"/>
      <c r="Y423" s="50"/>
      <c r="Z423" s="50"/>
      <c r="AA423" s="50"/>
      <c r="AB423" s="50"/>
    </row>
    <row r="424" spans="1:28" ht="17.2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0"/>
      <c r="K424" s="125"/>
      <c r="L424" s="125"/>
      <c r="R424" s="50"/>
      <c r="S424" s="50"/>
      <c r="T424" s="50"/>
      <c r="U424" s="50"/>
      <c r="V424" s="50"/>
      <c r="W424" s="52"/>
      <c r="X424" s="50"/>
      <c r="Y424" s="50"/>
      <c r="Z424" s="50"/>
      <c r="AA424" s="50"/>
      <c r="AB424" s="50"/>
    </row>
    <row r="425" spans="1:28" ht="17.2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0"/>
      <c r="K425" s="125"/>
      <c r="L425" s="125"/>
      <c r="R425" s="50"/>
      <c r="S425" s="50"/>
      <c r="T425" s="50"/>
      <c r="U425" s="50"/>
      <c r="V425" s="50"/>
      <c r="W425" s="52"/>
      <c r="X425" s="50"/>
      <c r="Y425" s="50"/>
      <c r="Z425" s="50"/>
      <c r="AA425" s="50"/>
      <c r="AB425" s="50"/>
    </row>
    <row r="426" spans="1:28" ht="17.2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0"/>
      <c r="K426" s="125"/>
      <c r="L426" s="125"/>
      <c r="R426" s="50"/>
      <c r="S426" s="50"/>
      <c r="T426" s="50"/>
      <c r="U426" s="50"/>
      <c r="V426" s="50"/>
      <c r="W426" s="52"/>
      <c r="X426" s="50"/>
      <c r="Y426" s="50"/>
      <c r="Z426" s="50"/>
      <c r="AA426" s="50"/>
      <c r="AB426" s="50"/>
    </row>
    <row r="427" spans="1:28" ht="17.2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0"/>
      <c r="K427" s="125"/>
      <c r="L427" s="125"/>
      <c r="R427" s="50"/>
      <c r="S427" s="50"/>
      <c r="T427" s="50"/>
      <c r="U427" s="50"/>
      <c r="V427" s="50"/>
      <c r="W427" s="52"/>
      <c r="X427" s="50"/>
      <c r="Y427" s="50"/>
      <c r="Z427" s="50"/>
      <c r="AA427" s="50"/>
      <c r="AB427" s="50"/>
    </row>
    <row r="428" spans="1:28" ht="17.2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0"/>
      <c r="K428" s="125"/>
      <c r="L428" s="125"/>
      <c r="R428" s="50"/>
      <c r="S428" s="50"/>
      <c r="T428" s="50"/>
      <c r="U428" s="50"/>
      <c r="V428" s="50"/>
      <c r="W428" s="52"/>
      <c r="X428" s="50"/>
      <c r="Y428" s="50"/>
      <c r="Z428" s="50"/>
      <c r="AA428" s="50"/>
      <c r="AB428" s="50"/>
    </row>
    <row r="429" spans="1:28" ht="17.2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0"/>
      <c r="K429" s="125"/>
      <c r="L429" s="125"/>
      <c r="R429" s="50"/>
      <c r="S429" s="50"/>
      <c r="T429" s="50"/>
      <c r="U429" s="50"/>
      <c r="V429" s="50"/>
      <c r="W429" s="52"/>
      <c r="X429" s="50"/>
      <c r="Y429" s="50"/>
      <c r="Z429" s="50"/>
      <c r="AA429" s="50"/>
      <c r="AB429" s="50"/>
    </row>
    <row r="430" spans="1:28" ht="17.2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0"/>
      <c r="K430" s="125"/>
      <c r="L430" s="125"/>
      <c r="R430" s="50"/>
      <c r="S430" s="50"/>
      <c r="T430" s="50"/>
      <c r="U430" s="50"/>
      <c r="V430" s="50"/>
      <c r="W430" s="52"/>
      <c r="X430" s="50"/>
      <c r="Y430" s="50"/>
      <c r="Z430" s="50"/>
      <c r="AA430" s="50"/>
      <c r="AB430" s="50"/>
    </row>
    <row r="431" spans="1:28" ht="17.2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0"/>
      <c r="K431" s="125"/>
      <c r="L431" s="125"/>
      <c r="R431" s="50"/>
      <c r="S431" s="50"/>
      <c r="T431" s="50"/>
      <c r="U431" s="50"/>
      <c r="V431" s="50"/>
      <c r="W431" s="52"/>
      <c r="X431" s="50"/>
      <c r="Y431" s="50"/>
      <c r="Z431" s="50"/>
      <c r="AA431" s="50"/>
      <c r="AB431" s="50"/>
    </row>
    <row r="432" spans="1:28" ht="17.2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0"/>
      <c r="K432" s="125"/>
      <c r="L432" s="125"/>
      <c r="R432" s="50"/>
      <c r="S432" s="50"/>
      <c r="T432" s="50"/>
      <c r="U432" s="50"/>
      <c r="V432" s="50"/>
      <c r="W432" s="52"/>
      <c r="X432" s="50"/>
      <c r="Y432" s="50"/>
      <c r="Z432" s="50"/>
      <c r="AA432" s="50"/>
      <c r="AB432" s="50"/>
    </row>
    <row r="433" spans="1:28" ht="17.2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0"/>
      <c r="K433" s="125"/>
      <c r="L433" s="125"/>
      <c r="R433" s="50"/>
      <c r="S433" s="50"/>
      <c r="T433" s="50"/>
      <c r="U433" s="50"/>
      <c r="V433" s="50"/>
      <c r="W433" s="52"/>
      <c r="X433" s="50"/>
      <c r="Y433" s="50"/>
      <c r="Z433" s="50"/>
      <c r="AA433" s="50"/>
      <c r="AB433" s="50"/>
    </row>
    <row r="434" spans="1:28" ht="17.2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0"/>
      <c r="K434" s="125"/>
      <c r="L434" s="125"/>
      <c r="R434" s="50"/>
      <c r="S434" s="50"/>
      <c r="T434" s="50"/>
      <c r="U434" s="50"/>
      <c r="V434" s="50"/>
      <c r="W434" s="52"/>
      <c r="X434" s="50"/>
      <c r="Y434" s="50"/>
      <c r="Z434" s="50"/>
      <c r="AA434" s="50"/>
      <c r="AB434" s="50"/>
    </row>
    <row r="435" spans="1:28" ht="17.2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0"/>
      <c r="K435" s="125"/>
      <c r="L435" s="125"/>
      <c r="R435" s="50"/>
      <c r="S435" s="50"/>
      <c r="T435" s="50"/>
      <c r="U435" s="50"/>
      <c r="V435" s="50"/>
      <c r="W435" s="52"/>
      <c r="X435" s="50"/>
      <c r="Y435" s="50"/>
      <c r="Z435" s="50"/>
      <c r="AA435" s="50"/>
      <c r="AB435" s="50"/>
    </row>
    <row r="436" spans="1:28" ht="17.2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0"/>
      <c r="K436" s="125"/>
      <c r="L436" s="125"/>
      <c r="R436" s="50"/>
      <c r="S436" s="50"/>
      <c r="T436" s="50"/>
      <c r="U436" s="50"/>
      <c r="V436" s="50"/>
      <c r="W436" s="52"/>
      <c r="X436" s="50"/>
      <c r="Y436" s="50"/>
      <c r="Z436" s="50"/>
      <c r="AA436" s="50"/>
      <c r="AB436" s="50"/>
    </row>
    <row r="437" spans="1:28" ht="17.2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0"/>
      <c r="K437" s="125"/>
      <c r="L437" s="125"/>
      <c r="R437" s="50"/>
      <c r="S437" s="50"/>
      <c r="T437" s="50"/>
      <c r="U437" s="50"/>
      <c r="V437" s="50"/>
      <c r="W437" s="52"/>
      <c r="X437" s="50"/>
      <c r="Y437" s="50"/>
      <c r="Z437" s="50"/>
      <c r="AA437" s="50"/>
      <c r="AB437" s="50"/>
    </row>
    <row r="438" spans="1:28" ht="17.2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0"/>
      <c r="K438" s="125"/>
      <c r="L438" s="125"/>
      <c r="R438" s="50"/>
      <c r="S438" s="50"/>
      <c r="T438" s="50"/>
      <c r="U438" s="50"/>
      <c r="V438" s="50"/>
      <c r="W438" s="52"/>
      <c r="X438" s="50"/>
      <c r="Y438" s="50"/>
      <c r="Z438" s="50"/>
      <c r="AA438" s="50"/>
      <c r="AB438" s="50"/>
    </row>
    <row r="439" spans="1:28" ht="17.2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0"/>
      <c r="K439" s="125"/>
      <c r="L439" s="125"/>
      <c r="R439" s="50"/>
      <c r="S439" s="50"/>
      <c r="T439" s="50"/>
      <c r="U439" s="50"/>
      <c r="V439" s="50"/>
      <c r="W439" s="52"/>
      <c r="X439" s="50"/>
      <c r="Y439" s="50"/>
      <c r="Z439" s="50"/>
      <c r="AA439" s="50"/>
      <c r="AB439" s="50"/>
    </row>
    <row r="440" spans="1:28" ht="17.2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0"/>
      <c r="K440" s="125"/>
      <c r="L440" s="125"/>
      <c r="R440" s="50"/>
      <c r="S440" s="50"/>
      <c r="T440" s="50"/>
      <c r="U440" s="50"/>
      <c r="V440" s="50"/>
      <c r="W440" s="52"/>
      <c r="X440" s="50"/>
      <c r="Y440" s="50"/>
      <c r="Z440" s="50"/>
      <c r="AA440" s="50"/>
      <c r="AB440" s="50"/>
    </row>
    <row r="441" spans="1:28" ht="17.2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0"/>
      <c r="K441" s="125"/>
      <c r="L441" s="125"/>
      <c r="R441" s="50"/>
      <c r="S441" s="50"/>
      <c r="T441" s="50"/>
      <c r="U441" s="50"/>
      <c r="V441" s="50"/>
      <c r="W441" s="52"/>
      <c r="X441" s="50"/>
      <c r="Y441" s="50"/>
      <c r="Z441" s="50"/>
      <c r="AA441" s="50"/>
      <c r="AB441" s="50"/>
    </row>
    <row r="442" spans="1:28" ht="17.2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0"/>
      <c r="K442" s="125"/>
      <c r="L442" s="125"/>
      <c r="R442" s="50"/>
      <c r="S442" s="50"/>
      <c r="T442" s="50"/>
      <c r="U442" s="50"/>
      <c r="V442" s="50"/>
      <c r="W442" s="52"/>
      <c r="X442" s="50"/>
      <c r="Y442" s="50"/>
      <c r="Z442" s="50"/>
      <c r="AA442" s="50"/>
      <c r="AB442" s="50"/>
    </row>
    <row r="443" spans="1:28" ht="17.2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0"/>
      <c r="K443" s="125"/>
      <c r="L443" s="125"/>
      <c r="R443" s="50"/>
      <c r="S443" s="50"/>
      <c r="T443" s="50"/>
      <c r="U443" s="50"/>
      <c r="V443" s="50"/>
      <c r="W443" s="52"/>
      <c r="X443" s="50"/>
      <c r="Y443" s="50"/>
      <c r="Z443" s="50"/>
      <c r="AA443" s="50"/>
      <c r="AB443" s="50"/>
    </row>
    <row r="444" spans="1:28" ht="17.2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0"/>
      <c r="K444" s="125"/>
      <c r="L444" s="125"/>
      <c r="R444" s="50"/>
      <c r="S444" s="50"/>
      <c r="T444" s="50"/>
      <c r="U444" s="50"/>
      <c r="V444" s="50"/>
      <c r="W444" s="52"/>
      <c r="X444" s="50"/>
      <c r="Y444" s="50"/>
      <c r="Z444" s="50"/>
      <c r="AA444" s="50"/>
      <c r="AB444" s="50"/>
    </row>
    <row r="445" spans="1:28" ht="17.2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0"/>
      <c r="K445" s="125"/>
      <c r="L445" s="125"/>
      <c r="R445" s="50"/>
      <c r="S445" s="50"/>
      <c r="T445" s="50"/>
      <c r="U445" s="50"/>
      <c r="V445" s="50"/>
      <c r="W445" s="52"/>
      <c r="X445" s="50"/>
      <c r="Y445" s="50"/>
      <c r="Z445" s="50"/>
      <c r="AA445" s="50"/>
      <c r="AB445" s="50"/>
    </row>
    <row r="446" spans="1:28" ht="17.2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0"/>
      <c r="K446" s="125"/>
      <c r="L446" s="125"/>
      <c r="R446" s="50"/>
      <c r="S446" s="50"/>
      <c r="T446" s="50"/>
      <c r="U446" s="50"/>
      <c r="V446" s="50"/>
      <c r="W446" s="52"/>
      <c r="X446" s="50"/>
      <c r="Y446" s="50"/>
      <c r="Z446" s="50"/>
      <c r="AA446" s="50"/>
      <c r="AB446" s="50"/>
    </row>
    <row r="447" spans="1:28" ht="17.2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0"/>
      <c r="K447" s="125"/>
      <c r="L447" s="125"/>
      <c r="R447" s="50"/>
      <c r="S447" s="50"/>
      <c r="T447" s="50"/>
      <c r="U447" s="50"/>
      <c r="V447" s="50"/>
      <c r="W447" s="52"/>
      <c r="X447" s="50"/>
      <c r="Y447" s="50"/>
      <c r="Z447" s="50"/>
      <c r="AA447" s="50"/>
      <c r="AB447" s="50"/>
    </row>
    <row r="448" spans="1:28" ht="17.2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0"/>
      <c r="K448" s="125"/>
      <c r="L448" s="125"/>
      <c r="R448" s="50"/>
      <c r="S448" s="50"/>
      <c r="T448" s="50"/>
      <c r="U448" s="50"/>
      <c r="V448" s="50"/>
      <c r="W448" s="52"/>
      <c r="X448" s="50"/>
      <c r="Y448" s="50"/>
      <c r="Z448" s="50"/>
      <c r="AA448" s="50"/>
      <c r="AB448" s="50"/>
    </row>
    <row r="449" spans="1:28" ht="17.2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0"/>
      <c r="K449" s="125"/>
      <c r="L449" s="125"/>
      <c r="R449" s="50"/>
      <c r="S449" s="50"/>
      <c r="T449" s="50"/>
      <c r="U449" s="50"/>
      <c r="V449" s="50"/>
      <c r="W449" s="52"/>
      <c r="X449" s="50"/>
      <c r="Y449" s="50"/>
      <c r="Z449" s="50"/>
      <c r="AA449" s="50"/>
      <c r="AB449" s="50"/>
    </row>
    <row r="450" spans="1:28" ht="17.2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0"/>
      <c r="K450" s="125"/>
      <c r="L450" s="125"/>
      <c r="R450" s="50"/>
      <c r="S450" s="50"/>
      <c r="T450" s="50"/>
      <c r="U450" s="50"/>
      <c r="V450" s="50"/>
      <c r="W450" s="52"/>
      <c r="X450" s="50"/>
      <c r="Y450" s="50"/>
      <c r="Z450" s="50"/>
      <c r="AA450" s="50"/>
      <c r="AB450" s="50"/>
    </row>
    <row r="451" spans="1:28" ht="17.2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0"/>
      <c r="K451" s="125"/>
      <c r="L451" s="125"/>
      <c r="R451" s="50"/>
      <c r="S451" s="50"/>
      <c r="T451" s="50"/>
      <c r="U451" s="50"/>
      <c r="V451" s="50"/>
      <c r="W451" s="52"/>
      <c r="X451" s="50"/>
      <c r="Y451" s="50"/>
      <c r="Z451" s="50"/>
      <c r="AA451" s="50"/>
      <c r="AB451" s="50"/>
    </row>
    <row r="452" spans="1:28" ht="17.2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0"/>
      <c r="K452" s="125"/>
      <c r="L452" s="125"/>
      <c r="R452" s="50"/>
      <c r="S452" s="50"/>
      <c r="T452" s="50"/>
      <c r="U452" s="50"/>
      <c r="V452" s="50"/>
      <c r="W452" s="52"/>
      <c r="X452" s="50"/>
      <c r="Y452" s="50"/>
      <c r="Z452" s="50"/>
      <c r="AA452" s="50"/>
      <c r="AB452" s="50"/>
    </row>
    <row r="453" spans="1:28" ht="17.2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0"/>
      <c r="K453" s="125"/>
      <c r="L453" s="125"/>
      <c r="R453" s="50"/>
      <c r="S453" s="50"/>
      <c r="T453" s="50"/>
      <c r="U453" s="50"/>
      <c r="V453" s="50"/>
      <c r="W453" s="52"/>
      <c r="X453" s="50"/>
      <c r="Y453" s="50"/>
      <c r="Z453" s="50"/>
      <c r="AA453" s="50"/>
      <c r="AB453" s="50"/>
    </row>
    <row r="454" spans="1:28" ht="17.2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0"/>
      <c r="K454" s="125"/>
      <c r="L454" s="125"/>
      <c r="R454" s="50"/>
      <c r="S454" s="50"/>
      <c r="T454" s="50"/>
      <c r="U454" s="50"/>
      <c r="V454" s="50"/>
      <c r="W454" s="52"/>
      <c r="X454" s="50"/>
      <c r="Y454" s="50"/>
      <c r="Z454" s="50"/>
      <c r="AA454" s="50"/>
      <c r="AB454" s="50"/>
    </row>
    <row r="455" spans="1:28" ht="17.2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0"/>
      <c r="K455" s="125"/>
      <c r="L455" s="125"/>
      <c r="R455" s="50"/>
      <c r="S455" s="50"/>
      <c r="T455" s="50"/>
      <c r="U455" s="50"/>
      <c r="V455" s="50"/>
      <c r="W455" s="52"/>
      <c r="X455" s="50"/>
      <c r="Y455" s="50"/>
      <c r="Z455" s="50"/>
      <c r="AA455" s="50"/>
      <c r="AB455" s="50"/>
    </row>
    <row r="456" spans="1:28" ht="17.2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0"/>
      <c r="K456" s="125"/>
      <c r="L456" s="125"/>
      <c r="R456" s="50"/>
      <c r="S456" s="50"/>
      <c r="T456" s="50"/>
      <c r="U456" s="50"/>
      <c r="V456" s="50"/>
      <c r="W456" s="52"/>
      <c r="X456" s="50"/>
      <c r="Y456" s="50"/>
      <c r="Z456" s="50"/>
      <c r="AA456" s="50"/>
      <c r="AB456" s="50"/>
    </row>
    <row r="457" spans="1:28" ht="17.2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0"/>
      <c r="K457" s="125"/>
      <c r="L457" s="125"/>
      <c r="R457" s="50"/>
      <c r="S457" s="50"/>
      <c r="T457" s="50"/>
      <c r="U457" s="50"/>
      <c r="V457" s="50"/>
      <c r="W457" s="52"/>
      <c r="X457" s="50"/>
      <c r="Y457" s="50"/>
      <c r="Z457" s="50"/>
      <c r="AA457" s="50"/>
      <c r="AB457" s="50"/>
    </row>
    <row r="458" spans="1:28" ht="17.2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0"/>
      <c r="K458" s="125"/>
      <c r="L458" s="125"/>
      <c r="R458" s="50"/>
      <c r="S458" s="50"/>
      <c r="T458" s="50"/>
      <c r="U458" s="50"/>
      <c r="V458" s="50"/>
      <c r="W458" s="52"/>
      <c r="X458" s="50"/>
      <c r="Y458" s="50"/>
      <c r="Z458" s="50"/>
      <c r="AA458" s="50"/>
      <c r="AB458" s="50"/>
    </row>
    <row r="459" spans="1:28" ht="17.2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0"/>
      <c r="K459" s="125"/>
      <c r="L459" s="125"/>
      <c r="R459" s="50"/>
      <c r="S459" s="50"/>
      <c r="T459" s="50"/>
      <c r="U459" s="50"/>
      <c r="V459" s="50"/>
      <c r="W459" s="52"/>
      <c r="X459" s="50"/>
      <c r="Y459" s="50"/>
      <c r="Z459" s="50"/>
      <c r="AA459" s="50"/>
      <c r="AB459" s="50"/>
    </row>
    <row r="460" spans="1:28" ht="17.2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0"/>
      <c r="K460" s="125"/>
      <c r="L460" s="125"/>
      <c r="R460" s="50"/>
      <c r="S460" s="50"/>
      <c r="T460" s="50"/>
      <c r="U460" s="50"/>
      <c r="V460" s="50"/>
      <c r="W460" s="52"/>
      <c r="X460" s="50"/>
      <c r="Y460" s="50"/>
      <c r="Z460" s="50"/>
      <c r="AA460" s="50"/>
      <c r="AB460" s="50"/>
    </row>
    <row r="461" spans="1:28" ht="17.2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0"/>
      <c r="K461" s="125"/>
      <c r="L461" s="125"/>
      <c r="R461" s="50"/>
      <c r="S461" s="50"/>
      <c r="T461" s="50"/>
      <c r="U461" s="50"/>
      <c r="V461" s="50"/>
      <c r="W461" s="52"/>
      <c r="X461" s="50"/>
      <c r="Y461" s="50"/>
      <c r="Z461" s="50"/>
      <c r="AA461" s="50"/>
      <c r="AB461" s="50"/>
    </row>
    <row r="462" spans="1:28" ht="17.2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0"/>
      <c r="K462" s="125"/>
      <c r="L462" s="125"/>
      <c r="R462" s="50"/>
      <c r="S462" s="50"/>
      <c r="T462" s="50"/>
      <c r="U462" s="50"/>
      <c r="V462" s="50"/>
      <c r="W462" s="52"/>
      <c r="X462" s="50"/>
      <c r="Y462" s="50"/>
      <c r="Z462" s="50"/>
      <c r="AA462" s="50"/>
      <c r="AB462" s="50"/>
    </row>
    <row r="463" spans="1:28" ht="17.2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0"/>
      <c r="K463" s="125"/>
      <c r="L463" s="125"/>
      <c r="R463" s="50"/>
      <c r="S463" s="50"/>
      <c r="T463" s="50"/>
      <c r="U463" s="50"/>
      <c r="V463" s="50"/>
      <c r="W463" s="52"/>
      <c r="X463" s="50"/>
      <c r="Y463" s="50"/>
      <c r="Z463" s="50"/>
      <c r="AA463" s="50"/>
      <c r="AB463" s="50"/>
    </row>
    <row r="464" spans="1:28" ht="17.2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0"/>
      <c r="K464" s="125"/>
      <c r="L464" s="125"/>
      <c r="R464" s="50"/>
      <c r="S464" s="50"/>
      <c r="T464" s="50"/>
      <c r="U464" s="50"/>
      <c r="V464" s="50"/>
      <c r="W464" s="52"/>
      <c r="X464" s="50"/>
      <c r="Y464" s="50"/>
      <c r="Z464" s="50"/>
      <c r="AA464" s="50"/>
      <c r="AB464" s="50"/>
    </row>
    <row r="465" spans="1:28" ht="17.2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0"/>
      <c r="K465" s="125"/>
      <c r="L465" s="125"/>
      <c r="R465" s="50"/>
      <c r="S465" s="50"/>
      <c r="T465" s="50"/>
      <c r="U465" s="50"/>
      <c r="V465" s="50"/>
      <c r="W465" s="52"/>
      <c r="X465" s="50"/>
      <c r="Y465" s="50"/>
      <c r="Z465" s="50"/>
      <c r="AA465" s="50"/>
      <c r="AB465" s="50"/>
    </row>
    <row r="466" spans="1:28" ht="17.2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0"/>
      <c r="K466" s="125"/>
      <c r="L466" s="125"/>
      <c r="R466" s="50"/>
      <c r="S466" s="50"/>
      <c r="T466" s="50"/>
      <c r="U466" s="50"/>
      <c r="V466" s="50"/>
      <c r="W466" s="52"/>
      <c r="X466" s="50"/>
      <c r="Y466" s="50"/>
      <c r="Z466" s="50"/>
      <c r="AA466" s="50"/>
      <c r="AB466" s="50"/>
    </row>
    <row r="467" spans="1:28" ht="17.2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0"/>
      <c r="K467" s="125"/>
      <c r="L467" s="125"/>
      <c r="R467" s="50"/>
      <c r="S467" s="50"/>
      <c r="T467" s="50"/>
      <c r="U467" s="50"/>
      <c r="V467" s="50"/>
      <c r="W467" s="52"/>
      <c r="X467" s="50"/>
      <c r="Y467" s="50"/>
      <c r="Z467" s="50"/>
      <c r="AA467" s="50"/>
      <c r="AB467" s="50"/>
    </row>
    <row r="468" spans="1:28" ht="17.2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0"/>
      <c r="K468" s="125"/>
      <c r="L468" s="125"/>
      <c r="R468" s="50"/>
      <c r="S468" s="50"/>
      <c r="T468" s="50"/>
      <c r="U468" s="50"/>
      <c r="V468" s="50"/>
      <c r="W468" s="52"/>
      <c r="X468" s="50"/>
      <c r="Y468" s="50"/>
      <c r="Z468" s="50"/>
      <c r="AA468" s="50"/>
      <c r="AB468" s="50"/>
    </row>
    <row r="469" spans="1:28" ht="17.2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0"/>
      <c r="K469" s="125"/>
      <c r="L469" s="125"/>
      <c r="R469" s="50"/>
      <c r="S469" s="50"/>
      <c r="T469" s="50"/>
      <c r="U469" s="50"/>
      <c r="V469" s="50"/>
      <c r="W469" s="52"/>
      <c r="X469" s="50"/>
      <c r="Y469" s="50"/>
      <c r="Z469" s="50"/>
      <c r="AA469" s="50"/>
      <c r="AB469" s="50"/>
    </row>
    <row r="470" spans="1:28" ht="17.2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0"/>
      <c r="K470" s="125"/>
      <c r="L470" s="125"/>
      <c r="R470" s="50"/>
      <c r="S470" s="50"/>
      <c r="T470" s="50"/>
      <c r="U470" s="50"/>
      <c r="V470" s="50"/>
      <c r="W470" s="52"/>
      <c r="X470" s="50"/>
      <c r="Y470" s="50"/>
      <c r="Z470" s="50"/>
      <c r="AA470" s="50"/>
      <c r="AB470" s="50"/>
    </row>
    <row r="471" spans="1:28" ht="17.2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0"/>
      <c r="K471" s="125"/>
      <c r="L471" s="125"/>
      <c r="R471" s="50"/>
      <c r="S471" s="50"/>
      <c r="T471" s="50"/>
      <c r="U471" s="50"/>
      <c r="V471" s="50"/>
      <c r="W471" s="52"/>
      <c r="X471" s="50"/>
      <c r="Y471" s="50"/>
      <c r="Z471" s="50"/>
      <c r="AA471" s="50"/>
      <c r="AB471" s="50"/>
    </row>
    <row r="472" spans="1:28" ht="17.2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0"/>
      <c r="K472" s="125"/>
      <c r="L472" s="125"/>
      <c r="R472" s="50"/>
      <c r="S472" s="50"/>
      <c r="T472" s="50"/>
      <c r="U472" s="50"/>
      <c r="V472" s="50"/>
      <c r="W472" s="52"/>
      <c r="X472" s="50"/>
      <c r="Y472" s="50"/>
      <c r="Z472" s="50"/>
      <c r="AA472" s="50"/>
      <c r="AB472" s="50"/>
    </row>
    <row r="473" spans="1:28" ht="17.2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0"/>
      <c r="K473" s="125"/>
      <c r="L473" s="125"/>
      <c r="R473" s="50"/>
      <c r="S473" s="50"/>
      <c r="T473" s="50"/>
      <c r="U473" s="50"/>
      <c r="V473" s="50"/>
      <c r="W473" s="52"/>
      <c r="X473" s="50"/>
      <c r="Y473" s="50"/>
      <c r="Z473" s="50"/>
      <c r="AA473" s="50"/>
      <c r="AB473" s="50"/>
    </row>
    <row r="474" spans="1:28" ht="17.2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0"/>
      <c r="K474" s="125"/>
      <c r="L474" s="125"/>
      <c r="R474" s="50"/>
      <c r="S474" s="50"/>
      <c r="T474" s="50"/>
      <c r="U474" s="50"/>
      <c r="V474" s="50"/>
      <c r="W474" s="52"/>
      <c r="X474" s="50"/>
      <c r="Y474" s="50"/>
      <c r="Z474" s="50"/>
      <c r="AA474" s="50"/>
      <c r="AB474" s="50"/>
    </row>
    <row r="475" spans="1:28" ht="17.2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0"/>
      <c r="K475" s="125"/>
      <c r="L475" s="125"/>
      <c r="R475" s="50"/>
      <c r="S475" s="50"/>
      <c r="T475" s="50"/>
      <c r="U475" s="50"/>
      <c r="V475" s="50"/>
      <c r="W475" s="52"/>
      <c r="X475" s="50"/>
      <c r="Y475" s="50"/>
      <c r="Z475" s="50"/>
      <c r="AA475" s="50"/>
      <c r="AB475" s="50"/>
    </row>
    <row r="476" spans="1:28" ht="17.2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0"/>
      <c r="K476" s="125"/>
      <c r="L476" s="125"/>
      <c r="R476" s="50"/>
      <c r="S476" s="50"/>
      <c r="T476" s="50"/>
      <c r="U476" s="50"/>
      <c r="V476" s="50"/>
      <c r="W476" s="52"/>
      <c r="X476" s="50"/>
      <c r="Y476" s="50"/>
      <c r="Z476" s="50"/>
      <c r="AA476" s="50"/>
      <c r="AB476" s="50"/>
    </row>
    <row r="477" spans="1:28" ht="17.2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0"/>
      <c r="K477" s="125"/>
      <c r="L477" s="125"/>
      <c r="R477" s="50"/>
      <c r="S477" s="50"/>
      <c r="T477" s="50"/>
      <c r="U477" s="50"/>
      <c r="V477" s="50"/>
      <c r="W477" s="52"/>
      <c r="X477" s="50"/>
      <c r="Y477" s="50"/>
      <c r="Z477" s="50"/>
      <c r="AA477" s="50"/>
      <c r="AB477" s="50"/>
    </row>
    <row r="478" spans="1:28" ht="17.2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0"/>
      <c r="K478" s="125"/>
      <c r="L478" s="125"/>
      <c r="R478" s="50"/>
      <c r="S478" s="50"/>
      <c r="T478" s="50"/>
      <c r="U478" s="50"/>
      <c r="V478" s="50"/>
      <c r="W478" s="52"/>
      <c r="X478" s="50"/>
      <c r="Y478" s="50"/>
      <c r="Z478" s="50"/>
      <c r="AA478" s="50"/>
      <c r="AB478" s="50"/>
    </row>
    <row r="479" spans="1:28" ht="17.2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0"/>
      <c r="K479" s="125"/>
      <c r="L479" s="125"/>
      <c r="R479" s="50"/>
      <c r="S479" s="50"/>
      <c r="T479" s="50"/>
      <c r="U479" s="50"/>
      <c r="V479" s="50"/>
      <c r="W479" s="52"/>
      <c r="X479" s="50"/>
      <c r="Y479" s="50"/>
      <c r="Z479" s="50"/>
      <c r="AA479" s="50"/>
      <c r="AB479" s="50"/>
    </row>
    <row r="480" spans="1:28" ht="17.2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0"/>
      <c r="K480" s="125"/>
      <c r="L480" s="125"/>
      <c r="R480" s="50"/>
      <c r="S480" s="50"/>
      <c r="T480" s="50"/>
      <c r="U480" s="50"/>
      <c r="V480" s="50"/>
      <c r="W480" s="52"/>
      <c r="X480" s="50"/>
      <c r="Y480" s="50"/>
      <c r="Z480" s="50"/>
      <c r="AA480" s="50"/>
      <c r="AB480" s="50"/>
    </row>
    <row r="481" spans="1:28" ht="17.2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0"/>
      <c r="K481" s="125"/>
      <c r="L481" s="125"/>
      <c r="R481" s="50"/>
      <c r="S481" s="50"/>
      <c r="T481" s="50"/>
      <c r="U481" s="50"/>
      <c r="V481" s="50"/>
      <c r="W481" s="52"/>
      <c r="X481" s="50"/>
      <c r="Y481" s="50"/>
      <c r="Z481" s="50"/>
      <c r="AA481" s="50"/>
      <c r="AB481" s="50"/>
    </row>
    <row r="482" spans="1:28" ht="17.2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0"/>
      <c r="K482" s="125"/>
      <c r="L482" s="125"/>
      <c r="R482" s="50"/>
      <c r="S482" s="50"/>
      <c r="T482" s="50"/>
      <c r="U482" s="50"/>
      <c r="V482" s="50"/>
      <c r="W482" s="52"/>
      <c r="X482" s="50"/>
      <c r="Y482" s="50"/>
      <c r="Z482" s="50"/>
      <c r="AA482" s="50"/>
      <c r="AB482" s="50"/>
    </row>
    <row r="483" spans="1:28" ht="17.2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0"/>
      <c r="K483" s="125"/>
      <c r="L483" s="125"/>
      <c r="R483" s="50"/>
      <c r="S483" s="50"/>
      <c r="T483" s="50"/>
      <c r="U483" s="50"/>
      <c r="V483" s="50"/>
      <c r="W483" s="52"/>
      <c r="X483" s="50"/>
      <c r="Y483" s="50"/>
      <c r="Z483" s="50"/>
      <c r="AA483" s="50"/>
      <c r="AB483" s="50"/>
    </row>
    <row r="484" spans="1:28" ht="17.2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0"/>
      <c r="K484" s="125"/>
      <c r="L484" s="125"/>
      <c r="R484" s="50"/>
      <c r="S484" s="50"/>
      <c r="T484" s="50"/>
      <c r="U484" s="50"/>
      <c r="V484" s="50"/>
      <c r="W484" s="52"/>
      <c r="X484" s="50"/>
      <c r="Y484" s="50"/>
      <c r="Z484" s="50"/>
      <c r="AA484" s="50"/>
      <c r="AB484" s="50"/>
    </row>
    <row r="485" spans="1:28" ht="17.2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0"/>
      <c r="K485" s="125"/>
      <c r="L485" s="125"/>
      <c r="R485" s="50"/>
      <c r="S485" s="50"/>
      <c r="T485" s="50"/>
      <c r="U485" s="50"/>
      <c r="V485" s="50"/>
      <c r="W485" s="52"/>
      <c r="X485" s="50"/>
      <c r="Y485" s="50"/>
      <c r="Z485" s="50"/>
      <c r="AA485" s="50"/>
      <c r="AB485" s="50"/>
    </row>
    <row r="486" spans="1:28" ht="17.2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0"/>
      <c r="K486" s="125"/>
      <c r="L486" s="125"/>
      <c r="R486" s="50"/>
      <c r="S486" s="50"/>
      <c r="T486" s="50"/>
      <c r="U486" s="50"/>
      <c r="V486" s="50"/>
      <c r="W486" s="52"/>
      <c r="X486" s="50"/>
      <c r="Y486" s="50"/>
      <c r="Z486" s="50"/>
      <c r="AA486" s="50"/>
      <c r="AB486" s="50"/>
    </row>
    <row r="487" spans="1:28" ht="17.2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0"/>
      <c r="K487" s="125"/>
      <c r="L487" s="125"/>
      <c r="R487" s="50"/>
      <c r="S487" s="50"/>
      <c r="T487" s="50"/>
      <c r="U487" s="50"/>
      <c r="V487" s="50"/>
      <c r="W487" s="52"/>
      <c r="X487" s="50"/>
      <c r="Y487" s="50"/>
      <c r="Z487" s="50"/>
      <c r="AA487" s="50"/>
      <c r="AB487" s="50"/>
    </row>
    <row r="488" spans="1:28" ht="17.2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0"/>
      <c r="K488" s="125"/>
      <c r="L488" s="125"/>
      <c r="R488" s="50"/>
      <c r="S488" s="50"/>
      <c r="T488" s="50"/>
      <c r="U488" s="50"/>
      <c r="V488" s="50"/>
      <c r="W488" s="52"/>
      <c r="X488" s="50"/>
      <c r="Y488" s="50"/>
      <c r="Z488" s="50"/>
      <c r="AA488" s="50"/>
      <c r="AB488" s="50"/>
    </row>
    <row r="489" spans="1:28" ht="17.2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0"/>
      <c r="K489" s="125"/>
      <c r="L489" s="125"/>
      <c r="R489" s="50"/>
      <c r="S489" s="50"/>
      <c r="T489" s="50"/>
      <c r="U489" s="50"/>
      <c r="V489" s="50"/>
      <c r="W489" s="52"/>
      <c r="X489" s="50"/>
      <c r="Y489" s="50"/>
      <c r="Z489" s="50"/>
      <c r="AA489" s="50"/>
      <c r="AB489" s="50"/>
    </row>
    <row r="490" spans="1:28" ht="17.2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0"/>
      <c r="K490" s="125"/>
      <c r="L490" s="125"/>
      <c r="R490" s="50"/>
      <c r="S490" s="50"/>
      <c r="T490" s="50"/>
      <c r="U490" s="50"/>
      <c r="V490" s="50"/>
      <c r="W490" s="52"/>
      <c r="X490" s="50"/>
      <c r="Y490" s="50"/>
      <c r="Z490" s="50"/>
      <c r="AA490" s="50"/>
      <c r="AB490" s="50"/>
    </row>
    <row r="491" spans="1:28" ht="17.2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0"/>
      <c r="K491" s="125"/>
      <c r="L491" s="125"/>
      <c r="R491" s="50"/>
      <c r="S491" s="50"/>
      <c r="T491" s="50"/>
      <c r="U491" s="50"/>
      <c r="V491" s="50"/>
      <c r="W491" s="52"/>
      <c r="X491" s="50"/>
      <c r="Y491" s="50"/>
      <c r="Z491" s="50"/>
      <c r="AA491" s="50"/>
      <c r="AB491" s="50"/>
    </row>
    <row r="492" spans="1:28" ht="17.2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0"/>
      <c r="K492" s="125"/>
      <c r="L492" s="125"/>
      <c r="R492" s="50"/>
      <c r="S492" s="50"/>
      <c r="T492" s="50"/>
      <c r="U492" s="50"/>
      <c r="V492" s="50"/>
      <c r="W492" s="52"/>
      <c r="X492" s="50"/>
      <c r="Y492" s="50"/>
      <c r="Z492" s="50"/>
      <c r="AA492" s="50"/>
      <c r="AB492" s="50"/>
    </row>
    <row r="493" spans="1:28" ht="17.2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0"/>
      <c r="K493" s="125"/>
      <c r="L493" s="125"/>
      <c r="R493" s="50"/>
      <c r="S493" s="50"/>
      <c r="T493" s="50"/>
      <c r="U493" s="50"/>
      <c r="V493" s="50"/>
      <c r="W493" s="52"/>
      <c r="X493" s="50"/>
      <c r="Y493" s="50"/>
      <c r="Z493" s="50"/>
      <c r="AA493" s="50"/>
      <c r="AB493" s="50"/>
    </row>
    <row r="494" spans="1:28" ht="17.2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0"/>
      <c r="K494" s="125"/>
      <c r="L494" s="125"/>
      <c r="R494" s="50"/>
      <c r="S494" s="50"/>
      <c r="T494" s="50"/>
      <c r="U494" s="50"/>
      <c r="V494" s="50"/>
      <c r="W494" s="52"/>
      <c r="X494" s="50"/>
      <c r="Y494" s="50"/>
      <c r="Z494" s="50"/>
      <c r="AA494" s="50"/>
      <c r="AB494" s="50"/>
    </row>
    <row r="495" spans="1:28" ht="17.2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0"/>
      <c r="K495" s="125"/>
      <c r="L495" s="125"/>
      <c r="R495" s="50"/>
      <c r="S495" s="50"/>
      <c r="T495" s="50"/>
      <c r="U495" s="50"/>
      <c r="V495" s="50"/>
      <c r="W495" s="52"/>
      <c r="X495" s="50"/>
      <c r="Y495" s="50"/>
      <c r="Z495" s="50"/>
      <c r="AA495" s="50"/>
      <c r="AB495" s="50"/>
    </row>
    <row r="496" spans="1:28" ht="17.2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0"/>
      <c r="K496" s="125"/>
      <c r="L496" s="125"/>
      <c r="R496" s="50"/>
      <c r="S496" s="50"/>
      <c r="T496" s="50"/>
      <c r="U496" s="50"/>
      <c r="V496" s="50"/>
      <c r="W496" s="52"/>
      <c r="X496" s="50"/>
      <c r="Y496" s="50"/>
      <c r="Z496" s="50"/>
      <c r="AA496" s="50"/>
      <c r="AB496" s="50"/>
    </row>
    <row r="497" spans="1:28" ht="17.2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0"/>
      <c r="K497" s="125"/>
      <c r="L497" s="125"/>
      <c r="R497" s="50"/>
      <c r="S497" s="50"/>
      <c r="T497" s="50"/>
      <c r="U497" s="50"/>
      <c r="V497" s="50"/>
      <c r="W497" s="52"/>
      <c r="X497" s="50"/>
      <c r="Y497" s="50"/>
      <c r="Z497" s="50"/>
      <c r="AA497" s="50"/>
      <c r="AB497" s="50"/>
    </row>
    <row r="498" spans="1:28" ht="17.2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0"/>
      <c r="K498" s="125"/>
      <c r="L498" s="125"/>
      <c r="R498" s="50"/>
      <c r="S498" s="50"/>
      <c r="T498" s="50"/>
      <c r="U498" s="50"/>
      <c r="V498" s="50"/>
      <c r="W498" s="52"/>
      <c r="X498" s="50"/>
      <c r="Y498" s="50"/>
      <c r="Z498" s="50"/>
      <c r="AA498" s="50"/>
      <c r="AB498" s="50"/>
    </row>
    <row r="499" spans="1:28" ht="17.2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0"/>
      <c r="K499" s="125"/>
      <c r="L499" s="125"/>
      <c r="R499" s="50"/>
      <c r="S499" s="50"/>
      <c r="T499" s="50"/>
      <c r="U499" s="50"/>
      <c r="V499" s="50"/>
      <c r="W499" s="52"/>
      <c r="X499" s="50"/>
      <c r="Y499" s="50"/>
      <c r="Z499" s="50"/>
      <c r="AA499" s="50"/>
      <c r="AB499" s="50"/>
    </row>
    <row r="500" spans="1:28" ht="17.2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0"/>
      <c r="K500" s="125"/>
      <c r="L500" s="125"/>
      <c r="R500" s="50"/>
      <c r="S500" s="50"/>
      <c r="T500" s="50"/>
      <c r="U500" s="50"/>
      <c r="V500" s="50"/>
      <c r="W500" s="52"/>
      <c r="X500" s="50"/>
      <c r="Y500" s="50"/>
      <c r="Z500" s="50"/>
      <c r="AA500" s="50"/>
      <c r="AB500" s="50"/>
    </row>
    <row r="501" spans="1:28" ht="17.2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0"/>
      <c r="K501" s="125"/>
      <c r="L501" s="125"/>
      <c r="R501" s="50"/>
      <c r="S501" s="50"/>
      <c r="T501" s="50"/>
      <c r="U501" s="50"/>
      <c r="V501" s="50"/>
      <c r="W501" s="52"/>
      <c r="X501" s="50"/>
      <c r="Y501" s="50"/>
      <c r="Z501" s="50"/>
      <c r="AA501" s="50"/>
      <c r="AB501" s="50"/>
    </row>
    <row r="502" spans="1:28" ht="17.2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0"/>
      <c r="K502" s="125"/>
      <c r="L502" s="125"/>
      <c r="R502" s="50"/>
      <c r="S502" s="50"/>
      <c r="T502" s="50"/>
      <c r="U502" s="50"/>
      <c r="V502" s="50"/>
      <c r="W502" s="52"/>
      <c r="X502" s="50"/>
      <c r="Y502" s="50"/>
      <c r="Z502" s="50"/>
      <c r="AA502" s="50"/>
      <c r="AB502" s="50"/>
    </row>
    <row r="503" spans="1:28" ht="17.2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0"/>
      <c r="K503" s="125"/>
      <c r="L503" s="125"/>
      <c r="R503" s="50"/>
      <c r="S503" s="50"/>
      <c r="T503" s="50"/>
      <c r="U503" s="50"/>
      <c r="V503" s="50"/>
      <c r="W503" s="52"/>
      <c r="X503" s="50"/>
      <c r="Y503" s="50"/>
      <c r="Z503" s="50"/>
      <c r="AA503" s="50"/>
      <c r="AB503" s="50"/>
    </row>
    <row r="504" spans="1:28" ht="17.2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0"/>
      <c r="K504" s="125"/>
      <c r="L504" s="125"/>
      <c r="R504" s="50"/>
      <c r="S504" s="50"/>
      <c r="T504" s="50"/>
      <c r="U504" s="50"/>
      <c r="V504" s="50"/>
      <c r="W504" s="52"/>
      <c r="X504" s="50"/>
      <c r="Y504" s="50"/>
      <c r="Z504" s="50"/>
      <c r="AA504" s="50"/>
      <c r="AB504" s="50"/>
    </row>
    <row r="505" spans="1:28" ht="17.2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0"/>
      <c r="K505" s="125"/>
      <c r="L505" s="125"/>
      <c r="R505" s="50"/>
      <c r="S505" s="50"/>
      <c r="T505" s="50"/>
      <c r="U505" s="50"/>
      <c r="V505" s="50"/>
      <c r="W505" s="52"/>
      <c r="X505" s="50"/>
      <c r="Y505" s="50"/>
      <c r="Z505" s="50"/>
      <c r="AA505" s="50"/>
      <c r="AB505" s="50"/>
    </row>
    <row r="506" spans="1:28" ht="17.2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0"/>
      <c r="K506" s="125"/>
      <c r="L506" s="125"/>
      <c r="R506" s="50"/>
      <c r="S506" s="50"/>
      <c r="T506" s="50"/>
      <c r="U506" s="50"/>
      <c r="V506" s="50"/>
      <c r="W506" s="52"/>
      <c r="X506" s="50"/>
      <c r="Y506" s="50"/>
      <c r="Z506" s="50"/>
      <c r="AA506" s="50"/>
      <c r="AB506" s="50"/>
    </row>
    <row r="507" spans="1:28" ht="17.2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0"/>
      <c r="K507" s="125"/>
      <c r="L507" s="125"/>
      <c r="R507" s="50"/>
      <c r="S507" s="50"/>
      <c r="T507" s="50"/>
      <c r="U507" s="50"/>
      <c r="V507" s="50"/>
      <c r="W507" s="52"/>
      <c r="X507" s="50"/>
      <c r="Y507" s="50"/>
      <c r="Z507" s="50"/>
      <c r="AA507" s="50"/>
      <c r="AB507" s="50"/>
    </row>
    <row r="508" spans="1:28" ht="17.2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0"/>
      <c r="K508" s="125"/>
      <c r="L508" s="125"/>
      <c r="R508" s="50"/>
      <c r="S508" s="50"/>
      <c r="T508" s="50"/>
      <c r="U508" s="50"/>
      <c r="V508" s="50"/>
      <c r="W508" s="52"/>
      <c r="X508" s="50"/>
      <c r="Y508" s="50"/>
      <c r="Z508" s="50"/>
      <c r="AA508" s="50"/>
      <c r="AB508" s="50"/>
    </row>
    <row r="509" spans="1:28" ht="17.2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0"/>
      <c r="K509" s="125"/>
      <c r="L509" s="125"/>
      <c r="R509" s="50"/>
      <c r="S509" s="50"/>
      <c r="T509" s="50"/>
      <c r="U509" s="50"/>
      <c r="V509" s="50"/>
      <c r="W509" s="52"/>
      <c r="X509" s="50"/>
      <c r="Y509" s="50"/>
      <c r="Z509" s="50"/>
      <c r="AA509" s="50"/>
      <c r="AB509" s="50"/>
    </row>
    <row r="510" spans="1:28" ht="17.2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0"/>
      <c r="K510" s="125"/>
      <c r="L510" s="125"/>
      <c r="R510" s="50"/>
      <c r="S510" s="50"/>
      <c r="T510" s="50"/>
      <c r="U510" s="50"/>
      <c r="V510" s="50"/>
      <c r="W510" s="52"/>
      <c r="X510" s="50"/>
      <c r="Y510" s="50"/>
      <c r="Z510" s="50"/>
      <c r="AA510" s="50"/>
      <c r="AB510" s="50"/>
    </row>
    <row r="511" spans="1:28" ht="17.2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0"/>
      <c r="K511" s="125"/>
      <c r="L511" s="125"/>
      <c r="R511" s="50"/>
      <c r="S511" s="50"/>
      <c r="T511" s="50"/>
      <c r="U511" s="50"/>
      <c r="V511" s="50"/>
      <c r="W511" s="52"/>
      <c r="X511" s="50"/>
      <c r="Y511" s="50"/>
      <c r="Z511" s="50"/>
      <c r="AA511" s="50"/>
      <c r="AB511" s="50"/>
    </row>
    <row r="512" spans="1:28" ht="17.2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0"/>
      <c r="K512" s="125"/>
      <c r="L512" s="125"/>
      <c r="R512" s="50"/>
      <c r="S512" s="50"/>
      <c r="T512" s="50"/>
      <c r="U512" s="50"/>
      <c r="V512" s="50"/>
      <c r="W512" s="52"/>
      <c r="X512" s="50"/>
      <c r="Y512" s="50"/>
      <c r="Z512" s="50"/>
      <c r="AA512" s="50"/>
      <c r="AB512" s="50"/>
    </row>
    <row r="513" spans="1:28" ht="17.2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0"/>
      <c r="K513" s="125"/>
      <c r="L513" s="125"/>
      <c r="R513" s="50"/>
      <c r="S513" s="50"/>
      <c r="T513" s="50"/>
      <c r="U513" s="50"/>
      <c r="V513" s="50"/>
      <c r="W513" s="52"/>
      <c r="X513" s="50"/>
      <c r="Y513" s="50"/>
      <c r="Z513" s="50"/>
      <c r="AA513" s="50"/>
      <c r="AB513" s="50"/>
    </row>
    <row r="514" spans="1:28" ht="17.2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0"/>
      <c r="K514" s="125"/>
      <c r="L514" s="125"/>
      <c r="R514" s="50"/>
      <c r="S514" s="50"/>
      <c r="T514" s="50"/>
      <c r="U514" s="50"/>
      <c r="V514" s="50"/>
      <c r="W514" s="52"/>
      <c r="X514" s="50"/>
      <c r="Y514" s="50"/>
      <c r="Z514" s="50"/>
      <c r="AA514" s="50"/>
      <c r="AB514" s="50"/>
    </row>
    <row r="515" spans="1:28" ht="17.2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0"/>
      <c r="K515" s="125"/>
      <c r="L515" s="125"/>
      <c r="R515" s="50"/>
      <c r="S515" s="50"/>
      <c r="T515" s="50"/>
      <c r="U515" s="50"/>
      <c r="V515" s="50"/>
      <c r="W515" s="52"/>
      <c r="X515" s="50"/>
      <c r="Y515" s="50"/>
      <c r="Z515" s="50"/>
      <c r="AA515" s="50"/>
      <c r="AB515" s="50"/>
    </row>
    <row r="516" spans="1:28" ht="17.2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0"/>
      <c r="K516" s="125"/>
      <c r="L516" s="125"/>
      <c r="R516" s="50"/>
      <c r="S516" s="50"/>
      <c r="T516" s="50"/>
      <c r="U516" s="50"/>
      <c r="V516" s="50"/>
      <c r="W516" s="52"/>
      <c r="X516" s="50"/>
      <c r="Y516" s="50"/>
      <c r="Z516" s="50"/>
      <c r="AA516" s="50"/>
      <c r="AB516" s="50"/>
    </row>
    <row r="517" spans="1:28" ht="17.2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0"/>
      <c r="K517" s="125"/>
      <c r="L517" s="125"/>
      <c r="R517" s="50"/>
      <c r="S517" s="50"/>
      <c r="T517" s="50"/>
      <c r="U517" s="50"/>
      <c r="V517" s="50"/>
      <c r="W517" s="52"/>
      <c r="X517" s="50"/>
      <c r="Y517" s="50"/>
      <c r="Z517" s="50"/>
      <c r="AA517" s="50"/>
      <c r="AB517" s="50"/>
    </row>
    <row r="518" spans="1:28" ht="17.2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0"/>
      <c r="K518" s="125"/>
      <c r="L518" s="125"/>
      <c r="R518" s="50"/>
      <c r="S518" s="50"/>
      <c r="T518" s="50"/>
      <c r="U518" s="50"/>
      <c r="V518" s="50"/>
      <c r="W518" s="52"/>
      <c r="X518" s="50"/>
      <c r="Y518" s="50"/>
      <c r="Z518" s="50"/>
      <c r="AA518" s="50"/>
      <c r="AB518" s="50"/>
    </row>
    <row r="519" spans="1:28" ht="17.2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0"/>
      <c r="K519" s="125"/>
      <c r="L519" s="125"/>
      <c r="R519" s="50"/>
      <c r="S519" s="50"/>
      <c r="T519" s="50"/>
      <c r="U519" s="50"/>
      <c r="V519" s="50"/>
      <c r="W519" s="52"/>
      <c r="X519" s="50"/>
      <c r="Y519" s="50"/>
      <c r="Z519" s="50"/>
      <c r="AA519" s="50"/>
      <c r="AB519" s="50"/>
    </row>
    <row r="520" spans="1:28" ht="17.2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0"/>
      <c r="K520" s="125"/>
      <c r="L520" s="125"/>
      <c r="R520" s="50"/>
      <c r="S520" s="50"/>
      <c r="T520" s="50"/>
      <c r="U520" s="50"/>
      <c r="V520" s="50"/>
      <c r="W520" s="52"/>
      <c r="X520" s="50"/>
      <c r="Y520" s="50"/>
      <c r="Z520" s="50"/>
      <c r="AA520" s="50"/>
      <c r="AB520" s="50"/>
    </row>
    <row r="521" spans="1:28" ht="17.2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0"/>
      <c r="K521" s="125"/>
      <c r="L521" s="125"/>
      <c r="R521" s="50"/>
      <c r="S521" s="50"/>
      <c r="T521" s="50"/>
      <c r="U521" s="50"/>
      <c r="V521" s="50"/>
      <c r="W521" s="52"/>
      <c r="X521" s="50"/>
      <c r="Y521" s="50"/>
      <c r="Z521" s="50"/>
      <c r="AA521" s="50"/>
      <c r="AB521" s="50"/>
    </row>
    <row r="522" spans="1:28" ht="17.2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0"/>
      <c r="K522" s="125"/>
      <c r="L522" s="125"/>
      <c r="R522" s="50"/>
      <c r="S522" s="50"/>
      <c r="T522" s="50"/>
      <c r="U522" s="50"/>
      <c r="V522" s="50"/>
      <c r="W522" s="52"/>
      <c r="X522" s="50"/>
      <c r="Y522" s="50"/>
      <c r="Z522" s="50"/>
      <c r="AA522" s="50"/>
      <c r="AB522" s="50"/>
    </row>
    <row r="523" spans="1:28" ht="17.2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0"/>
      <c r="K523" s="125"/>
      <c r="L523" s="125"/>
      <c r="R523" s="50"/>
      <c r="S523" s="50"/>
      <c r="T523" s="50"/>
      <c r="U523" s="50"/>
      <c r="V523" s="50"/>
      <c r="W523" s="52"/>
      <c r="X523" s="50"/>
      <c r="Y523" s="50"/>
      <c r="Z523" s="50"/>
      <c r="AA523" s="50"/>
      <c r="AB523" s="50"/>
    </row>
    <row r="524" spans="1:28" ht="17.2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0"/>
      <c r="K524" s="125"/>
      <c r="L524" s="125"/>
      <c r="R524" s="50"/>
      <c r="S524" s="50"/>
      <c r="T524" s="50"/>
      <c r="U524" s="50"/>
      <c r="V524" s="50"/>
      <c r="W524" s="52"/>
      <c r="X524" s="50"/>
      <c r="Y524" s="50"/>
      <c r="Z524" s="50"/>
      <c r="AA524" s="50"/>
      <c r="AB524" s="50"/>
    </row>
    <row r="525" spans="1:28" ht="17.2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0"/>
      <c r="K525" s="125"/>
      <c r="L525" s="125"/>
      <c r="R525" s="50"/>
      <c r="S525" s="50"/>
      <c r="T525" s="50"/>
      <c r="U525" s="50"/>
      <c r="V525" s="50"/>
      <c r="W525" s="52"/>
      <c r="X525" s="50"/>
      <c r="Y525" s="50"/>
      <c r="Z525" s="50"/>
      <c r="AA525" s="50"/>
      <c r="AB525" s="50"/>
    </row>
    <row r="526" spans="1:28" ht="17.2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0"/>
      <c r="K526" s="125"/>
      <c r="L526" s="125"/>
      <c r="R526" s="50"/>
      <c r="S526" s="50"/>
      <c r="T526" s="50"/>
      <c r="U526" s="50"/>
      <c r="V526" s="50"/>
      <c r="W526" s="52"/>
      <c r="X526" s="50"/>
      <c r="Y526" s="50"/>
      <c r="Z526" s="50"/>
      <c r="AA526" s="50"/>
      <c r="AB526" s="50"/>
    </row>
    <row r="527" spans="1:28" ht="17.2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0"/>
      <c r="K527" s="125"/>
      <c r="L527" s="125"/>
      <c r="R527" s="50"/>
      <c r="S527" s="50"/>
      <c r="T527" s="50"/>
      <c r="U527" s="50"/>
      <c r="V527" s="50"/>
      <c r="W527" s="52"/>
      <c r="X527" s="50"/>
      <c r="Y527" s="50"/>
      <c r="Z527" s="50"/>
      <c r="AA527" s="50"/>
      <c r="AB527" s="50"/>
    </row>
    <row r="528" spans="1:28" ht="17.2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0"/>
      <c r="K528" s="125"/>
      <c r="L528" s="125"/>
      <c r="R528" s="50"/>
      <c r="S528" s="50"/>
      <c r="T528" s="50"/>
      <c r="U528" s="50"/>
      <c r="V528" s="50"/>
      <c r="W528" s="52"/>
      <c r="X528" s="50"/>
      <c r="Y528" s="50"/>
      <c r="Z528" s="50"/>
      <c r="AA528" s="50"/>
      <c r="AB528" s="50"/>
    </row>
    <row r="529" spans="1:28" ht="17.2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0"/>
      <c r="K529" s="125"/>
      <c r="L529" s="125"/>
      <c r="R529" s="50"/>
      <c r="S529" s="50"/>
      <c r="T529" s="50"/>
      <c r="U529" s="50"/>
      <c r="V529" s="50"/>
      <c r="W529" s="52"/>
      <c r="X529" s="50"/>
      <c r="Y529" s="50"/>
      <c r="Z529" s="50"/>
      <c r="AA529" s="50"/>
      <c r="AB529" s="50"/>
    </row>
    <row r="530" spans="1:28" ht="17.2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0"/>
      <c r="K530" s="125"/>
      <c r="L530" s="125"/>
      <c r="R530" s="50"/>
      <c r="S530" s="50"/>
      <c r="T530" s="50"/>
      <c r="U530" s="50"/>
      <c r="V530" s="50"/>
      <c r="W530" s="52"/>
      <c r="X530" s="50"/>
      <c r="Y530" s="50"/>
      <c r="Z530" s="50"/>
      <c r="AA530" s="50"/>
      <c r="AB530" s="50"/>
    </row>
    <row r="531" spans="1:28" ht="17.2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0"/>
      <c r="K531" s="125"/>
      <c r="L531" s="125"/>
      <c r="R531" s="50"/>
      <c r="S531" s="50"/>
      <c r="T531" s="50"/>
      <c r="U531" s="50"/>
      <c r="V531" s="50"/>
      <c r="W531" s="52"/>
      <c r="X531" s="50"/>
      <c r="Y531" s="50"/>
      <c r="Z531" s="50"/>
      <c r="AA531" s="50"/>
      <c r="AB531" s="50"/>
    </row>
    <row r="532" spans="1:28" ht="17.2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0"/>
      <c r="K532" s="125"/>
      <c r="L532" s="125"/>
      <c r="R532" s="50"/>
      <c r="S532" s="50"/>
      <c r="T532" s="50"/>
      <c r="U532" s="50"/>
      <c r="V532" s="50"/>
      <c r="W532" s="52"/>
      <c r="X532" s="50"/>
      <c r="Y532" s="50"/>
      <c r="Z532" s="50"/>
      <c r="AA532" s="50"/>
      <c r="AB532" s="50"/>
    </row>
    <row r="533" spans="1:28" ht="17.2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0"/>
      <c r="K533" s="125"/>
      <c r="L533" s="125"/>
      <c r="R533" s="50"/>
      <c r="S533" s="50"/>
      <c r="T533" s="50"/>
      <c r="U533" s="50"/>
      <c r="V533" s="50"/>
      <c r="W533" s="52"/>
      <c r="X533" s="50"/>
      <c r="Y533" s="50"/>
      <c r="Z533" s="50"/>
      <c r="AA533" s="50"/>
      <c r="AB533" s="50"/>
    </row>
    <row r="534" spans="1:28" ht="17.2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0"/>
      <c r="K534" s="125"/>
      <c r="L534" s="125"/>
      <c r="R534" s="50"/>
      <c r="S534" s="50"/>
      <c r="T534" s="50"/>
      <c r="U534" s="50"/>
      <c r="V534" s="50"/>
      <c r="W534" s="52"/>
      <c r="X534" s="50"/>
      <c r="Y534" s="50"/>
      <c r="Z534" s="50"/>
      <c r="AA534" s="50"/>
      <c r="AB534" s="50"/>
    </row>
    <row r="535" spans="1:28" ht="17.2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0"/>
      <c r="K535" s="125"/>
      <c r="L535" s="125"/>
      <c r="R535" s="50"/>
      <c r="S535" s="50"/>
      <c r="T535" s="50"/>
      <c r="U535" s="50"/>
      <c r="V535" s="50"/>
      <c r="W535" s="52"/>
      <c r="X535" s="50"/>
      <c r="Y535" s="50"/>
      <c r="Z535" s="50"/>
      <c r="AA535" s="50"/>
      <c r="AB535" s="50"/>
    </row>
    <row r="536" spans="1:28" ht="17.2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0"/>
      <c r="K536" s="125"/>
      <c r="L536" s="125"/>
      <c r="R536" s="50"/>
      <c r="S536" s="50"/>
      <c r="T536" s="50"/>
      <c r="U536" s="50"/>
      <c r="V536" s="50"/>
      <c r="W536" s="52"/>
      <c r="X536" s="50"/>
      <c r="Y536" s="50"/>
      <c r="Z536" s="50"/>
      <c r="AA536" s="50"/>
      <c r="AB536" s="50"/>
    </row>
    <row r="537" spans="1:28" ht="17.2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0"/>
      <c r="K537" s="125"/>
      <c r="L537" s="125"/>
      <c r="R537" s="50"/>
      <c r="S537" s="50"/>
      <c r="T537" s="50"/>
      <c r="U537" s="50"/>
      <c r="V537" s="50"/>
      <c r="W537" s="52"/>
      <c r="X537" s="50"/>
      <c r="Y537" s="50"/>
      <c r="Z537" s="50"/>
      <c r="AA537" s="50"/>
      <c r="AB537" s="50"/>
    </row>
    <row r="538" spans="1:28" ht="17.2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0"/>
      <c r="K538" s="125"/>
      <c r="L538" s="125"/>
      <c r="R538" s="50"/>
      <c r="S538" s="50"/>
      <c r="T538" s="50"/>
      <c r="U538" s="50"/>
      <c r="V538" s="50"/>
      <c r="W538" s="52"/>
      <c r="X538" s="50"/>
      <c r="Y538" s="50"/>
      <c r="Z538" s="50"/>
      <c r="AA538" s="50"/>
      <c r="AB538" s="50"/>
    </row>
    <row r="539" spans="1:28" ht="17.2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0"/>
      <c r="K539" s="125"/>
      <c r="L539" s="125"/>
      <c r="R539" s="50"/>
      <c r="S539" s="50"/>
      <c r="T539" s="50"/>
      <c r="U539" s="50"/>
      <c r="V539" s="50"/>
      <c r="W539" s="52"/>
      <c r="X539" s="50"/>
      <c r="Y539" s="50"/>
      <c r="Z539" s="50"/>
      <c r="AA539" s="50"/>
      <c r="AB539" s="50"/>
    </row>
    <row r="540" spans="1:28" ht="17.2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0"/>
      <c r="K540" s="125"/>
      <c r="L540" s="125"/>
      <c r="R540" s="50"/>
      <c r="S540" s="50"/>
      <c r="T540" s="50"/>
      <c r="U540" s="50"/>
      <c r="V540" s="50"/>
      <c r="W540" s="52"/>
      <c r="X540" s="50"/>
      <c r="Y540" s="50"/>
      <c r="Z540" s="50"/>
      <c r="AA540" s="50"/>
      <c r="AB540" s="50"/>
    </row>
    <row r="541" spans="1:28" ht="17.2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0"/>
      <c r="K541" s="125"/>
      <c r="L541" s="125"/>
      <c r="R541" s="50"/>
      <c r="S541" s="50"/>
      <c r="T541" s="50"/>
      <c r="U541" s="50"/>
      <c r="V541" s="50"/>
      <c r="W541" s="52"/>
      <c r="X541" s="50"/>
      <c r="Y541" s="50"/>
      <c r="Z541" s="50"/>
      <c r="AA541" s="50"/>
      <c r="AB541" s="50"/>
    </row>
    <row r="542" spans="1:28" ht="17.2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0"/>
      <c r="K542" s="125"/>
      <c r="L542" s="125"/>
      <c r="R542" s="50"/>
      <c r="S542" s="50"/>
      <c r="T542" s="50"/>
      <c r="U542" s="50"/>
      <c r="V542" s="50"/>
      <c r="W542" s="52"/>
      <c r="X542" s="50"/>
      <c r="Y542" s="50"/>
      <c r="Z542" s="50"/>
      <c r="AA542" s="50"/>
      <c r="AB542" s="50"/>
    </row>
    <row r="543" spans="1:28" ht="17.2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0"/>
      <c r="K543" s="125"/>
      <c r="L543" s="125"/>
      <c r="R543" s="50"/>
      <c r="S543" s="50"/>
      <c r="T543" s="50"/>
      <c r="U543" s="50"/>
      <c r="V543" s="50"/>
      <c r="W543" s="52"/>
      <c r="X543" s="50"/>
      <c r="Y543" s="50"/>
      <c r="Z543" s="50"/>
      <c r="AA543" s="50"/>
      <c r="AB543" s="50"/>
    </row>
    <row r="544" spans="1:28" ht="17.2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0"/>
      <c r="K544" s="125"/>
      <c r="L544" s="125"/>
      <c r="R544" s="50"/>
      <c r="S544" s="50"/>
      <c r="T544" s="50"/>
      <c r="U544" s="50"/>
      <c r="V544" s="50"/>
      <c r="W544" s="52"/>
      <c r="X544" s="50"/>
      <c r="Y544" s="50"/>
      <c r="Z544" s="50"/>
      <c r="AA544" s="50"/>
      <c r="AB544" s="50"/>
    </row>
    <row r="545" spans="1:28" ht="17.2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0"/>
      <c r="K545" s="125"/>
      <c r="L545" s="125"/>
      <c r="R545" s="50"/>
      <c r="S545" s="50"/>
      <c r="T545" s="50"/>
      <c r="U545" s="50"/>
      <c r="V545" s="50"/>
      <c r="W545" s="52"/>
      <c r="X545" s="50"/>
      <c r="Y545" s="50"/>
      <c r="Z545" s="50"/>
      <c r="AA545" s="50"/>
      <c r="AB545" s="50"/>
    </row>
    <row r="546" spans="1:28" ht="17.2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0"/>
      <c r="K546" s="125"/>
      <c r="L546" s="125"/>
      <c r="R546" s="50"/>
      <c r="S546" s="50"/>
      <c r="T546" s="50"/>
      <c r="U546" s="50"/>
      <c r="V546" s="50"/>
      <c r="W546" s="52"/>
      <c r="X546" s="50"/>
      <c r="Y546" s="50"/>
      <c r="Z546" s="50"/>
      <c r="AA546" s="50"/>
      <c r="AB546" s="50"/>
    </row>
    <row r="547" spans="1:28" ht="17.2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0"/>
      <c r="K547" s="125"/>
      <c r="L547" s="125"/>
      <c r="R547" s="50"/>
      <c r="S547" s="50"/>
      <c r="T547" s="50"/>
      <c r="U547" s="50"/>
      <c r="V547" s="50"/>
      <c r="W547" s="52"/>
      <c r="X547" s="50"/>
      <c r="Y547" s="50"/>
      <c r="Z547" s="50"/>
      <c r="AA547" s="50"/>
      <c r="AB547" s="50"/>
    </row>
    <row r="548" spans="1:28" ht="17.2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0"/>
      <c r="K548" s="125"/>
      <c r="L548" s="125"/>
      <c r="R548" s="50"/>
      <c r="S548" s="50"/>
      <c r="T548" s="50"/>
      <c r="U548" s="50"/>
      <c r="V548" s="50"/>
      <c r="W548" s="52"/>
      <c r="X548" s="50"/>
      <c r="Y548" s="50"/>
      <c r="Z548" s="50"/>
      <c r="AA548" s="50"/>
      <c r="AB548" s="50"/>
    </row>
    <row r="549" spans="1:28" ht="17.2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0"/>
      <c r="K549" s="125"/>
      <c r="L549" s="125"/>
      <c r="R549" s="50"/>
      <c r="S549" s="50"/>
      <c r="T549" s="50"/>
      <c r="U549" s="50"/>
      <c r="V549" s="50"/>
      <c r="W549" s="52"/>
      <c r="X549" s="50"/>
      <c r="Y549" s="50"/>
      <c r="Z549" s="50"/>
      <c r="AA549" s="50"/>
      <c r="AB549" s="50"/>
    </row>
    <row r="550" spans="1:28" ht="17.2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0"/>
      <c r="K550" s="125"/>
      <c r="L550" s="125"/>
      <c r="R550" s="50"/>
      <c r="S550" s="50"/>
      <c r="T550" s="50"/>
      <c r="U550" s="50"/>
      <c r="V550" s="50"/>
      <c r="W550" s="52"/>
      <c r="X550" s="50"/>
      <c r="Y550" s="50"/>
      <c r="Z550" s="50"/>
      <c r="AA550" s="50"/>
      <c r="AB550" s="50"/>
    </row>
    <row r="551" spans="1:28" ht="17.2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0"/>
      <c r="K551" s="125"/>
      <c r="L551" s="125"/>
      <c r="R551" s="50"/>
      <c r="S551" s="50"/>
      <c r="T551" s="50"/>
      <c r="U551" s="50"/>
      <c r="V551" s="50"/>
      <c r="W551" s="52"/>
      <c r="X551" s="50"/>
      <c r="Y551" s="50"/>
      <c r="Z551" s="50"/>
      <c r="AA551" s="50"/>
      <c r="AB551" s="50"/>
    </row>
    <row r="552" spans="1:28" ht="17.2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0"/>
      <c r="K552" s="125"/>
      <c r="L552" s="125"/>
      <c r="R552" s="50"/>
      <c r="S552" s="50"/>
      <c r="T552" s="50"/>
      <c r="U552" s="50"/>
      <c r="V552" s="50"/>
      <c r="W552" s="52"/>
      <c r="X552" s="50"/>
      <c r="Y552" s="50"/>
      <c r="Z552" s="50"/>
      <c r="AA552" s="50"/>
      <c r="AB552" s="50"/>
    </row>
    <row r="553" spans="1:28" ht="17.2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0"/>
      <c r="K553" s="125"/>
      <c r="L553" s="125"/>
      <c r="R553" s="50"/>
      <c r="S553" s="50"/>
      <c r="T553" s="50"/>
      <c r="U553" s="50"/>
      <c r="V553" s="50"/>
      <c r="W553" s="52"/>
      <c r="X553" s="50"/>
      <c r="Y553" s="50"/>
      <c r="Z553" s="50"/>
      <c r="AA553" s="50"/>
      <c r="AB553" s="50"/>
    </row>
    <row r="554" spans="1:28" ht="17.2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0"/>
      <c r="K554" s="125"/>
      <c r="L554" s="125"/>
      <c r="R554" s="50"/>
      <c r="S554" s="50"/>
      <c r="T554" s="50"/>
      <c r="U554" s="50"/>
      <c r="V554" s="50"/>
      <c r="W554" s="52"/>
      <c r="X554" s="50"/>
      <c r="Y554" s="50"/>
      <c r="Z554" s="50"/>
      <c r="AA554" s="50"/>
      <c r="AB554" s="50"/>
    </row>
    <row r="555" spans="1:28" ht="17.2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0"/>
      <c r="K555" s="125"/>
      <c r="L555" s="125"/>
      <c r="R555" s="50"/>
      <c r="S555" s="50"/>
      <c r="T555" s="50"/>
      <c r="U555" s="50"/>
      <c r="V555" s="50"/>
      <c r="W555" s="52"/>
      <c r="X555" s="50"/>
      <c r="Y555" s="50"/>
      <c r="Z555" s="50"/>
      <c r="AA555" s="50"/>
      <c r="AB555" s="50"/>
    </row>
    <row r="556" spans="1:28" ht="17.2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0"/>
      <c r="K556" s="125"/>
      <c r="L556" s="125"/>
      <c r="R556" s="50"/>
      <c r="S556" s="50"/>
      <c r="T556" s="50"/>
      <c r="U556" s="50"/>
      <c r="V556" s="50"/>
      <c r="W556" s="52"/>
      <c r="X556" s="50"/>
      <c r="Y556" s="50"/>
      <c r="Z556" s="50"/>
      <c r="AA556" s="50"/>
      <c r="AB556" s="50"/>
    </row>
    <row r="557" spans="1:28" ht="17.2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0"/>
      <c r="K557" s="125"/>
      <c r="L557" s="125"/>
      <c r="R557" s="50"/>
      <c r="S557" s="50"/>
      <c r="T557" s="50"/>
      <c r="U557" s="50"/>
      <c r="V557" s="50"/>
      <c r="W557" s="52"/>
      <c r="X557" s="50"/>
      <c r="Y557" s="50"/>
      <c r="Z557" s="50"/>
      <c r="AA557" s="50"/>
      <c r="AB557" s="50"/>
    </row>
    <row r="558" spans="1:28" ht="17.2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0"/>
      <c r="K558" s="125"/>
      <c r="L558" s="125"/>
      <c r="R558" s="50"/>
      <c r="S558" s="50"/>
      <c r="T558" s="50"/>
      <c r="U558" s="50"/>
      <c r="V558" s="50"/>
      <c r="W558" s="52"/>
      <c r="X558" s="50"/>
      <c r="Y558" s="50"/>
      <c r="Z558" s="50"/>
      <c r="AA558" s="50"/>
      <c r="AB558" s="50"/>
    </row>
    <row r="559" spans="1:28" ht="17.2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0"/>
      <c r="K559" s="125"/>
      <c r="L559" s="125"/>
      <c r="R559" s="50"/>
      <c r="S559" s="50"/>
      <c r="T559" s="50"/>
      <c r="U559" s="50"/>
      <c r="V559" s="50"/>
      <c r="W559" s="52"/>
      <c r="X559" s="50"/>
      <c r="Y559" s="50"/>
      <c r="Z559" s="50"/>
      <c r="AA559" s="50"/>
      <c r="AB559" s="50"/>
    </row>
    <row r="560" spans="1:28" ht="17.2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0"/>
      <c r="K560" s="125"/>
      <c r="L560" s="125"/>
      <c r="R560" s="50"/>
      <c r="S560" s="50"/>
      <c r="T560" s="50"/>
      <c r="U560" s="50"/>
      <c r="V560" s="50"/>
      <c r="W560" s="52"/>
      <c r="X560" s="50"/>
      <c r="Y560" s="50"/>
      <c r="Z560" s="50"/>
      <c r="AA560" s="50"/>
      <c r="AB560" s="50"/>
    </row>
    <row r="561" spans="1:28" ht="17.2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0"/>
      <c r="K561" s="125"/>
      <c r="L561" s="125"/>
      <c r="R561" s="50"/>
      <c r="S561" s="50"/>
      <c r="T561" s="50"/>
      <c r="U561" s="50"/>
      <c r="V561" s="50"/>
      <c r="W561" s="52"/>
      <c r="X561" s="50"/>
      <c r="Y561" s="50"/>
      <c r="Z561" s="50"/>
      <c r="AA561" s="50"/>
      <c r="AB561" s="50"/>
    </row>
    <row r="562" spans="1:28" ht="17.2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0"/>
      <c r="K562" s="125"/>
      <c r="L562" s="125"/>
      <c r="R562" s="50"/>
      <c r="S562" s="50"/>
      <c r="T562" s="50"/>
      <c r="U562" s="50"/>
      <c r="V562" s="50"/>
      <c r="W562" s="52"/>
      <c r="X562" s="50"/>
      <c r="Y562" s="50"/>
      <c r="Z562" s="50"/>
      <c r="AA562" s="50"/>
      <c r="AB562" s="50"/>
    </row>
    <row r="563" spans="1:28" ht="17.2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0"/>
      <c r="K563" s="125"/>
      <c r="L563" s="125"/>
      <c r="R563" s="50"/>
      <c r="S563" s="50"/>
      <c r="T563" s="50"/>
      <c r="U563" s="50"/>
      <c r="V563" s="50"/>
      <c r="W563" s="52"/>
      <c r="X563" s="50"/>
      <c r="Y563" s="50"/>
      <c r="Z563" s="50"/>
      <c r="AA563" s="50"/>
      <c r="AB563" s="50"/>
    </row>
    <row r="564" spans="1:28" ht="17.2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0"/>
      <c r="K564" s="125"/>
      <c r="L564" s="125"/>
      <c r="R564" s="50"/>
      <c r="S564" s="50"/>
      <c r="T564" s="50"/>
      <c r="U564" s="50"/>
      <c r="V564" s="50"/>
      <c r="W564" s="52"/>
      <c r="X564" s="50"/>
      <c r="Y564" s="50"/>
      <c r="Z564" s="50"/>
      <c r="AA564" s="50"/>
      <c r="AB564" s="50"/>
    </row>
    <row r="565" spans="1:28" ht="17.2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0"/>
      <c r="K565" s="125"/>
      <c r="L565" s="125"/>
      <c r="R565" s="50"/>
      <c r="S565" s="50"/>
      <c r="T565" s="50"/>
      <c r="U565" s="50"/>
      <c r="V565" s="50"/>
      <c r="W565" s="52"/>
      <c r="X565" s="50"/>
      <c r="Y565" s="50"/>
      <c r="Z565" s="50"/>
      <c r="AA565" s="50"/>
      <c r="AB565" s="50"/>
    </row>
    <row r="566" spans="1:28" ht="17.2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0"/>
      <c r="K566" s="125"/>
      <c r="L566" s="125"/>
      <c r="R566" s="50"/>
      <c r="S566" s="50"/>
      <c r="T566" s="50"/>
      <c r="U566" s="50"/>
      <c r="V566" s="50"/>
      <c r="W566" s="52"/>
      <c r="X566" s="50"/>
      <c r="Y566" s="50"/>
      <c r="Z566" s="50"/>
      <c r="AA566" s="50"/>
      <c r="AB566" s="50"/>
    </row>
    <row r="567" spans="1:28" ht="17.2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0"/>
      <c r="K567" s="125"/>
      <c r="L567" s="125"/>
      <c r="R567" s="50"/>
      <c r="S567" s="50"/>
      <c r="T567" s="50"/>
      <c r="U567" s="50"/>
      <c r="V567" s="50"/>
      <c r="W567" s="52"/>
      <c r="X567" s="50"/>
      <c r="Y567" s="50"/>
      <c r="Z567" s="50"/>
      <c r="AA567" s="50"/>
      <c r="AB567" s="50"/>
    </row>
    <row r="568" spans="1:28" ht="17.2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0"/>
      <c r="K568" s="125"/>
      <c r="L568" s="125"/>
      <c r="R568" s="50"/>
      <c r="S568" s="50"/>
      <c r="T568" s="50"/>
      <c r="U568" s="50"/>
      <c r="V568" s="50"/>
      <c r="W568" s="52"/>
      <c r="X568" s="50"/>
      <c r="Y568" s="50"/>
      <c r="Z568" s="50"/>
      <c r="AA568" s="50"/>
      <c r="AB568" s="50"/>
    </row>
    <row r="569" spans="1:28" ht="17.2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0"/>
      <c r="K569" s="125"/>
      <c r="L569" s="125"/>
      <c r="R569" s="50"/>
      <c r="S569" s="50"/>
      <c r="T569" s="50"/>
      <c r="U569" s="50"/>
      <c r="V569" s="50"/>
      <c r="W569" s="52"/>
      <c r="X569" s="50"/>
      <c r="Y569" s="50"/>
      <c r="Z569" s="50"/>
      <c r="AA569" s="50"/>
      <c r="AB569" s="50"/>
    </row>
    <row r="570" spans="1:28" ht="17.2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0"/>
      <c r="K570" s="125"/>
      <c r="L570" s="125"/>
      <c r="R570" s="50"/>
      <c r="S570" s="50"/>
      <c r="T570" s="50"/>
      <c r="U570" s="50"/>
      <c r="V570" s="50"/>
      <c r="W570" s="52"/>
      <c r="X570" s="50"/>
      <c r="Y570" s="50"/>
      <c r="Z570" s="50"/>
      <c r="AA570" s="50"/>
      <c r="AB570" s="50"/>
    </row>
    <row r="571" spans="1:28" ht="17.2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0"/>
      <c r="K571" s="125"/>
      <c r="L571" s="125"/>
      <c r="R571" s="50"/>
      <c r="S571" s="50"/>
      <c r="T571" s="50"/>
      <c r="U571" s="50"/>
      <c r="V571" s="50"/>
      <c r="W571" s="52"/>
      <c r="X571" s="50"/>
      <c r="Y571" s="50"/>
      <c r="Z571" s="50"/>
      <c r="AA571" s="50"/>
      <c r="AB571" s="50"/>
    </row>
    <row r="572" spans="1:28" ht="17.2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0"/>
      <c r="K572" s="125"/>
      <c r="L572" s="125"/>
      <c r="R572" s="50"/>
      <c r="S572" s="50"/>
      <c r="T572" s="50"/>
      <c r="U572" s="50"/>
      <c r="V572" s="50"/>
      <c r="W572" s="52"/>
      <c r="X572" s="50"/>
      <c r="Y572" s="50"/>
      <c r="Z572" s="50"/>
      <c r="AA572" s="50"/>
      <c r="AB572" s="50"/>
    </row>
    <row r="573" spans="1:28" ht="17.2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0"/>
      <c r="K573" s="125"/>
      <c r="L573" s="125"/>
      <c r="R573" s="50"/>
      <c r="S573" s="50"/>
      <c r="T573" s="50"/>
      <c r="U573" s="50"/>
      <c r="V573" s="50"/>
      <c r="W573" s="52"/>
      <c r="X573" s="50"/>
      <c r="Y573" s="50"/>
      <c r="Z573" s="50"/>
      <c r="AA573" s="50"/>
      <c r="AB573" s="50"/>
    </row>
    <row r="574" spans="1:28" ht="17.2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0"/>
      <c r="K574" s="125"/>
      <c r="L574" s="125"/>
      <c r="R574" s="50"/>
      <c r="S574" s="50"/>
      <c r="T574" s="50"/>
      <c r="U574" s="50"/>
      <c r="V574" s="50"/>
      <c r="W574" s="52"/>
      <c r="X574" s="50"/>
      <c r="Y574" s="50"/>
      <c r="Z574" s="50"/>
      <c r="AA574" s="50"/>
      <c r="AB574" s="50"/>
    </row>
    <row r="575" spans="1:28" ht="17.2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0"/>
      <c r="K575" s="125"/>
      <c r="L575" s="125"/>
      <c r="R575" s="50"/>
      <c r="S575" s="50"/>
      <c r="T575" s="50"/>
      <c r="U575" s="50"/>
      <c r="V575" s="50"/>
      <c r="W575" s="52"/>
      <c r="X575" s="50"/>
      <c r="Y575" s="50"/>
      <c r="Z575" s="50"/>
      <c r="AA575" s="50"/>
      <c r="AB575" s="50"/>
    </row>
    <row r="576" spans="1:28" ht="17.2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0"/>
      <c r="K576" s="125"/>
      <c r="L576" s="125"/>
      <c r="R576" s="50"/>
      <c r="S576" s="50"/>
      <c r="T576" s="50"/>
      <c r="U576" s="50"/>
      <c r="V576" s="50"/>
      <c r="W576" s="52"/>
      <c r="X576" s="50"/>
      <c r="Y576" s="50"/>
      <c r="Z576" s="50"/>
      <c r="AA576" s="50"/>
      <c r="AB576" s="50"/>
    </row>
    <row r="577" spans="1:28" ht="17.2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0"/>
      <c r="K577" s="125"/>
      <c r="L577" s="125"/>
      <c r="R577" s="50"/>
      <c r="S577" s="50"/>
      <c r="T577" s="50"/>
      <c r="U577" s="50"/>
      <c r="V577" s="50"/>
      <c r="W577" s="52"/>
      <c r="X577" s="50"/>
      <c r="Y577" s="50"/>
      <c r="Z577" s="50"/>
      <c r="AA577" s="50"/>
      <c r="AB577" s="50"/>
    </row>
    <row r="578" spans="1:28" ht="17.2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0"/>
      <c r="K578" s="125"/>
      <c r="L578" s="125"/>
      <c r="R578" s="50"/>
      <c r="S578" s="50"/>
      <c r="T578" s="50"/>
      <c r="U578" s="50"/>
      <c r="V578" s="50"/>
      <c r="W578" s="52"/>
      <c r="X578" s="50"/>
      <c r="Y578" s="50"/>
      <c r="Z578" s="50"/>
      <c r="AA578" s="50"/>
      <c r="AB578" s="50"/>
    </row>
    <row r="579" spans="1:28" ht="17.2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0"/>
      <c r="K579" s="125"/>
      <c r="L579" s="125"/>
      <c r="R579" s="50"/>
      <c r="S579" s="50"/>
      <c r="T579" s="50"/>
      <c r="U579" s="50"/>
      <c r="V579" s="50"/>
      <c r="W579" s="52"/>
      <c r="X579" s="50"/>
      <c r="Y579" s="50"/>
      <c r="Z579" s="50"/>
      <c r="AA579" s="50"/>
      <c r="AB579" s="50"/>
    </row>
    <row r="580" spans="1:28" ht="17.2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0"/>
      <c r="K580" s="125"/>
      <c r="L580" s="125"/>
      <c r="R580" s="50"/>
      <c r="S580" s="50"/>
      <c r="T580" s="50"/>
      <c r="U580" s="50"/>
      <c r="V580" s="50"/>
      <c r="W580" s="52"/>
      <c r="X580" s="50"/>
      <c r="Y580" s="50"/>
      <c r="Z580" s="50"/>
      <c r="AA580" s="50"/>
      <c r="AB580" s="50"/>
    </row>
    <row r="581" spans="1:28" ht="17.2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0"/>
      <c r="K581" s="125"/>
      <c r="L581" s="125"/>
      <c r="R581" s="50"/>
      <c r="S581" s="50"/>
      <c r="T581" s="50"/>
      <c r="U581" s="50"/>
      <c r="V581" s="50"/>
      <c r="W581" s="52"/>
      <c r="X581" s="50"/>
      <c r="Y581" s="50"/>
      <c r="Z581" s="50"/>
      <c r="AA581" s="50"/>
      <c r="AB581" s="50"/>
    </row>
    <row r="582" spans="1:28" ht="17.2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0"/>
      <c r="K582" s="125"/>
      <c r="L582" s="125"/>
      <c r="R582" s="50"/>
      <c r="S582" s="50"/>
      <c r="T582" s="50"/>
      <c r="U582" s="50"/>
      <c r="V582" s="50"/>
      <c r="W582" s="52"/>
      <c r="X582" s="50"/>
      <c r="Y582" s="50"/>
      <c r="Z582" s="50"/>
      <c r="AA582" s="50"/>
      <c r="AB582" s="50"/>
    </row>
    <row r="583" spans="1:28" ht="17.2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0"/>
      <c r="K583" s="125"/>
      <c r="L583" s="125"/>
      <c r="R583" s="50"/>
      <c r="S583" s="50"/>
      <c r="T583" s="50"/>
      <c r="U583" s="50"/>
      <c r="V583" s="50"/>
      <c r="W583" s="52"/>
      <c r="X583" s="50"/>
      <c r="Y583" s="50"/>
      <c r="Z583" s="50"/>
      <c r="AA583" s="50"/>
      <c r="AB583" s="50"/>
    </row>
    <row r="584" spans="1:28" ht="17.2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0"/>
      <c r="K584" s="125"/>
      <c r="L584" s="125"/>
      <c r="R584" s="50"/>
      <c r="S584" s="50"/>
      <c r="T584" s="50"/>
      <c r="U584" s="50"/>
      <c r="V584" s="50"/>
      <c r="W584" s="52"/>
      <c r="X584" s="50"/>
      <c r="Y584" s="50"/>
      <c r="Z584" s="50"/>
      <c r="AA584" s="50"/>
      <c r="AB584" s="50"/>
    </row>
    <row r="585" spans="1:28" ht="17.2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0"/>
      <c r="K585" s="125"/>
      <c r="L585" s="125"/>
      <c r="R585" s="50"/>
      <c r="S585" s="50"/>
      <c r="T585" s="50"/>
      <c r="U585" s="50"/>
      <c r="V585" s="50"/>
      <c r="W585" s="52"/>
      <c r="X585" s="50"/>
      <c r="Y585" s="50"/>
      <c r="Z585" s="50"/>
      <c r="AA585" s="50"/>
      <c r="AB585" s="50"/>
    </row>
    <row r="586" spans="1:28" ht="17.2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0"/>
      <c r="K586" s="125"/>
      <c r="L586" s="125"/>
      <c r="R586" s="50"/>
      <c r="S586" s="50"/>
      <c r="T586" s="50"/>
      <c r="U586" s="50"/>
      <c r="V586" s="50"/>
      <c r="W586" s="52"/>
      <c r="X586" s="50"/>
      <c r="Y586" s="50"/>
      <c r="Z586" s="50"/>
      <c r="AA586" s="50"/>
      <c r="AB586" s="50"/>
    </row>
    <row r="587" spans="1:28" ht="17.2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0"/>
      <c r="K587" s="125"/>
      <c r="L587" s="125"/>
      <c r="R587" s="50"/>
      <c r="S587" s="50"/>
      <c r="T587" s="50"/>
      <c r="U587" s="50"/>
      <c r="V587" s="50"/>
      <c r="W587" s="52"/>
      <c r="X587" s="50"/>
      <c r="Y587" s="50"/>
      <c r="Z587" s="50"/>
      <c r="AA587" s="50"/>
      <c r="AB587" s="50"/>
    </row>
    <row r="588" spans="1:28" ht="17.2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0"/>
      <c r="K588" s="125"/>
      <c r="L588" s="125"/>
      <c r="R588" s="50"/>
      <c r="S588" s="50"/>
      <c r="T588" s="50"/>
      <c r="U588" s="50"/>
      <c r="V588" s="50"/>
      <c r="W588" s="52"/>
      <c r="X588" s="50"/>
      <c r="Y588" s="50"/>
      <c r="Z588" s="50"/>
      <c r="AA588" s="50"/>
      <c r="AB588" s="50"/>
    </row>
    <row r="589" spans="1:28" ht="17.2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0"/>
      <c r="K589" s="125"/>
      <c r="L589" s="125"/>
      <c r="R589" s="50"/>
      <c r="S589" s="50"/>
      <c r="T589" s="50"/>
      <c r="U589" s="50"/>
      <c r="V589" s="50"/>
      <c r="W589" s="52"/>
      <c r="X589" s="50"/>
      <c r="Y589" s="50"/>
      <c r="Z589" s="50"/>
      <c r="AA589" s="50"/>
      <c r="AB589" s="50"/>
    </row>
    <row r="590" spans="1:28" ht="17.2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0"/>
      <c r="K590" s="125"/>
      <c r="L590" s="125"/>
      <c r="R590" s="50"/>
      <c r="S590" s="50"/>
      <c r="T590" s="50"/>
      <c r="U590" s="50"/>
      <c r="V590" s="50"/>
      <c r="W590" s="52"/>
      <c r="X590" s="50"/>
      <c r="Y590" s="50"/>
      <c r="Z590" s="50"/>
      <c r="AA590" s="50"/>
      <c r="AB590" s="50"/>
    </row>
    <row r="591" spans="1:28" ht="17.2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0"/>
      <c r="K591" s="125"/>
      <c r="L591" s="125"/>
      <c r="R591" s="50"/>
      <c r="S591" s="50"/>
      <c r="T591" s="50"/>
      <c r="U591" s="50"/>
      <c r="V591" s="50"/>
      <c r="W591" s="52"/>
      <c r="X591" s="50"/>
      <c r="Y591" s="50"/>
      <c r="Z591" s="50"/>
      <c r="AA591" s="50"/>
      <c r="AB591" s="50"/>
    </row>
    <row r="592" spans="1:28" ht="17.2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0"/>
      <c r="K592" s="125"/>
      <c r="L592" s="125"/>
      <c r="R592" s="50"/>
      <c r="S592" s="50"/>
      <c r="T592" s="50"/>
      <c r="U592" s="50"/>
      <c r="V592" s="50"/>
      <c r="W592" s="52"/>
      <c r="X592" s="50"/>
      <c r="Y592" s="50"/>
      <c r="Z592" s="50"/>
      <c r="AA592" s="50"/>
      <c r="AB592" s="50"/>
    </row>
    <row r="593" spans="1:28" ht="17.2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0"/>
      <c r="K593" s="125"/>
      <c r="L593" s="125"/>
      <c r="R593" s="50"/>
      <c r="S593" s="50"/>
      <c r="T593" s="50"/>
      <c r="U593" s="50"/>
      <c r="V593" s="50"/>
      <c r="W593" s="52"/>
      <c r="X593" s="50"/>
      <c r="Y593" s="50"/>
      <c r="Z593" s="50"/>
      <c r="AA593" s="50"/>
      <c r="AB593" s="50"/>
    </row>
    <row r="594" spans="1:28" ht="17.2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0"/>
      <c r="K594" s="125"/>
      <c r="L594" s="125"/>
      <c r="R594" s="50"/>
      <c r="S594" s="50"/>
      <c r="T594" s="50"/>
      <c r="U594" s="50"/>
      <c r="V594" s="50"/>
      <c r="W594" s="52"/>
      <c r="X594" s="50"/>
      <c r="Y594" s="50"/>
      <c r="Z594" s="50"/>
      <c r="AA594" s="50"/>
      <c r="AB594" s="50"/>
    </row>
    <row r="595" spans="1:28" ht="17.2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0"/>
      <c r="K595" s="125"/>
      <c r="L595" s="125"/>
      <c r="R595" s="50"/>
      <c r="S595" s="50"/>
      <c r="T595" s="50"/>
      <c r="U595" s="50"/>
      <c r="V595" s="50"/>
      <c r="W595" s="52"/>
      <c r="X595" s="50"/>
      <c r="Y595" s="50"/>
      <c r="Z595" s="50"/>
      <c r="AA595" s="50"/>
      <c r="AB595" s="50"/>
    </row>
    <row r="596" spans="1:28" ht="17.2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0"/>
      <c r="K596" s="125"/>
      <c r="L596" s="125"/>
      <c r="R596" s="50"/>
      <c r="S596" s="50"/>
      <c r="T596" s="50"/>
      <c r="U596" s="50"/>
      <c r="V596" s="50"/>
      <c r="W596" s="52"/>
      <c r="X596" s="50"/>
      <c r="Y596" s="50"/>
      <c r="Z596" s="50"/>
      <c r="AA596" s="50"/>
      <c r="AB596" s="50"/>
    </row>
    <row r="597" spans="1:28" ht="17.2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0"/>
      <c r="K597" s="125"/>
      <c r="L597" s="125"/>
      <c r="R597" s="50"/>
      <c r="S597" s="50"/>
      <c r="T597" s="50"/>
      <c r="U597" s="50"/>
      <c r="V597" s="50"/>
      <c r="W597" s="52"/>
      <c r="X597" s="50"/>
      <c r="Y597" s="50"/>
      <c r="Z597" s="50"/>
      <c r="AA597" s="50"/>
      <c r="AB597" s="50"/>
    </row>
    <row r="598" spans="1:28" ht="17.2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0"/>
      <c r="K598" s="125"/>
      <c r="L598" s="125"/>
      <c r="R598" s="50"/>
      <c r="S598" s="50"/>
      <c r="T598" s="50"/>
      <c r="U598" s="50"/>
      <c r="V598" s="50"/>
      <c r="W598" s="52"/>
      <c r="X598" s="50"/>
      <c r="Y598" s="50"/>
      <c r="Z598" s="50"/>
      <c r="AA598" s="50"/>
      <c r="AB598" s="50"/>
    </row>
    <row r="599" spans="1:28" ht="17.2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0"/>
      <c r="K599" s="125"/>
      <c r="L599" s="125"/>
      <c r="R599" s="50"/>
      <c r="S599" s="50"/>
      <c r="T599" s="50"/>
      <c r="U599" s="50"/>
      <c r="V599" s="50"/>
      <c r="W599" s="52"/>
      <c r="X599" s="50"/>
      <c r="Y599" s="50"/>
      <c r="Z599" s="50"/>
      <c r="AA599" s="50"/>
      <c r="AB599" s="50"/>
    </row>
    <row r="600" spans="1:28" ht="17.2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0"/>
      <c r="K600" s="125"/>
      <c r="L600" s="125"/>
      <c r="R600" s="50"/>
      <c r="S600" s="50"/>
      <c r="T600" s="50"/>
      <c r="U600" s="50"/>
      <c r="V600" s="50"/>
      <c r="W600" s="52"/>
      <c r="X600" s="50"/>
      <c r="Y600" s="50"/>
      <c r="Z600" s="50"/>
      <c r="AA600" s="50"/>
      <c r="AB600" s="50"/>
    </row>
    <row r="601" spans="1:28" ht="17.2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0"/>
      <c r="K601" s="125"/>
      <c r="L601" s="125"/>
      <c r="R601" s="50"/>
      <c r="S601" s="50"/>
      <c r="T601" s="50"/>
      <c r="U601" s="50"/>
      <c r="V601" s="50"/>
      <c r="W601" s="52"/>
      <c r="X601" s="50"/>
      <c r="Y601" s="50"/>
      <c r="Z601" s="50"/>
      <c r="AA601" s="50"/>
      <c r="AB601" s="50"/>
    </row>
    <row r="602" spans="1:28" ht="17.2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0"/>
      <c r="K602" s="125"/>
      <c r="L602" s="125"/>
      <c r="R602" s="50"/>
      <c r="S602" s="50"/>
      <c r="T602" s="50"/>
      <c r="U602" s="50"/>
      <c r="V602" s="50"/>
      <c r="W602" s="52"/>
      <c r="X602" s="50"/>
      <c r="Y602" s="50"/>
      <c r="Z602" s="50"/>
      <c r="AA602" s="50"/>
      <c r="AB602" s="50"/>
    </row>
    <row r="603" spans="1:28" ht="17.2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0"/>
      <c r="K603" s="125"/>
      <c r="L603" s="125"/>
      <c r="R603" s="50"/>
      <c r="S603" s="50"/>
      <c r="T603" s="50"/>
      <c r="U603" s="50"/>
      <c r="V603" s="50"/>
      <c r="W603" s="52"/>
      <c r="X603" s="50"/>
      <c r="Y603" s="50"/>
      <c r="Z603" s="50"/>
      <c r="AA603" s="50"/>
      <c r="AB603" s="50"/>
    </row>
    <row r="604" spans="1:28" ht="17.2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0"/>
      <c r="K604" s="125"/>
      <c r="L604" s="125"/>
      <c r="R604" s="50"/>
      <c r="S604" s="50"/>
      <c r="T604" s="50"/>
      <c r="U604" s="50"/>
      <c r="V604" s="50"/>
      <c r="W604" s="52"/>
      <c r="X604" s="50"/>
      <c r="Y604" s="50"/>
      <c r="Z604" s="50"/>
      <c r="AA604" s="50"/>
      <c r="AB604" s="50"/>
    </row>
    <row r="605" spans="1:28" ht="17.2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0"/>
      <c r="K605" s="125"/>
      <c r="L605" s="125"/>
      <c r="R605" s="50"/>
      <c r="S605" s="50"/>
      <c r="T605" s="50"/>
      <c r="U605" s="50"/>
      <c r="V605" s="50"/>
      <c r="W605" s="52"/>
      <c r="X605" s="50"/>
      <c r="Y605" s="50"/>
      <c r="Z605" s="50"/>
      <c r="AA605" s="50"/>
      <c r="AB605" s="50"/>
    </row>
    <row r="606" spans="1:28" ht="17.2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0"/>
      <c r="K606" s="125"/>
      <c r="L606" s="125"/>
      <c r="R606" s="50"/>
      <c r="S606" s="50"/>
      <c r="T606" s="50"/>
      <c r="U606" s="50"/>
      <c r="V606" s="50"/>
      <c r="W606" s="52"/>
      <c r="X606" s="50"/>
      <c r="Y606" s="50"/>
      <c r="Z606" s="50"/>
      <c r="AA606" s="50"/>
      <c r="AB606" s="50"/>
    </row>
    <row r="607" spans="1:28" ht="17.2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0"/>
      <c r="K607" s="125"/>
      <c r="L607" s="125"/>
      <c r="R607" s="50"/>
      <c r="S607" s="50"/>
      <c r="T607" s="50"/>
      <c r="U607" s="50"/>
      <c r="V607" s="50"/>
      <c r="W607" s="52"/>
      <c r="X607" s="50"/>
      <c r="Y607" s="50"/>
      <c r="Z607" s="50"/>
      <c r="AA607" s="50"/>
      <c r="AB607" s="50"/>
    </row>
    <row r="608" spans="1:28" ht="17.2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0"/>
      <c r="K608" s="125"/>
      <c r="L608" s="125"/>
      <c r="R608" s="50"/>
      <c r="S608" s="50"/>
      <c r="T608" s="50"/>
      <c r="U608" s="50"/>
      <c r="V608" s="50"/>
      <c r="W608" s="52"/>
      <c r="X608" s="50"/>
      <c r="Y608" s="50"/>
      <c r="Z608" s="50"/>
      <c r="AA608" s="50"/>
      <c r="AB608" s="50"/>
    </row>
    <row r="609" spans="1:28" ht="17.2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0"/>
      <c r="K609" s="125"/>
      <c r="L609" s="125"/>
      <c r="R609" s="50"/>
      <c r="S609" s="50"/>
      <c r="T609" s="50"/>
      <c r="U609" s="50"/>
      <c r="V609" s="50"/>
      <c r="W609" s="52"/>
      <c r="X609" s="50"/>
      <c r="Y609" s="50"/>
      <c r="Z609" s="50"/>
      <c r="AA609" s="50"/>
      <c r="AB609" s="50"/>
    </row>
    <row r="610" spans="1:28" ht="17.2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0"/>
      <c r="K610" s="125"/>
      <c r="L610" s="125"/>
      <c r="R610" s="50"/>
      <c r="S610" s="50"/>
      <c r="T610" s="50"/>
      <c r="U610" s="50"/>
      <c r="V610" s="50"/>
      <c r="W610" s="52"/>
      <c r="X610" s="50"/>
      <c r="Y610" s="50"/>
      <c r="Z610" s="50"/>
      <c r="AA610" s="50"/>
      <c r="AB610" s="50"/>
    </row>
    <row r="611" spans="1:28" ht="17.2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0"/>
      <c r="K611" s="125"/>
      <c r="L611" s="125"/>
      <c r="R611" s="50"/>
      <c r="S611" s="50"/>
      <c r="T611" s="50"/>
      <c r="U611" s="50"/>
      <c r="V611" s="50"/>
      <c r="W611" s="52"/>
      <c r="X611" s="50"/>
      <c r="Y611" s="50"/>
      <c r="Z611" s="50"/>
      <c r="AA611" s="50"/>
      <c r="AB611" s="50"/>
    </row>
    <row r="612" spans="1:28" ht="17.2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0"/>
      <c r="K612" s="125"/>
      <c r="L612" s="125"/>
      <c r="R612" s="50"/>
      <c r="S612" s="50"/>
      <c r="T612" s="50"/>
      <c r="U612" s="50"/>
      <c r="V612" s="50"/>
      <c r="W612" s="52"/>
      <c r="X612" s="50"/>
      <c r="Y612" s="50"/>
      <c r="Z612" s="50"/>
      <c r="AA612" s="50"/>
      <c r="AB612" s="50"/>
    </row>
    <row r="613" spans="1:28" ht="17.2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0"/>
      <c r="K613" s="125"/>
      <c r="L613" s="125"/>
      <c r="R613" s="50"/>
      <c r="S613" s="50"/>
      <c r="T613" s="50"/>
      <c r="U613" s="50"/>
      <c r="V613" s="50"/>
      <c r="W613" s="52"/>
      <c r="X613" s="50"/>
      <c r="Y613" s="50"/>
      <c r="Z613" s="50"/>
      <c r="AA613" s="50"/>
      <c r="AB613" s="50"/>
    </row>
    <row r="614" spans="1:28" ht="17.2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0"/>
      <c r="K614" s="125"/>
      <c r="L614" s="125"/>
      <c r="R614" s="50"/>
      <c r="S614" s="50"/>
      <c r="T614" s="50"/>
      <c r="U614" s="50"/>
      <c r="V614" s="50"/>
      <c r="W614" s="52"/>
      <c r="X614" s="50"/>
      <c r="Y614" s="50"/>
      <c r="Z614" s="50"/>
      <c r="AA614" s="50"/>
      <c r="AB614" s="50"/>
    </row>
    <row r="615" spans="1:28" ht="17.2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0"/>
      <c r="K615" s="125"/>
      <c r="L615" s="125"/>
      <c r="R615" s="50"/>
      <c r="S615" s="50"/>
      <c r="T615" s="50"/>
      <c r="U615" s="50"/>
      <c r="V615" s="50"/>
      <c r="W615" s="52"/>
      <c r="X615" s="50"/>
      <c r="Y615" s="50"/>
      <c r="Z615" s="50"/>
      <c r="AA615" s="50"/>
      <c r="AB615" s="50"/>
    </row>
    <row r="616" spans="1:28" ht="17.2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0"/>
      <c r="K616" s="125"/>
      <c r="L616" s="125"/>
      <c r="R616" s="50"/>
      <c r="S616" s="50"/>
      <c r="T616" s="50"/>
      <c r="U616" s="50"/>
      <c r="V616" s="50"/>
      <c r="W616" s="52"/>
      <c r="X616" s="50"/>
      <c r="Y616" s="50"/>
      <c r="Z616" s="50"/>
      <c r="AA616" s="50"/>
      <c r="AB616" s="50"/>
    </row>
    <row r="617" spans="1:28" ht="17.2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0"/>
      <c r="K617" s="125"/>
      <c r="L617" s="125"/>
      <c r="R617" s="50"/>
      <c r="S617" s="50"/>
      <c r="T617" s="50"/>
      <c r="U617" s="50"/>
      <c r="V617" s="50"/>
      <c r="W617" s="52"/>
      <c r="X617" s="50"/>
      <c r="Y617" s="50"/>
      <c r="Z617" s="50"/>
      <c r="AA617" s="50"/>
      <c r="AB617" s="50"/>
    </row>
    <row r="618" spans="1:28" ht="17.2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0"/>
      <c r="K618" s="125"/>
      <c r="L618" s="125"/>
      <c r="R618" s="50"/>
      <c r="S618" s="50"/>
      <c r="T618" s="50"/>
      <c r="U618" s="50"/>
      <c r="V618" s="50"/>
      <c r="W618" s="52"/>
      <c r="X618" s="50"/>
      <c r="Y618" s="50"/>
      <c r="Z618" s="50"/>
      <c r="AA618" s="50"/>
      <c r="AB618" s="50"/>
    </row>
    <row r="619" spans="1:28" ht="17.2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0"/>
      <c r="K619" s="125"/>
      <c r="L619" s="125"/>
      <c r="R619" s="50"/>
      <c r="S619" s="50"/>
      <c r="T619" s="50"/>
      <c r="U619" s="50"/>
      <c r="V619" s="50"/>
      <c r="W619" s="52"/>
      <c r="X619" s="50"/>
      <c r="Y619" s="50"/>
      <c r="Z619" s="50"/>
      <c r="AA619" s="50"/>
      <c r="AB619" s="50"/>
    </row>
    <row r="620" spans="1:28" ht="17.2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0"/>
      <c r="K620" s="125"/>
      <c r="L620" s="125"/>
      <c r="R620" s="50"/>
      <c r="S620" s="50"/>
      <c r="T620" s="50"/>
      <c r="U620" s="50"/>
      <c r="V620" s="50"/>
      <c r="W620" s="52"/>
      <c r="X620" s="50"/>
      <c r="Y620" s="50"/>
      <c r="Z620" s="50"/>
      <c r="AA620" s="50"/>
      <c r="AB620" s="50"/>
    </row>
    <row r="621" spans="1:28" ht="17.2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0"/>
      <c r="K621" s="125"/>
      <c r="L621" s="125"/>
      <c r="R621" s="50"/>
      <c r="S621" s="50"/>
      <c r="T621" s="50"/>
      <c r="U621" s="50"/>
      <c r="V621" s="50"/>
      <c r="W621" s="52"/>
      <c r="X621" s="50"/>
      <c r="Y621" s="50"/>
      <c r="Z621" s="50"/>
      <c r="AA621" s="50"/>
      <c r="AB621" s="50"/>
    </row>
    <row r="622" spans="1:28" ht="17.2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0"/>
      <c r="K622" s="125"/>
      <c r="L622" s="125"/>
      <c r="R622" s="50"/>
      <c r="S622" s="50"/>
      <c r="T622" s="50"/>
      <c r="U622" s="50"/>
      <c r="V622" s="50"/>
      <c r="W622" s="52"/>
      <c r="X622" s="50"/>
      <c r="Y622" s="50"/>
      <c r="Z622" s="50"/>
      <c r="AA622" s="50"/>
      <c r="AB622" s="50"/>
    </row>
    <row r="623" spans="1:28" ht="17.2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0"/>
      <c r="K623" s="125"/>
      <c r="L623" s="125"/>
      <c r="R623" s="50"/>
      <c r="S623" s="50"/>
      <c r="T623" s="50"/>
      <c r="U623" s="50"/>
      <c r="V623" s="50"/>
      <c r="W623" s="52"/>
      <c r="X623" s="50"/>
      <c r="Y623" s="50"/>
      <c r="Z623" s="50"/>
      <c r="AA623" s="50"/>
      <c r="AB623" s="50"/>
    </row>
    <row r="624" spans="1:28" ht="17.2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0"/>
      <c r="K624" s="125"/>
      <c r="L624" s="125"/>
      <c r="R624" s="50"/>
      <c r="S624" s="50"/>
      <c r="T624" s="50"/>
      <c r="U624" s="50"/>
      <c r="V624" s="50"/>
      <c r="W624" s="52"/>
      <c r="X624" s="50"/>
      <c r="Y624" s="50"/>
      <c r="Z624" s="50"/>
      <c r="AA624" s="50"/>
      <c r="AB624" s="50"/>
    </row>
    <row r="625" spans="1:28" ht="17.2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0"/>
      <c r="K625" s="125"/>
      <c r="L625" s="125"/>
      <c r="R625" s="50"/>
      <c r="S625" s="50"/>
      <c r="T625" s="50"/>
      <c r="U625" s="50"/>
      <c r="V625" s="50"/>
      <c r="W625" s="52"/>
      <c r="X625" s="50"/>
      <c r="Y625" s="50"/>
      <c r="Z625" s="50"/>
      <c r="AA625" s="50"/>
      <c r="AB625" s="50"/>
    </row>
    <row r="626" spans="1:28" ht="17.2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0"/>
      <c r="K626" s="125"/>
      <c r="L626" s="125"/>
      <c r="R626" s="50"/>
      <c r="S626" s="50"/>
      <c r="T626" s="50"/>
      <c r="U626" s="50"/>
      <c r="V626" s="50"/>
      <c r="W626" s="52"/>
      <c r="X626" s="50"/>
      <c r="Y626" s="50"/>
      <c r="Z626" s="50"/>
      <c r="AA626" s="50"/>
      <c r="AB626" s="50"/>
    </row>
    <row r="627" spans="1:28" ht="17.2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0"/>
      <c r="K627" s="125"/>
      <c r="L627" s="125"/>
      <c r="R627" s="50"/>
      <c r="S627" s="50"/>
      <c r="T627" s="50"/>
      <c r="U627" s="50"/>
      <c r="V627" s="50"/>
      <c r="W627" s="52"/>
      <c r="X627" s="50"/>
      <c r="Y627" s="50"/>
      <c r="Z627" s="50"/>
      <c r="AA627" s="50"/>
      <c r="AB627" s="50"/>
    </row>
    <row r="628" spans="1:28" ht="17.2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0"/>
      <c r="K628" s="125"/>
      <c r="L628" s="125"/>
      <c r="R628" s="50"/>
      <c r="S628" s="50"/>
      <c r="T628" s="50"/>
      <c r="U628" s="50"/>
      <c r="V628" s="50"/>
      <c r="W628" s="52"/>
      <c r="X628" s="50"/>
      <c r="Y628" s="50"/>
      <c r="Z628" s="50"/>
      <c r="AA628" s="50"/>
      <c r="AB628" s="50"/>
    </row>
    <row r="629" spans="1:28" ht="17.2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0"/>
      <c r="K629" s="125"/>
      <c r="L629" s="125"/>
      <c r="R629" s="50"/>
      <c r="S629" s="50"/>
      <c r="T629" s="50"/>
      <c r="U629" s="50"/>
      <c r="V629" s="50"/>
      <c r="W629" s="52"/>
      <c r="X629" s="50"/>
      <c r="Y629" s="50"/>
      <c r="Z629" s="50"/>
      <c r="AA629" s="50"/>
      <c r="AB629" s="50"/>
    </row>
    <row r="630" spans="1:28" ht="17.2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0"/>
      <c r="K630" s="125"/>
      <c r="L630" s="125"/>
      <c r="R630" s="50"/>
      <c r="S630" s="50"/>
      <c r="T630" s="50"/>
      <c r="U630" s="50"/>
      <c r="V630" s="50"/>
      <c r="W630" s="52"/>
      <c r="X630" s="50"/>
      <c r="Y630" s="50"/>
      <c r="Z630" s="50"/>
      <c r="AA630" s="50"/>
      <c r="AB630" s="50"/>
    </row>
    <row r="631" spans="1:28" ht="17.2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0"/>
      <c r="K631" s="125"/>
      <c r="L631" s="125"/>
      <c r="R631" s="50"/>
      <c r="S631" s="50"/>
      <c r="T631" s="50"/>
      <c r="U631" s="50"/>
      <c r="V631" s="50"/>
      <c r="W631" s="52"/>
      <c r="X631" s="50"/>
      <c r="Y631" s="50"/>
      <c r="Z631" s="50"/>
      <c r="AA631" s="50"/>
      <c r="AB631" s="50"/>
    </row>
    <row r="632" spans="1:28" ht="17.2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0"/>
      <c r="K632" s="125"/>
      <c r="L632" s="125"/>
      <c r="R632" s="50"/>
      <c r="S632" s="50"/>
      <c r="T632" s="50"/>
      <c r="U632" s="50"/>
      <c r="V632" s="50"/>
      <c r="W632" s="52"/>
      <c r="X632" s="50"/>
      <c r="Y632" s="50"/>
      <c r="Z632" s="50"/>
      <c r="AA632" s="50"/>
      <c r="AB632" s="50"/>
    </row>
    <row r="633" spans="1:28" ht="17.2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0"/>
      <c r="K633" s="125"/>
      <c r="L633" s="125"/>
      <c r="R633" s="50"/>
      <c r="S633" s="50"/>
      <c r="T633" s="50"/>
      <c r="U633" s="50"/>
      <c r="V633" s="50"/>
      <c r="W633" s="52"/>
      <c r="X633" s="50"/>
      <c r="Y633" s="50"/>
      <c r="Z633" s="50"/>
      <c r="AA633" s="50"/>
      <c r="AB633" s="50"/>
    </row>
    <row r="634" spans="1:28" ht="17.2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0"/>
      <c r="K634" s="125"/>
      <c r="L634" s="125"/>
      <c r="R634" s="50"/>
      <c r="S634" s="50"/>
      <c r="T634" s="50"/>
      <c r="U634" s="50"/>
      <c r="V634" s="50"/>
      <c r="W634" s="52"/>
      <c r="X634" s="50"/>
      <c r="Y634" s="50"/>
      <c r="Z634" s="50"/>
      <c r="AA634" s="50"/>
      <c r="AB634" s="50"/>
    </row>
    <row r="635" spans="1:28" ht="17.2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0"/>
      <c r="K635" s="125"/>
      <c r="L635" s="125"/>
      <c r="R635" s="50"/>
      <c r="S635" s="50"/>
      <c r="T635" s="50"/>
      <c r="U635" s="50"/>
      <c r="V635" s="50"/>
      <c r="W635" s="52"/>
      <c r="X635" s="50"/>
      <c r="Y635" s="50"/>
      <c r="Z635" s="50"/>
      <c r="AA635" s="50"/>
      <c r="AB635" s="50"/>
    </row>
    <row r="636" spans="1:28" ht="17.2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0"/>
      <c r="K636" s="125"/>
      <c r="L636" s="125"/>
      <c r="R636" s="50"/>
      <c r="S636" s="50"/>
      <c r="T636" s="50"/>
      <c r="U636" s="50"/>
      <c r="V636" s="50"/>
      <c r="W636" s="52"/>
      <c r="X636" s="50"/>
      <c r="Y636" s="50"/>
      <c r="Z636" s="50"/>
      <c r="AA636" s="50"/>
      <c r="AB636" s="50"/>
    </row>
    <row r="637" spans="1:28" ht="17.2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0"/>
      <c r="K637" s="125"/>
      <c r="L637" s="125"/>
      <c r="R637" s="50"/>
      <c r="S637" s="50"/>
      <c r="T637" s="50"/>
      <c r="U637" s="50"/>
      <c r="V637" s="50"/>
      <c r="W637" s="52"/>
      <c r="X637" s="50"/>
      <c r="Y637" s="50"/>
      <c r="Z637" s="50"/>
      <c r="AA637" s="50"/>
      <c r="AB637" s="50"/>
    </row>
    <row r="638" spans="1:28" ht="17.2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0"/>
      <c r="K638" s="125"/>
      <c r="L638" s="125"/>
      <c r="R638" s="50"/>
      <c r="S638" s="50"/>
      <c r="T638" s="50"/>
      <c r="U638" s="50"/>
      <c r="V638" s="50"/>
      <c r="W638" s="52"/>
      <c r="X638" s="50"/>
      <c r="Y638" s="50"/>
      <c r="Z638" s="50"/>
      <c r="AA638" s="50"/>
      <c r="AB638" s="50"/>
    </row>
    <row r="639" spans="1:28" ht="17.2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0"/>
      <c r="K639" s="125"/>
      <c r="L639" s="125"/>
      <c r="R639" s="50"/>
      <c r="S639" s="50"/>
      <c r="T639" s="50"/>
      <c r="U639" s="50"/>
      <c r="V639" s="50"/>
      <c r="W639" s="52"/>
      <c r="X639" s="50"/>
      <c r="Y639" s="50"/>
      <c r="Z639" s="50"/>
      <c r="AA639" s="50"/>
      <c r="AB639" s="50"/>
    </row>
    <row r="640" spans="1:28" ht="17.2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0"/>
      <c r="K640" s="125"/>
      <c r="L640" s="125"/>
      <c r="R640" s="50"/>
      <c r="S640" s="50"/>
      <c r="T640" s="50"/>
      <c r="U640" s="50"/>
      <c r="V640" s="50"/>
      <c r="W640" s="52"/>
      <c r="X640" s="50"/>
      <c r="Y640" s="50"/>
      <c r="Z640" s="50"/>
      <c r="AA640" s="50"/>
      <c r="AB640" s="50"/>
    </row>
    <row r="641" spans="1:28" ht="17.2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0"/>
      <c r="K641" s="125"/>
      <c r="L641" s="125"/>
      <c r="R641" s="50"/>
      <c r="S641" s="50"/>
      <c r="T641" s="50"/>
      <c r="U641" s="50"/>
      <c r="V641" s="50"/>
      <c r="W641" s="52"/>
      <c r="X641" s="50"/>
      <c r="Y641" s="50"/>
      <c r="Z641" s="50"/>
      <c r="AA641" s="50"/>
      <c r="AB641" s="50"/>
    </row>
    <row r="642" spans="1:28" ht="17.2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0"/>
      <c r="K642" s="125"/>
      <c r="L642" s="125"/>
      <c r="R642" s="50"/>
      <c r="S642" s="50"/>
      <c r="T642" s="50"/>
      <c r="U642" s="50"/>
      <c r="V642" s="50"/>
      <c r="W642" s="52"/>
      <c r="X642" s="50"/>
      <c r="Y642" s="50"/>
      <c r="Z642" s="50"/>
      <c r="AA642" s="50"/>
      <c r="AB642" s="50"/>
    </row>
    <row r="643" spans="1:28" ht="17.2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0"/>
      <c r="K643" s="125"/>
      <c r="L643" s="125"/>
      <c r="R643" s="50"/>
      <c r="S643" s="50"/>
      <c r="T643" s="50"/>
      <c r="U643" s="50"/>
      <c r="V643" s="50"/>
      <c r="W643" s="52"/>
      <c r="X643" s="50"/>
      <c r="Y643" s="50"/>
      <c r="Z643" s="50"/>
      <c r="AA643" s="50"/>
      <c r="AB643" s="50"/>
    </row>
    <row r="644" spans="1:28" ht="17.2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0"/>
      <c r="K644" s="125"/>
      <c r="L644" s="125"/>
      <c r="R644" s="50"/>
      <c r="S644" s="50"/>
      <c r="T644" s="50"/>
      <c r="U644" s="50"/>
      <c r="V644" s="50"/>
      <c r="W644" s="52"/>
      <c r="X644" s="50"/>
      <c r="Y644" s="50"/>
      <c r="Z644" s="50"/>
      <c r="AA644" s="50"/>
      <c r="AB644" s="50"/>
    </row>
    <row r="645" spans="1:28" ht="17.2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0"/>
      <c r="K645" s="125"/>
      <c r="L645" s="125"/>
      <c r="R645" s="50"/>
      <c r="S645" s="50"/>
      <c r="T645" s="50"/>
      <c r="U645" s="50"/>
      <c r="V645" s="50"/>
      <c r="W645" s="52"/>
      <c r="X645" s="50"/>
      <c r="Y645" s="50"/>
      <c r="Z645" s="50"/>
      <c r="AA645" s="50"/>
      <c r="AB645" s="50"/>
    </row>
    <row r="646" spans="1:28" ht="17.2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0"/>
      <c r="K646" s="125"/>
      <c r="L646" s="125"/>
      <c r="R646" s="50"/>
      <c r="S646" s="50"/>
      <c r="T646" s="50"/>
      <c r="U646" s="50"/>
      <c r="V646" s="50"/>
      <c r="W646" s="52"/>
      <c r="X646" s="50"/>
      <c r="Y646" s="50"/>
      <c r="Z646" s="50"/>
      <c r="AA646" s="50"/>
      <c r="AB646" s="50"/>
    </row>
    <row r="647" spans="1:28" ht="17.2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0"/>
      <c r="K647" s="125"/>
      <c r="L647" s="125"/>
      <c r="R647" s="50"/>
      <c r="S647" s="50"/>
      <c r="T647" s="50"/>
      <c r="U647" s="50"/>
      <c r="V647" s="50"/>
      <c r="W647" s="52"/>
      <c r="X647" s="50"/>
      <c r="Y647" s="50"/>
      <c r="Z647" s="50"/>
      <c r="AA647" s="50"/>
      <c r="AB647" s="50"/>
    </row>
    <row r="648" spans="1:28" ht="17.2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0"/>
      <c r="K648" s="125"/>
      <c r="L648" s="125"/>
      <c r="R648" s="50"/>
      <c r="S648" s="50"/>
      <c r="T648" s="50"/>
      <c r="U648" s="50"/>
      <c r="V648" s="50"/>
      <c r="W648" s="52"/>
      <c r="X648" s="50"/>
      <c r="Y648" s="50"/>
      <c r="Z648" s="50"/>
      <c r="AA648" s="50"/>
      <c r="AB648" s="50"/>
    </row>
    <row r="649" spans="1:28" ht="17.2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0"/>
      <c r="K649" s="125"/>
      <c r="L649" s="125"/>
      <c r="R649" s="50"/>
      <c r="S649" s="50"/>
      <c r="T649" s="50"/>
      <c r="U649" s="50"/>
      <c r="V649" s="50"/>
      <c r="W649" s="52"/>
      <c r="X649" s="50"/>
      <c r="Y649" s="50"/>
      <c r="Z649" s="50"/>
      <c r="AA649" s="50"/>
      <c r="AB649" s="50"/>
    </row>
    <row r="650" spans="1:28" ht="17.2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0"/>
      <c r="K650" s="125"/>
      <c r="L650" s="125"/>
      <c r="R650" s="50"/>
      <c r="S650" s="50"/>
      <c r="T650" s="50"/>
      <c r="U650" s="50"/>
      <c r="V650" s="50"/>
      <c r="W650" s="52"/>
      <c r="X650" s="50"/>
      <c r="Y650" s="50"/>
      <c r="Z650" s="50"/>
      <c r="AA650" s="50"/>
      <c r="AB650" s="50"/>
    </row>
    <row r="651" spans="1:28" ht="17.2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0"/>
      <c r="K651" s="125"/>
      <c r="L651" s="125"/>
      <c r="R651" s="50"/>
      <c r="S651" s="50"/>
      <c r="T651" s="50"/>
      <c r="U651" s="50"/>
      <c r="V651" s="50"/>
      <c r="W651" s="52"/>
      <c r="X651" s="50"/>
      <c r="Y651" s="50"/>
      <c r="Z651" s="50"/>
      <c r="AA651" s="50"/>
      <c r="AB651" s="50"/>
    </row>
    <row r="652" spans="1:28" ht="17.2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0"/>
      <c r="K652" s="125"/>
      <c r="L652" s="125"/>
      <c r="R652" s="50"/>
      <c r="S652" s="50"/>
      <c r="T652" s="50"/>
      <c r="U652" s="50"/>
      <c r="V652" s="50"/>
      <c r="W652" s="52"/>
      <c r="X652" s="50"/>
      <c r="Y652" s="50"/>
      <c r="Z652" s="50"/>
      <c r="AA652" s="50"/>
      <c r="AB652" s="50"/>
    </row>
    <row r="653" spans="1:28" ht="17.2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0"/>
      <c r="K653" s="125"/>
      <c r="L653" s="125"/>
      <c r="R653" s="50"/>
      <c r="S653" s="50"/>
      <c r="T653" s="50"/>
      <c r="U653" s="50"/>
      <c r="V653" s="50"/>
      <c r="W653" s="52"/>
      <c r="X653" s="50"/>
      <c r="Y653" s="50"/>
      <c r="Z653" s="50"/>
      <c r="AA653" s="50"/>
      <c r="AB653" s="50"/>
    </row>
    <row r="654" spans="1:28" ht="17.2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0"/>
      <c r="K654" s="125"/>
      <c r="L654" s="125"/>
      <c r="R654" s="50"/>
      <c r="S654" s="50"/>
      <c r="T654" s="50"/>
      <c r="U654" s="50"/>
      <c r="V654" s="50"/>
      <c r="W654" s="52"/>
      <c r="X654" s="50"/>
      <c r="Y654" s="50"/>
      <c r="Z654" s="50"/>
      <c r="AA654" s="50"/>
      <c r="AB654" s="50"/>
    </row>
    <row r="655" spans="1:28" ht="17.2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0"/>
      <c r="K655" s="125"/>
      <c r="L655" s="125"/>
      <c r="R655" s="50"/>
      <c r="S655" s="50"/>
      <c r="T655" s="50"/>
      <c r="U655" s="50"/>
      <c r="V655" s="50"/>
      <c r="W655" s="52"/>
      <c r="X655" s="50"/>
      <c r="Y655" s="50"/>
      <c r="Z655" s="50"/>
      <c r="AA655" s="50"/>
      <c r="AB655" s="50"/>
    </row>
    <row r="656" spans="1:28" ht="17.2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0"/>
      <c r="K656" s="125"/>
      <c r="L656" s="125"/>
      <c r="R656" s="50"/>
      <c r="S656" s="50"/>
      <c r="T656" s="50"/>
      <c r="U656" s="50"/>
      <c r="V656" s="50"/>
      <c r="W656" s="52"/>
      <c r="X656" s="50"/>
      <c r="Y656" s="50"/>
      <c r="Z656" s="50"/>
      <c r="AA656" s="50"/>
      <c r="AB656" s="50"/>
    </row>
    <row r="657" spans="1:28" ht="17.2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0"/>
      <c r="K657" s="125"/>
      <c r="L657" s="125"/>
      <c r="R657" s="50"/>
      <c r="S657" s="50"/>
      <c r="T657" s="50"/>
      <c r="U657" s="50"/>
      <c r="V657" s="50"/>
      <c r="W657" s="52"/>
      <c r="X657" s="50"/>
      <c r="Y657" s="50"/>
      <c r="Z657" s="50"/>
      <c r="AA657" s="50"/>
      <c r="AB657" s="50"/>
    </row>
    <row r="658" spans="1:28" ht="17.2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0"/>
      <c r="K658" s="125"/>
      <c r="L658" s="125"/>
      <c r="R658" s="50"/>
      <c r="S658" s="50"/>
      <c r="T658" s="50"/>
      <c r="U658" s="50"/>
      <c r="V658" s="50"/>
      <c r="W658" s="52"/>
      <c r="X658" s="50"/>
      <c r="Y658" s="50"/>
      <c r="Z658" s="50"/>
      <c r="AA658" s="50"/>
      <c r="AB658" s="50"/>
    </row>
    <row r="659" spans="1:28" ht="17.2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0"/>
      <c r="K659" s="125"/>
      <c r="L659" s="125"/>
      <c r="R659" s="50"/>
      <c r="S659" s="50"/>
      <c r="T659" s="50"/>
      <c r="U659" s="50"/>
      <c r="V659" s="50"/>
      <c r="W659" s="52"/>
      <c r="X659" s="50"/>
      <c r="Y659" s="50"/>
      <c r="Z659" s="50"/>
      <c r="AA659" s="50"/>
      <c r="AB659" s="50"/>
    </row>
    <row r="660" spans="1:28" ht="17.2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0"/>
      <c r="K660" s="125"/>
      <c r="L660" s="125"/>
      <c r="R660" s="50"/>
      <c r="S660" s="50"/>
      <c r="T660" s="50"/>
      <c r="U660" s="50"/>
      <c r="V660" s="50"/>
      <c r="W660" s="52"/>
      <c r="X660" s="50"/>
      <c r="Y660" s="50"/>
      <c r="Z660" s="50"/>
      <c r="AA660" s="50"/>
      <c r="AB660" s="50"/>
    </row>
    <row r="661" spans="1:28" ht="17.2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0"/>
      <c r="K661" s="125"/>
      <c r="L661" s="125"/>
      <c r="R661" s="50"/>
      <c r="S661" s="50"/>
      <c r="T661" s="50"/>
      <c r="U661" s="50"/>
      <c r="V661" s="50"/>
      <c r="W661" s="52"/>
      <c r="X661" s="50"/>
      <c r="Y661" s="50"/>
      <c r="Z661" s="50"/>
      <c r="AA661" s="50"/>
      <c r="AB661" s="50"/>
    </row>
    <row r="662" spans="1:28" ht="17.2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0"/>
      <c r="K662" s="125"/>
      <c r="L662" s="125"/>
      <c r="R662" s="50"/>
      <c r="S662" s="50"/>
      <c r="T662" s="50"/>
      <c r="U662" s="50"/>
      <c r="V662" s="50"/>
      <c r="W662" s="52"/>
      <c r="X662" s="50"/>
      <c r="Y662" s="50"/>
      <c r="Z662" s="50"/>
      <c r="AA662" s="50"/>
      <c r="AB662" s="50"/>
    </row>
    <row r="663" spans="1:28" ht="17.2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0"/>
      <c r="K663" s="125"/>
      <c r="L663" s="125"/>
      <c r="R663" s="50"/>
      <c r="S663" s="50"/>
      <c r="T663" s="50"/>
      <c r="U663" s="50"/>
      <c r="V663" s="50"/>
      <c r="W663" s="52"/>
      <c r="X663" s="50"/>
      <c r="Y663" s="50"/>
      <c r="Z663" s="50"/>
      <c r="AA663" s="50"/>
      <c r="AB663" s="50"/>
    </row>
    <row r="664" spans="1:28" ht="17.2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0"/>
      <c r="K664" s="125"/>
      <c r="L664" s="125"/>
      <c r="R664" s="50"/>
      <c r="S664" s="50"/>
      <c r="T664" s="50"/>
      <c r="U664" s="50"/>
      <c r="V664" s="50"/>
      <c r="W664" s="52"/>
      <c r="X664" s="50"/>
      <c r="Y664" s="50"/>
      <c r="Z664" s="50"/>
      <c r="AA664" s="50"/>
      <c r="AB664" s="50"/>
    </row>
    <row r="665" spans="1:28" ht="17.2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0"/>
      <c r="K665" s="125"/>
      <c r="L665" s="125"/>
      <c r="R665" s="50"/>
      <c r="S665" s="50"/>
      <c r="T665" s="50"/>
      <c r="U665" s="50"/>
      <c r="V665" s="50"/>
      <c r="W665" s="52"/>
      <c r="X665" s="50"/>
      <c r="Y665" s="50"/>
      <c r="Z665" s="50"/>
      <c r="AA665" s="50"/>
      <c r="AB665" s="50"/>
    </row>
    <row r="666" spans="1:28" ht="17.2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0"/>
      <c r="K666" s="125"/>
      <c r="L666" s="125"/>
      <c r="R666" s="50"/>
      <c r="S666" s="50"/>
      <c r="T666" s="50"/>
      <c r="U666" s="50"/>
      <c r="V666" s="50"/>
      <c r="W666" s="52"/>
      <c r="X666" s="50"/>
      <c r="Y666" s="50"/>
      <c r="Z666" s="50"/>
      <c r="AA666" s="50"/>
      <c r="AB666" s="50"/>
    </row>
    <row r="667" spans="1:28" ht="17.2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0"/>
      <c r="K667" s="125"/>
      <c r="L667" s="125"/>
      <c r="R667" s="50"/>
      <c r="S667" s="50"/>
      <c r="T667" s="50"/>
      <c r="U667" s="50"/>
      <c r="V667" s="50"/>
      <c r="W667" s="52"/>
      <c r="X667" s="50"/>
      <c r="Y667" s="50"/>
      <c r="Z667" s="50"/>
      <c r="AA667" s="50"/>
      <c r="AB667" s="50"/>
    </row>
    <row r="668" spans="1:28" ht="17.2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0"/>
      <c r="K668" s="125"/>
      <c r="L668" s="125"/>
      <c r="R668" s="50"/>
      <c r="S668" s="50"/>
      <c r="T668" s="50"/>
      <c r="U668" s="50"/>
      <c r="V668" s="50"/>
      <c r="W668" s="52"/>
      <c r="X668" s="50"/>
      <c r="Y668" s="50"/>
      <c r="Z668" s="50"/>
      <c r="AA668" s="50"/>
      <c r="AB668" s="50"/>
    </row>
    <row r="669" spans="1:28" ht="17.2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0"/>
      <c r="K669" s="125"/>
      <c r="L669" s="125"/>
      <c r="R669" s="50"/>
      <c r="S669" s="50"/>
      <c r="T669" s="50"/>
      <c r="U669" s="50"/>
      <c r="V669" s="50"/>
      <c r="W669" s="52"/>
      <c r="X669" s="50"/>
      <c r="Y669" s="50"/>
      <c r="Z669" s="50"/>
      <c r="AA669" s="50"/>
      <c r="AB669" s="50"/>
    </row>
    <row r="670" spans="1:28" ht="17.2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0"/>
      <c r="K670" s="125"/>
      <c r="L670" s="125"/>
      <c r="R670" s="50"/>
      <c r="S670" s="50"/>
      <c r="T670" s="50"/>
      <c r="U670" s="50"/>
      <c r="V670" s="50"/>
      <c r="W670" s="52"/>
      <c r="X670" s="50"/>
      <c r="Y670" s="50"/>
      <c r="Z670" s="50"/>
      <c r="AA670" s="50"/>
      <c r="AB670" s="50"/>
    </row>
    <row r="671" spans="1:28" ht="17.2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0"/>
      <c r="K671" s="125"/>
      <c r="L671" s="125"/>
      <c r="R671" s="50"/>
      <c r="S671" s="50"/>
      <c r="T671" s="50"/>
      <c r="U671" s="50"/>
      <c r="V671" s="50"/>
      <c r="W671" s="52"/>
      <c r="X671" s="50"/>
      <c r="Y671" s="50"/>
      <c r="Z671" s="50"/>
      <c r="AA671" s="50"/>
      <c r="AB671" s="50"/>
    </row>
    <row r="672" spans="1:28" ht="17.2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0"/>
      <c r="K672" s="125"/>
      <c r="L672" s="125"/>
      <c r="R672" s="50"/>
      <c r="S672" s="50"/>
      <c r="T672" s="50"/>
      <c r="U672" s="50"/>
      <c r="V672" s="50"/>
      <c r="W672" s="52"/>
      <c r="X672" s="50"/>
      <c r="Y672" s="50"/>
      <c r="Z672" s="50"/>
      <c r="AA672" s="50"/>
      <c r="AB672" s="50"/>
    </row>
    <row r="673" spans="1:28" ht="17.2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0"/>
      <c r="K673" s="125"/>
      <c r="L673" s="125"/>
      <c r="R673" s="50"/>
      <c r="S673" s="50"/>
      <c r="T673" s="50"/>
      <c r="U673" s="50"/>
      <c r="V673" s="50"/>
      <c r="W673" s="52"/>
      <c r="X673" s="50"/>
      <c r="Y673" s="50"/>
      <c r="Z673" s="50"/>
      <c r="AA673" s="50"/>
      <c r="AB673" s="50"/>
    </row>
    <row r="674" spans="1:28" ht="17.2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0"/>
      <c r="K674" s="125"/>
      <c r="L674" s="125"/>
      <c r="R674" s="50"/>
      <c r="S674" s="50"/>
      <c r="T674" s="50"/>
      <c r="U674" s="50"/>
      <c r="V674" s="50"/>
      <c r="W674" s="52"/>
      <c r="X674" s="50"/>
      <c r="Y674" s="50"/>
      <c r="Z674" s="50"/>
      <c r="AA674" s="50"/>
      <c r="AB674" s="50"/>
    </row>
    <row r="675" spans="1:28" ht="17.2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0"/>
      <c r="K675" s="125"/>
      <c r="L675" s="125"/>
      <c r="R675" s="50"/>
      <c r="S675" s="50"/>
      <c r="T675" s="50"/>
      <c r="U675" s="50"/>
      <c r="V675" s="50"/>
      <c r="W675" s="52"/>
      <c r="X675" s="50"/>
      <c r="Y675" s="50"/>
      <c r="Z675" s="50"/>
      <c r="AA675" s="50"/>
      <c r="AB675" s="50"/>
    </row>
    <row r="676" spans="1:28" ht="17.2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0"/>
      <c r="K676" s="125"/>
      <c r="L676" s="125"/>
      <c r="R676" s="50"/>
      <c r="S676" s="50"/>
      <c r="T676" s="50"/>
      <c r="U676" s="50"/>
      <c r="V676" s="50"/>
      <c r="W676" s="52"/>
      <c r="X676" s="50"/>
      <c r="Y676" s="50"/>
      <c r="Z676" s="50"/>
      <c r="AA676" s="50"/>
      <c r="AB676" s="50"/>
    </row>
    <row r="677" spans="1:28" ht="17.2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0"/>
      <c r="K677" s="125"/>
      <c r="L677" s="125"/>
      <c r="R677" s="50"/>
      <c r="S677" s="50"/>
      <c r="T677" s="50"/>
      <c r="U677" s="50"/>
      <c r="V677" s="50"/>
      <c r="W677" s="52"/>
      <c r="X677" s="50"/>
      <c r="Y677" s="50"/>
      <c r="Z677" s="50"/>
      <c r="AA677" s="50"/>
      <c r="AB677" s="50"/>
    </row>
    <row r="678" spans="1:28" ht="17.2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0"/>
      <c r="K678" s="125"/>
      <c r="L678" s="125"/>
      <c r="R678" s="50"/>
      <c r="S678" s="50"/>
      <c r="T678" s="50"/>
      <c r="U678" s="50"/>
      <c r="V678" s="50"/>
      <c r="W678" s="52"/>
      <c r="X678" s="50"/>
      <c r="Y678" s="50"/>
      <c r="Z678" s="50"/>
      <c r="AA678" s="50"/>
      <c r="AB678" s="50"/>
    </row>
    <row r="679" spans="1:28" ht="17.2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0"/>
      <c r="K679" s="125"/>
      <c r="L679" s="125"/>
      <c r="R679" s="50"/>
      <c r="S679" s="50"/>
      <c r="T679" s="50"/>
      <c r="U679" s="50"/>
      <c r="V679" s="50"/>
      <c r="W679" s="52"/>
      <c r="X679" s="50"/>
      <c r="Y679" s="50"/>
      <c r="Z679" s="50"/>
      <c r="AA679" s="50"/>
      <c r="AB679" s="50"/>
    </row>
    <row r="680" spans="1:28" ht="17.2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0"/>
      <c r="K680" s="125"/>
      <c r="L680" s="125"/>
      <c r="R680" s="50"/>
      <c r="S680" s="50"/>
      <c r="T680" s="50"/>
      <c r="U680" s="50"/>
      <c r="V680" s="50"/>
      <c r="W680" s="52"/>
      <c r="X680" s="50"/>
      <c r="Y680" s="50"/>
      <c r="Z680" s="50"/>
      <c r="AA680" s="50"/>
      <c r="AB680" s="50"/>
    </row>
    <row r="681" spans="1:28" ht="17.2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0"/>
      <c r="K681" s="125"/>
      <c r="L681" s="125"/>
      <c r="R681" s="50"/>
      <c r="S681" s="50"/>
      <c r="T681" s="50"/>
      <c r="U681" s="50"/>
      <c r="V681" s="50"/>
      <c r="W681" s="52"/>
      <c r="X681" s="50"/>
      <c r="Y681" s="50"/>
      <c r="Z681" s="50"/>
      <c r="AA681" s="50"/>
      <c r="AB681" s="50"/>
    </row>
    <row r="682" spans="1:28" ht="17.2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0"/>
      <c r="K682" s="125"/>
      <c r="L682" s="125"/>
      <c r="R682" s="50"/>
      <c r="S682" s="50"/>
      <c r="T682" s="50"/>
      <c r="U682" s="50"/>
      <c r="V682" s="50"/>
      <c r="W682" s="52"/>
      <c r="X682" s="50"/>
      <c r="Y682" s="50"/>
      <c r="Z682" s="50"/>
      <c r="AA682" s="50"/>
      <c r="AB682" s="50"/>
    </row>
    <row r="683" spans="1:28" ht="17.2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0"/>
      <c r="K683" s="125"/>
      <c r="L683" s="125"/>
      <c r="R683" s="50"/>
      <c r="S683" s="50"/>
      <c r="T683" s="50"/>
      <c r="U683" s="50"/>
      <c r="V683" s="50"/>
      <c r="W683" s="52"/>
      <c r="X683" s="50"/>
      <c r="Y683" s="50"/>
      <c r="Z683" s="50"/>
      <c r="AA683" s="50"/>
      <c r="AB683" s="50"/>
    </row>
    <row r="684" spans="1:28" ht="17.2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0"/>
      <c r="K684" s="125"/>
      <c r="L684" s="125"/>
      <c r="R684" s="50"/>
      <c r="S684" s="50"/>
      <c r="T684" s="50"/>
      <c r="U684" s="50"/>
      <c r="V684" s="50"/>
      <c r="W684" s="52"/>
      <c r="X684" s="50"/>
      <c r="Y684" s="50"/>
      <c r="Z684" s="50"/>
      <c r="AA684" s="50"/>
      <c r="AB684" s="50"/>
    </row>
    <row r="685" spans="1:28" ht="17.2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0"/>
      <c r="K685" s="125"/>
      <c r="L685" s="125"/>
      <c r="R685" s="50"/>
      <c r="S685" s="50"/>
      <c r="T685" s="50"/>
      <c r="U685" s="50"/>
      <c r="V685" s="50"/>
      <c r="W685" s="52"/>
      <c r="X685" s="50"/>
      <c r="Y685" s="50"/>
      <c r="Z685" s="50"/>
      <c r="AA685" s="50"/>
      <c r="AB685" s="50"/>
    </row>
    <row r="686" spans="1:28" ht="17.2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0"/>
      <c r="K686" s="125"/>
      <c r="L686" s="125"/>
      <c r="R686" s="50"/>
      <c r="S686" s="50"/>
      <c r="T686" s="50"/>
      <c r="U686" s="50"/>
      <c r="V686" s="50"/>
      <c r="W686" s="52"/>
      <c r="X686" s="50"/>
      <c r="Y686" s="50"/>
      <c r="Z686" s="50"/>
      <c r="AA686" s="50"/>
      <c r="AB686" s="50"/>
    </row>
    <row r="687" spans="1:28" ht="17.2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0"/>
      <c r="K687" s="125"/>
      <c r="L687" s="125"/>
      <c r="R687" s="50"/>
      <c r="S687" s="50"/>
      <c r="T687" s="50"/>
      <c r="U687" s="50"/>
      <c r="V687" s="50"/>
      <c r="W687" s="52"/>
      <c r="X687" s="50"/>
      <c r="Y687" s="50"/>
      <c r="Z687" s="50"/>
      <c r="AA687" s="50"/>
      <c r="AB687" s="50"/>
    </row>
    <row r="688" spans="1:28" ht="17.2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0"/>
      <c r="K688" s="125"/>
      <c r="L688" s="125"/>
      <c r="R688" s="50"/>
      <c r="S688" s="50"/>
      <c r="T688" s="50"/>
      <c r="U688" s="50"/>
      <c r="V688" s="50"/>
      <c r="W688" s="52"/>
      <c r="X688" s="50"/>
      <c r="Y688" s="50"/>
      <c r="Z688" s="50"/>
      <c r="AA688" s="50"/>
      <c r="AB688" s="50"/>
    </row>
    <row r="689" spans="1:28" ht="17.2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0"/>
      <c r="K689" s="125"/>
      <c r="L689" s="125"/>
      <c r="R689" s="50"/>
      <c r="S689" s="50"/>
      <c r="T689" s="50"/>
      <c r="U689" s="50"/>
      <c r="V689" s="50"/>
      <c r="W689" s="52"/>
      <c r="X689" s="50"/>
      <c r="Y689" s="50"/>
      <c r="Z689" s="50"/>
      <c r="AA689" s="50"/>
      <c r="AB689" s="50"/>
    </row>
    <row r="690" spans="1:28" ht="17.2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0"/>
      <c r="K690" s="125"/>
      <c r="L690" s="125"/>
      <c r="R690" s="50"/>
      <c r="S690" s="50"/>
      <c r="T690" s="50"/>
      <c r="U690" s="50"/>
      <c r="V690" s="50"/>
      <c r="W690" s="52"/>
      <c r="X690" s="50"/>
      <c r="Y690" s="50"/>
      <c r="Z690" s="50"/>
      <c r="AA690" s="50"/>
      <c r="AB690" s="50"/>
    </row>
    <row r="691" spans="1:28" ht="17.2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0"/>
      <c r="K691" s="125"/>
      <c r="L691" s="125"/>
      <c r="R691" s="50"/>
      <c r="S691" s="50"/>
      <c r="T691" s="50"/>
      <c r="U691" s="50"/>
      <c r="V691" s="50"/>
      <c r="W691" s="52"/>
      <c r="X691" s="50"/>
      <c r="Y691" s="50"/>
      <c r="Z691" s="50"/>
      <c r="AA691" s="50"/>
      <c r="AB691" s="50"/>
    </row>
    <row r="692" spans="1:28" ht="17.2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0"/>
      <c r="K692" s="125"/>
      <c r="L692" s="125"/>
      <c r="R692" s="50"/>
      <c r="S692" s="50"/>
      <c r="T692" s="50"/>
      <c r="U692" s="50"/>
      <c r="V692" s="50"/>
      <c r="W692" s="52"/>
      <c r="X692" s="50"/>
      <c r="Y692" s="50"/>
      <c r="Z692" s="50"/>
      <c r="AA692" s="50"/>
      <c r="AB692" s="50"/>
    </row>
    <row r="693" spans="1:28" ht="17.2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0"/>
      <c r="K693" s="125"/>
      <c r="L693" s="125"/>
      <c r="R693" s="50"/>
      <c r="S693" s="50"/>
      <c r="T693" s="50"/>
      <c r="U693" s="50"/>
      <c r="V693" s="50"/>
      <c r="W693" s="52"/>
      <c r="X693" s="50"/>
      <c r="Y693" s="50"/>
      <c r="Z693" s="50"/>
      <c r="AA693" s="50"/>
      <c r="AB693" s="50"/>
    </row>
    <row r="694" spans="1:28" ht="17.2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0"/>
      <c r="K694" s="125"/>
      <c r="L694" s="125"/>
      <c r="R694" s="50"/>
      <c r="S694" s="50"/>
      <c r="T694" s="50"/>
      <c r="U694" s="50"/>
      <c r="V694" s="50"/>
      <c r="W694" s="52"/>
      <c r="X694" s="50"/>
      <c r="Y694" s="50"/>
      <c r="Z694" s="50"/>
      <c r="AA694" s="50"/>
      <c r="AB694" s="50"/>
    </row>
    <row r="695" spans="1:28" ht="17.2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0"/>
      <c r="K695" s="125"/>
      <c r="L695" s="125"/>
      <c r="R695" s="50"/>
      <c r="S695" s="50"/>
      <c r="T695" s="50"/>
      <c r="U695" s="50"/>
      <c r="V695" s="50"/>
      <c r="W695" s="52"/>
      <c r="X695" s="50"/>
      <c r="Y695" s="50"/>
      <c r="Z695" s="50"/>
      <c r="AA695" s="50"/>
      <c r="AB695" s="50"/>
    </row>
    <row r="696" spans="1:28" ht="17.2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0"/>
      <c r="K696" s="125"/>
      <c r="L696" s="125"/>
      <c r="R696" s="50"/>
      <c r="S696" s="50"/>
      <c r="T696" s="50"/>
      <c r="U696" s="50"/>
      <c r="V696" s="50"/>
      <c r="W696" s="52"/>
      <c r="X696" s="50"/>
      <c r="Y696" s="50"/>
      <c r="Z696" s="50"/>
      <c r="AA696" s="50"/>
      <c r="AB696" s="50"/>
    </row>
    <row r="697" spans="1:28" ht="17.2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0"/>
      <c r="K697" s="125"/>
      <c r="L697" s="125"/>
      <c r="R697" s="50"/>
      <c r="S697" s="50"/>
      <c r="T697" s="50"/>
      <c r="U697" s="50"/>
      <c r="V697" s="50"/>
      <c r="W697" s="52"/>
      <c r="X697" s="50"/>
      <c r="Y697" s="50"/>
      <c r="Z697" s="50"/>
      <c r="AA697" s="50"/>
      <c r="AB697" s="50"/>
    </row>
    <row r="698" spans="1:28" ht="17.2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0"/>
      <c r="K698" s="125"/>
      <c r="L698" s="125"/>
      <c r="R698" s="50"/>
      <c r="S698" s="50"/>
      <c r="T698" s="50"/>
      <c r="U698" s="50"/>
      <c r="V698" s="50"/>
      <c r="W698" s="52"/>
      <c r="X698" s="50"/>
      <c r="Y698" s="50"/>
      <c r="Z698" s="50"/>
      <c r="AA698" s="50"/>
      <c r="AB698" s="50"/>
    </row>
    <row r="699" spans="1:28" ht="17.2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0"/>
      <c r="K699" s="125"/>
      <c r="L699" s="125"/>
      <c r="R699" s="50"/>
      <c r="S699" s="50"/>
      <c r="T699" s="50"/>
      <c r="U699" s="50"/>
      <c r="V699" s="50"/>
      <c r="W699" s="52"/>
      <c r="X699" s="50"/>
      <c r="Y699" s="50"/>
      <c r="Z699" s="50"/>
      <c r="AA699" s="50"/>
      <c r="AB699" s="50"/>
    </row>
    <row r="700" spans="1:28" ht="17.2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0"/>
      <c r="K700" s="125"/>
      <c r="L700" s="125"/>
      <c r="R700" s="50"/>
      <c r="S700" s="50"/>
      <c r="T700" s="50"/>
      <c r="U700" s="50"/>
      <c r="V700" s="50"/>
      <c r="W700" s="52"/>
      <c r="X700" s="50"/>
      <c r="Y700" s="50"/>
      <c r="Z700" s="50"/>
      <c r="AA700" s="50"/>
      <c r="AB700" s="50"/>
    </row>
    <row r="701" spans="1:28" ht="17.2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0"/>
      <c r="K701" s="125"/>
      <c r="L701" s="125"/>
      <c r="R701" s="50"/>
      <c r="S701" s="50"/>
      <c r="T701" s="50"/>
      <c r="U701" s="50"/>
      <c r="V701" s="50"/>
      <c r="W701" s="52"/>
      <c r="X701" s="50"/>
      <c r="Y701" s="50"/>
      <c r="Z701" s="50"/>
      <c r="AA701" s="50"/>
      <c r="AB701" s="50"/>
    </row>
    <row r="702" spans="1:28" ht="17.2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0"/>
      <c r="K702" s="125"/>
      <c r="L702" s="125"/>
      <c r="R702" s="50"/>
      <c r="S702" s="50"/>
      <c r="T702" s="50"/>
      <c r="U702" s="50"/>
      <c r="V702" s="50"/>
      <c r="W702" s="52"/>
      <c r="X702" s="50"/>
      <c r="Y702" s="50"/>
      <c r="Z702" s="50"/>
      <c r="AA702" s="50"/>
      <c r="AB702" s="50"/>
    </row>
    <row r="703" spans="1:28" ht="17.2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0"/>
      <c r="K703" s="125"/>
      <c r="L703" s="125"/>
      <c r="R703" s="50"/>
      <c r="S703" s="50"/>
      <c r="T703" s="50"/>
      <c r="U703" s="50"/>
      <c r="V703" s="50"/>
      <c r="W703" s="52"/>
      <c r="X703" s="50"/>
      <c r="Y703" s="50"/>
      <c r="Z703" s="50"/>
      <c r="AA703" s="50"/>
      <c r="AB703" s="50"/>
    </row>
    <row r="704" spans="1:28" ht="17.2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0"/>
      <c r="K704" s="125"/>
      <c r="L704" s="125"/>
      <c r="R704" s="50"/>
      <c r="S704" s="50"/>
      <c r="T704" s="50"/>
      <c r="U704" s="50"/>
      <c r="V704" s="50"/>
      <c r="W704" s="52"/>
      <c r="X704" s="50"/>
      <c r="Y704" s="50"/>
      <c r="Z704" s="50"/>
      <c r="AA704" s="50"/>
      <c r="AB704" s="50"/>
    </row>
    <row r="705" spans="1:28" ht="17.2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0"/>
      <c r="K705" s="125"/>
      <c r="L705" s="125"/>
      <c r="R705" s="50"/>
      <c r="S705" s="50"/>
      <c r="T705" s="50"/>
      <c r="U705" s="50"/>
      <c r="V705" s="50"/>
      <c r="W705" s="52"/>
      <c r="X705" s="50"/>
      <c r="Y705" s="50"/>
      <c r="Z705" s="50"/>
      <c r="AA705" s="50"/>
      <c r="AB705" s="50"/>
    </row>
    <row r="706" spans="1:28" ht="17.2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0"/>
      <c r="K706" s="125"/>
      <c r="L706" s="125"/>
      <c r="R706" s="50"/>
      <c r="S706" s="50"/>
      <c r="T706" s="50"/>
      <c r="U706" s="50"/>
      <c r="V706" s="50"/>
      <c r="W706" s="52"/>
      <c r="X706" s="50"/>
      <c r="Y706" s="50"/>
      <c r="Z706" s="50"/>
      <c r="AA706" s="50"/>
      <c r="AB706" s="50"/>
    </row>
    <row r="707" spans="1:28" ht="17.2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0"/>
      <c r="K707" s="125"/>
      <c r="L707" s="125"/>
      <c r="R707" s="50"/>
      <c r="S707" s="50"/>
      <c r="T707" s="50"/>
      <c r="U707" s="50"/>
      <c r="V707" s="50"/>
      <c r="W707" s="52"/>
      <c r="X707" s="50"/>
      <c r="Y707" s="50"/>
      <c r="Z707" s="50"/>
      <c r="AA707" s="50"/>
      <c r="AB707" s="50"/>
    </row>
    <row r="708" spans="1:28" ht="17.2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0"/>
      <c r="K708" s="125"/>
      <c r="L708" s="125"/>
      <c r="R708" s="50"/>
      <c r="S708" s="50"/>
      <c r="T708" s="50"/>
      <c r="U708" s="50"/>
      <c r="V708" s="50"/>
      <c r="W708" s="52"/>
      <c r="X708" s="50"/>
      <c r="Y708" s="50"/>
      <c r="Z708" s="50"/>
      <c r="AA708" s="50"/>
      <c r="AB708" s="50"/>
    </row>
    <row r="709" spans="1:28" ht="17.2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0"/>
      <c r="K709" s="125"/>
      <c r="L709" s="125"/>
      <c r="R709" s="50"/>
      <c r="S709" s="50"/>
      <c r="T709" s="50"/>
      <c r="U709" s="50"/>
      <c r="V709" s="50"/>
      <c r="W709" s="52"/>
      <c r="X709" s="50"/>
      <c r="Y709" s="50"/>
      <c r="Z709" s="50"/>
      <c r="AA709" s="50"/>
      <c r="AB709" s="50"/>
    </row>
    <row r="710" spans="1:28" ht="17.2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0"/>
      <c r="K710" s="125"/>
      <c r="L710" s="125"/>
      <c r="R710" s="50"/>
      <c r="S710" s="50"/>
      <c r="T710" s="50"/>
      <c r="U710" s="50"/>
      <c r="V710" s="50"/>
      <c r="W710" s="52"/>
      <c r="X710" s="50"/>
      <c r="Y710" s="50"/>
      <c r="Z710" s="50"/>
      <c r="AA710" s="50"/>
      <c r="AB710" s="50"/>
    </row>
    <row r="711" spans="1:28" ht="17.2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0"/>
      <c r="K711" s="125"/>
      <c r="L711" s="125"/>
      <c r="R711" s="50"/>
      <c r="S711" s="50"/>
      <c r="T711" s="50"/>
      <c r="U711" s="50"/>
      <c r="V711" s="50"/>
      <c r="W711" s="52"/>
      <c r="X711" s="50"/>
      <c r="Y711" s="50"/>
      <c r="Z711" s="50"/>
      <c r="AA711" s="50"/>
      <c r="AB711" s="50"/>
    </row>
    <row r="712" spans="1:28" ht="17.2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0"/>
      <c r="K712" s="125"/>
      <c r="L712" s="125"/>
      <c r="R712" s="50"/>
      <c r="S712" s="50"/>
      <c r="T712" s="50"/>
      <c r="U712" s="50"/>
      <c r="V712" s="50"/>
      <c r="W712" s="52"/>
      <c r="X712" s="50"/>
      <c r="Y712" s="50"/>
      <c r="Z712" s="50"/>
      <c r="AA712" s="50"/>
      <c r="AB712" s="50"/>
    </row>
    <row r="713" spans="1:28" ht="17.2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0"/>
      <c r="K713" s="125"/>
      <c r="L713" s="125"/>
      <c r="R713" s="50"/>
      <c r="S713" s="50"/>
      <c r="T713" s="50"/>
      <c r="U713" s="50"/>
      <c r="V713" s="50"/>
      <c r="W713" s="52"/>
      <c r="X713" s="50"/>
      <c r="Y713" s="50"/>
      <c r="Z713" s="50"/>
      <c r="AA713" s="50"/>
      <c r="AB713" s="50"/>
    </row>
    <row r="714" spans="1:28" ht="17.2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0"/>
      <c r="K714" s="125"/>
      <c r="L714" s="125"/>
      <c r="R714" s="50"/>
      <c r="S714" s="50"/>
      <c r="T714" s="50"/>
      <c r="U714" s="50"/>
      <c r="V714" s="50"/>
      <c r="W714" s="52"/>
      <c r="X714" s="50"/>
      <c r="Y714" s="50"/>
      <c r="Z714" s="50"/>
      <c r="AA714" s="50"/>
      <c r="AB714" s="50"/>
    </row>
    <row r="715" spans="1:28" ht="17.2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0"/>
      <c r="K715" s="125"/>
      <c r="L715" s="125"/>
      <c r="R715" s="50"/>
      <c r="S715" s="50"/>
      <c r="T715" s="50"/>
      <c r="U715" s="50"/>
      <c r="V715" s="50"/>
      <c r="W715" s="52"/>
      <c r="X715" s="50"/>
      <c r="Y715" s="50"/>
      <c r="Z715" s="50"/>
      <c r="AA715" s="50"/>
      <c r="AB715" s="50"/>
    </row>
    <row r="716" spans="1:28" ht="17.2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0"/>
      <c r="K716" s="125"/>
      <c r="L716" s="125"/>
      <c r="R716" s="50"/>
      <c r="S716" s="50"/>
      <c r="T716" s="50"/>
      <c r="U716" s="50"/>
      <c r="V716" s="50"/>
      <c r="W716" s="52"/>
      <c r="X716" s="50"/>
      <c r="Y716" s="50"/>
      <c r="Z716" s="50"/>
      <c r="AA716" s="50"/>
      <c r="AB716" s="50"/>
    </row>
    <row r="717" spans="1:28" ht="17.2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0"/>
      <c r="K717" s="125"/>
      <c r="L717" s="125"/>
      <c r="R717" s="50"/>
      <c r="S717" s="50"/>
      <c r="T717" s="50"/>
      <c r="U717" s="50"/>
      <c r="V717" s="50"/>
      <c r="W717" s="52"/>
      <c r="X717" s="50"/>
      <c r="Y717" s="50"/>
      <c r="Z717" s="50"/>
      <c r="AA717" s="50"/>
      <c r="AB717" s="50"/>
    </row>
    <row r="718" spans="1:28" ht="17.2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0"/>
      <c r="K718" s="125"/>
      <c r="L718" s="125"/>
      <c r="R718" s="50"/>
      <c r="S718" s="50"/>
      <c r="T718" s="50"/>
      <c r="U718" s="50"/>
      <c r="V718" s="50"/>
      <c r="W718" s="52"/>
      <c r="X718" s="50"/>
      <c r="Y718" s="50"/>
      <c r="Z718" s="50"/>
      <c r="AA718" s="50"/>
      <c r="AB718" s="50"/>
    </row>
    <row r="719" spans="1:28" ht="17.2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0"/>
      <c r="K719" s="125"/>
      <c r="L719" s="125"/>
      <c r="R719" s="50"/>
      <c r="S719" s="50"/>
      <c r="T719" s="50"/>
      <c r="U719" s="50"/>
      <c r="V719" s="50"/>
      <c r="W719" s="52"/>
      <c r="X719" s="50"/>
      <c r="Y719" s="50"/>
      <c r="Z719" s="50"/>
      <c r="AA719" s="50"/>
      <c r="AB719" s="50"/>
    </row>
    <row r="720" spans="1:28" ht="17.2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0"/>
      <c r="K720" s="125"/>
      <c r="L720" s="125"/>
      <c r="R720" s="50"/>
      <c r="S720" s="50"/>
      <c r="T720" s="50"/>
      <c r="U720" s="50"/>
      <c r="V720" s="50"/>
      <c r="W720" s="52"/>
      <c r="X720" s="50"/>
      <c r="Y720" s="50"/>
      <c r="Z720" s="50"/>
      <c r="AA720" s="50"/>
      <c r="AB720" s="50"/>
    </row>
    <row r="721" spans="1:28" ht="17.2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0"/>
      <c r="K721" s="125"/>
      <c r="L721" s="125"/>
      <c r="R721" s="50"/>
      <c r="S721" s="50"/>
      <c r="T721" s="50"/>
      <c r="U721" s="50"/>
      <c r="V721" s="50"/>
      <c r="W721" s="52"/>
      <c r="X721" s="50"/>
      <c r="Y721" s="50"/>
      <c r="Z721" s="50"/>
      <c r="AA721" s="50"/>
      <c r="AB721" s="50"/>
    </row>
    <row r="722" spans="1:28" ht="17.2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0"/>
      <c r="K722" s="125"/>
      <c r="L722" s="125"/>
      <c r="R722" s="50"/>
      <c r="S722" s="50"/>
      <c r="T722" s="50"/>
      <c r="U722" s="50"/>
      <c r="V722" s="50"/>
      <c r="W722" s="52"/>
      <c r="X722" s="50"/>
      <c r="Y722" s="50"/>
      <c r="Z722" s="50"/>
      <c r="AA722" s="50"/>
      <c r="AB722" s="50"/>
    </row>
    <row r="723" spans="1:28" ht="17.2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0"/>
      <c r="K723" s="125"/>
      <c r="L723" s="125"/>
      <c r="R723" s="50"/>
      <c r="S723" s="50"/>
      <c r="T723" s="50"/>
      <c r="U723" s="50"/>
      <c r="V723" s="50"/>
      <c r="W723" s="52"/>
      <c r="X723" s="50"/>
      <c r="Y723" s="50"/>
      <c r="Z723" s="50"/>
      <c r="AA723" s="50"/>
      <c r="AB723" s="50"/>
    </row>
    <row r="724" spans="1:28" ht="17.2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0"/>
      <c r="K724" s="125"/>
      <c r="L724" s="125"/>
      <c r="R724" s="50"/>
      <c r="S724" s="50"/>
      <c r="T724" s="50"/>
      <c r="U724" s="50"/>
      <c r="V724" s="50"/>
      <c r="W724" s="52"/>
      <c r="X724" s="50"/>
      <c r="Y724" s="50"/>
      <c r="Z724" s="50"/>
      <c r="AA724" s="50"/>
      <c r="AB724" s="50"/>
    </row>
    <row r="725" spans="1:28" ht="17.2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0"/>
      <c r="K725" s="125"/>
      <c r="L725" s="125"/>
      <c r="R725" s="50"/>
      <c r="S725" s="50"/>
      <c r="T725" s="50"/>
      <c r="U725" s="50"/>
      <c r="V725" s="50"/>
      <c r="W725" s="52"/>
      <c r="X725" s="50"/>
      <c r="Y725" s="50"/>
      <c r="Z725" s="50"/>
      <c r="AA725" s="50"/>
      <c r="AB725" s="50"/>
    </row>
    <row r="726" spans="1:28" ht="17.2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0"/>
      <c r="K726" s="125"/>
      <c r="L726" s="125"/>
      <c r="R726" s="50"/>
      <c r="S726" s="50"/>
      <c r="T726" s="50"/>
      <c r="U726" s="50"/>
      <c r="V726" s="50"/>
      <c r="W726" s="52"/>
      <c r="X726" s="50"/>
      <c r="Y726" s="50"/>
      <c r="Z726" s="50"/>
      <c r="AA726" s="50"/>
      <c r="AB726" s="50"/>
    </row>
    <row r="727" spans="1:28" ht="17.2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0"/>
      <c r="K727" s="125"/>
      <c r="L727" s="125"/>
      <c r="R727" s="50"/>
      <c r="S727" s="50"/>
      <c r="T727" s="50"/>
      <c r="U727" s="50"/>
      <c r="V727" s="50"/>
      <c r="W727" s="52"/>
      <c r="X727" s="50"/>
      <c r="Y727" s="50"/>
      <c r="Z727" s="50"/>
      <c r="AA727" s="50"/>
      <c r="AB727" s="50"/>
    </row>
    <row r="728" spans="1:28" ht="17.2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0"/>
      <c r="K728" s="125"/>
      <c r="L728" s="125"/>
      <c r="R728" s="50"/>
      <c r="S728" s="50"/>
      <c r="T728" s="50"/>
      <c r="U728" s="50"/>
      <c r="V728" s="50"/>
      <c r="W728" s="52"/>
      <c r="X728" s="50"/>
      <c r="Y728" s="50"/>
      <c r="Z728" s="50"/>
      <c r="AA728" s="50"/>
      <c r="AB728" s="50"/>
    </row>
    <row r="729" spans="1:28" ht="17.2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0"/>
      <c r="K729" s="125"/>
      <c r="L729" s="125"/>
      <c r="R729" s="50"/>
      <c r="S729" s="50"/>
      <c r="T729" s="50"/>
      <c r="U729" s="50"/>
      <c r="V729" s="50"/>
      <c r="W729" s="52"/>
      <c r="X729" s="50"/>
      <c r="Y729" s="50"/>
      <c r="Z729" s="50"/>
      <c r="AA729" s="50"/>
      <c r="AB729" s="50"/>
    </row>
    <row r="730" spans="1:28" ht="17.2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0"/>
      <c r="K730" s="125"/>
      <c r="L730" s="125"/>
      <c r="R730" s="50"/>
      <c r="S730" s="50"/>
      <c r="T730" s="50"/>
      <c r="U730" s="50"/>
      <c r="V730" s="50"/>
      <c r="W730" s="52"/>
      <c r="X730" s="50"/>
      <c r="Y730" s="50"/>
      <c r="Z730" s="50"/>
      <c r="AA730" s="50"/>
      <c r="AB730" s="50"/>
    </row>
    <row r="731" spans="1:28" ht="17.2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0"/>
      <c r="K731" s="125"/>
      <c r="L731" s="125"/>
      <c r="R731" s="50"/>
      <c r="S731" s="50"/>
      <c r="T731" s="50"/>
      <c r="U731" s="50"/>
      <c r="V731" s="50"/>
      <c r="W731" s="52"/>
      <c r="X731" s="50"/>
      <c r="Y731" s="50"/>
      <c r="Z731" s="50"/>
      <c r="AA731" s="50"/>
      <c r="AB731" s="50"/>
    </row>
    <row r="732" spans="1:28" ht="17.2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0"/>
      <c r="K732" s="125"/>
      <c r="L732" s="125"/>
      <c r="R732" s="50"/>
      <c r="S732" s="50"/>
      <c r="T732" s="50"/>
      <c r="U732" s="50"/>
      <c r="V732" s="50"/>
      <c r="W732" s="52"/>
      <c r="X732" s="50"/>
      <c r="Y732" s="50"/>
      <c r="Z732" s="50"/>
      <c r="AA732" s="50"/>
      <c r="AB732" s="50"/>
    </row>
    <row r="733" spans="1:28" ht="17.2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0"/>
      <c r="K733" s="125"/>
      <c r="L733" s="125"/>
      <c r="R733" s="50"/>
      <c r="S733" s="50"/>
      <c r="T733" s="50"/>
      <c r="U733" s="50"/>
      <c r="V733" s="50"/>
      <c r="W733" s="52"/>
      <c r="X733" s="50"/>
      <c r="Y733" s="50"/>
      <c r="Z733" s="50"/>
      <c r="AA733" s="50"/>
      <c r="AB733" s="50"/>
    </row>
    <row r="734" spans="1:28" ht="17.2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0"/>
      <c r="K734" s="125"/>
      <c r="L734" s="125"/>
      <c r="R734" s="50"/>
      <c r="S734" s="50"/>
      <c r="T734" s="50"/>
      <c r="U734" s="50"/>
      <c r="V734" s="50"/>
      <c r="W734" s="52"/>
      <c r="X734" s="50"/>
      <c r="Y734" s="50"/>
      <c r="Z734" s="50"/>
      <c r="AA734" s="50"/>
      <c r="AB734" s="50"/>
    </row>
    <row r="735" spans="1:28" ht="17.2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0"/>
      <c r="K735" s="125"/>
      <c r="L735" s="125"/>
      <c r="R735" s="50"/>
      <c r="S735" s="50"/>
      <c r="T735" s="50"/>
      <c r="U735" s="50"/>
      <c r="V735" s="50"/>
      <c r="W735" s="52"/>
      <c r="X735" s="50"/>
      <c r="Y735" s="50"/>
      <c r="Z735" s="50"/>
      <c r="AA735" s="50"/>
      <c r="AB735" s="50"/>
    </row>
    <row r="736" spans="1:28" ht="17.2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0"/>
      <c r="K736" s="125"/>
      <c r="L736" s="125"/>
      <c r="R736" s="50"/>
      <c r="S736" s="50"/>
      <c r="T736" s="50"/>
      <c r="U736" s="50"/>
      <c r="V736" s="50"/>
      <c r="W736" s="52"/>
      <c r="X736" s="50"/>
      <c r="Y736" s="50"/>
      <c r="Z736" s="50"/>
      <c r="AA736" s="50"/>
      <c r="AB736" s="50"/>
    </row>
    <row r="737" spans="1:28" ht="17.2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0"/>
      <c r="K737" s="125"/>
      <c r="L737" s="125"/>
      <c r="R737" s="50"/>
      <c r="S737" s="50"/>
      <c r="T737" s="50"/>
      <c r="U737" s="50"/>
      <c r="V737" s="50"/>
      <c r="W737" s="52"/>
      <c r="X737" s="50"/>
      <c r="Y737" s="50"/>
      <c r="Z737" s="50"/>
      <c r="AA737" s="50"/>
      <c r="AB737" s="50"/>
    </row>
    <row r="738" spans="1:28" ht="17.2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0"/>
      <c r="K738" s="125"/>
      <c r="L738" s="125"/>
      <c r="R738" s="50"/>
      <c r="S738" s="50"/>
      <c r="T738" s="50"/>
      <c r="U738" s="50"/>
      <c r="V738" s="50"/>
      <c r="W738" s="52"/>
      <c r="X738" s="50"/>
      <c r="Y738" s="50"/>
      <c r="Z738" s="50"/>
      <c r="AA738" s="50"/>
      <c r="AB738" s="50"/>
    </row>
    <row r="739" spans="1:28" ht="17.2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0"/>
      <c r="K739" s="125"/>
      <c r="L739" s="125"/>
      <c r="R739" s="50"/>
      <c r="S739" s="50"/>
      <c r="T739" s="50"/>
      <c r="U739" s="50"/>
      <c r="V739" s="50"/>
      <c r="W739" s="52"/>
      <c r="X739" s="50"/>
      <c r="Y739" s="50"/>
      <c r="Z739" s="50"/>
      <c r="AA739" s="50"/>
      <c r="AB739" s="50"/>
    </row>
    <row r="740" spans="1:28" ht="17.2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0"/>
      <c r="K740" s="125"/>
      <c r="L740" s="125"/>
      <c r="R740" s="50"/>
      <c r="S740" s="50"/>
      <c r="T740" s="50"/>
      <c r="U740" s="50"/>
      <c r="V740" s="50"/>
      <c r="W740" s="52"/>
      <c r="X740" s="50"/>
      <c r="Y740" s="50"/>
      <c r="Z740" s="50"/>
      <c r="AA740" s="50"/>
      <c r="AB740" s="50"/>
    </row>
    <row r="741" spans="1:28" ht="17.2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0"/>
      <c r="K741" s="125"/>
      <c r="L741" s="125"/>
      <c r="R741" s="50"/>
      <c r="S741" s="50"/>
      <c r="T741" s="50"/>
      <c r="U741" s="50"/>
      <c r="V741" s="50"/>
      <c r="W741" s="52"/>
      <c r="X741" s="50"/>
      <c r="Y741" s="50"/>
      <c r="Z741" s="50"/>
      <c r="AA741" s="50"/>
      <c r="AB741" s="50"/>
    </row>
    <row r="742" spans="1:28" ht="17.2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0"/>
      <c r="K742" s="125"/>
      <c r="L742" s="125"/>
      <c r="R742" s="50"/>
      <c r="S742" s="50"/>
      <c r="T742" s="50"/>
      <c r="U742" s="50"/>
      <c r="V742" s="50"/>
      <c r="W742" s="52"/>
      <c r="X742" s="50"/>
      <c r="Y742" s="50"/>
      <c r="Z742" s="50"/>
      <c r="AA742" s="50"/>
      <c r="AB742" s="50"/>
    </row>
    <row r="743" spans="1:28" ht="17.2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0"/>
      <c r="K743" s="125"/>
      <c r="L743" s="125"/>
      <c r="R743" s="50"/>
      <c r="S743" s="50"/>
      <c r="T743" s="50"/>
      <c r="U743" s="50"/>
      <c r="V743" s="50"/>
      <c r="W743" s="52"/>
      <c r="X743" s="50"/>
      <c r="Y743" s="50"/>
      <c r="Z743" s="50"/>
      <c r="AA743" s="50"/>
      <c r="AB743" s="50"/>
    </row>
    <row r="744" spans="1:28" ht="17.2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0"/>
      <c r="K744" s="125"/>
      <c r="L744" s="125"/>
      <c r="R744" s="50"/>
      <c r="S744" s="50"/>
      <c r="T744" s="50"/>
      <c r="U744" s="50"/>
      <c r="V744" s="50"/>
      <c r="W744" s="52"/>
      <c r="X744" s="50"/>
      <c r="Y744" s="50"/>
      <c r="Z744" s="50"/>
      <c r="AA744" s="50"/>
      <c r="AB744" s="50"/>
    </row>
    <row r="745" spans="1:28" ht="17.2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0"/>
      <c r="K745" s="125"/>
      <c r="L745" s="125"/>
      <c r="R745" s="50"/>
      <c r="S745" s="50"/>
      <c r="T745" s="50"/>
      <c r="U745" s="50"/>
      <c r="V745" s="50"/>
      <c r="W745" s="52"/>
      <c r="X745" s="50"/>
      <c r="Y745" s="50"/>
      <c r="Z745" s="50"/>
      <c r="AA745" s="50"/>
      <c r="AB745" s="50"/>
    </row>
    <row r="746" spans="1:28" ht="17.2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0"/>
      <c r="K746" s="125"/>
      <c r="L746" s="125"/>
      <c r="R746" s="50"/>
      <c r="S746" s="50"/>
      <c r="T746" s="50"/>
      <c r="U746" s="50"/>
      <c r="V746" s="50"/>
      <c r="W746" s="52"/>
      <c r="X746" s="50"/>
      <c r="Y746" s="50"/>
      <c r="Z746" s="50"/>
      <c r="AA746" s="50"/>
      <c r="AB746" s="50"/>
    </row>
    <row r="747" spans="1:28" ht="17.2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0"/>
      <c r="K747" s="125"/>
      <c r="L747" s="125"/>
      <c r="R747" s="50"/>
      <c r="S747" s="50"/>
      <c r="T747" s="50"/>
      <c r="U747" s="50"/>
      <c r="V747" s="50"/>
      <c r="W747" s="52"/>
      <c r="X747" s="50"/>
      <c r="Y747" s="50"/>
      <c r="Z747" s="50"/>
      <c r="AA747" s="50"/>
      <c r="AB747" s="50"/>
    </row>
    <row r="748" spans="1:28" ht="17.2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0"/>
      <c r="K748" s="125"/>
      <c r="L748" s="125"/>
      <c r="R748" s="50"/>
      <c r="S748" s="50"/>
      <c r="T748" s="50"/>
      <c r="U748" s="50"/>
      <c r="V748" s="50"/>
      <c r="W748" s="52"/>
      <c r="X748" s="50"/>
      <c r="Y748" s="50"/>
      <c r="Z748" s="50"/>
      <c r="AA748" s="50"/>
      <c r="AB748" s="50"/>
    </row>
    <row r="749" spans="1:28" ht="17.2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0"/>
      <c r="K749" s="125"/>
      <c r="L749" s="125"/>
      <c r="R749" s="50"/>
      <c r="S749" s="50"/>
      <c r="T749" s="50"/>
      <c r="U749" s="50"/>
      <c r="V749" s="50"/>
      <c r="W749" s="52"/>
      <c r="X749" s="50"/>
      <c r="Y749" s="50"/>
      <c r="Z749" s="50"/>
      <c r="AA749" s="50"/>
      <c r="AB749" s="50"/>
    </row>
    <row r="750" spans="1:28" ht="17.2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0"/>
      <c r="K750" s="125"/>
      <c r="L750" s="125"/>
      <c r="R750" s="50"/>
      <c r="S750" s="50"/>
      <c r="T750" s="50"/>
      <c r="U750" s="50"/>
      <c r="V750" s="50"/>
      <c r="W750" s="52"/>
      <c r="X750" s="50"/>
      <c r="Y750" s="50"/>
      <c r="Z750" s="50"/>
      <c r="AA750" s="50"/>
      <c r="AB750" s="50"/>
    </row>
    <row r="751" spans="1:28" ht="17.2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0"/>
      <c r="K751" s="125"/>
      <c r="L751" s="125"/>
      <c r="R751" s="50"/>
      <c r="S751" s="50"/>
      <c r="T751" s="50"/>
      <c r="U751" s="50"/>
      <c r="V751" s="50"/>
      <c r="W751" s="52"/>
      <c r="X751" s="50"/>
      <c r="Y751" s="50"/>
      <c r="Z751" s="50"/>
      <c r="AA751" s="50"/>
      <c r="AB751" s="50"/>
    </row>
    <row r="752" spans="1:28" ht="17.2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0"/>
      <c r="K752" s="125"/>
      <c r="L752" s="125"/>
      <c r="R752" s="50"/>
      <c r="S752" s="50"/>
      <c r="T752" s="50"/>
      <c r="U752" s="50"/>
      <c r="V752" s="50"/>
      <c r="W752" s="52"/>
      <c r="X752" s="50"/>
      <c r="Y752" s="50"/>
      <c r="Z752" s="50"/>
      <c r="AA752" s="50"/>
      <c r="AB752" s="50"/>
    </row>
    <row r="753" spans="1:28" ht="17.2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0"/>
      <c r="K753" s="125"/>
      <c r="L753" s="125"/>
      <c r="R753" s="50"/>
      <c r="S753" s="50"/>
      <c r="T753" s="50"/>
      <c r="U753" s="50"/>
      <c r="V753" s="50"/>
      <c r="W753" s="52"/>
      <c r="X753" s="50"/>
      <c r="Y753" s="50"/>
      <c r="Z753" s="50"/>
      <c r="AA753" s="50"/>
      <c r="AB753" s="50"/>
    </row>
    <row r="754" spans="1:28" ht="17.2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0"/>
      <c r="K754" s="125"/>
      <c r="L754" s="125"/>
      <c r="R754" s="50"/>
      <c r="S754" s="50"/>
      <c r="T754" s="50"/>
      <c r="U754" s="50"/>
      <c r="V754" s="50"/>
      <c r="W754" s="52"/>
      <c r="X754" s="50"/>
      <c r="Y754" s="50"/>
      <c r="Z754" s="50"/>
      <c r="AA754" s="50"/>
      <c r="AB754" s="50"/>
    </row>
    <row r="755" spans="1:28" ht="17.2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0"/>
      <c r="K755" s="125"/>
      <c r="L755" s="125"/>
      <c r="R755" s="50"/>
      <c r="S755" s="50"/>
      <c r="T755" s="50"/>
      <c r="U755" s="50"/>
      <c r="V755" s="50"/>
      <c r="W755" s="52"/>
      <c r="X755" s="50"/>
      <c r="Y755" s="50"/>
      <c r="Z755" s="50"/>
      <c r="AA755" s="50"/>
      <c r="AB755" s="50"/>
    </row>
    <row r="756" spans="1:28" ht="17.2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0"/>
      <c r="K756" s="125"/>
      <c r="L756" s="125"/>
      <c r="R756" s="50"/>
      <c r="S756" s="50"/>
      <c r="T756" s="50"/>
      <c r="U756" s="50"/>
      <c r="V756" s="50"/>
      <c r="W756" s="52"/>
      <c r="X756" s="50"/>
      <c r="Y756" s="50"/>
      <c r="Z756" s="50"/>
      <c r="AA756" s="50"/>
      <c r="AB756" s="50"/>
    </row>
    <row r="757" spans="1:28" ht="17.2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0"/>
      <c r="K757" s="125"/>
      <c r="L757" s="125"/>
      <c r="R757" s="50"/>
      <c r="S757" s="50"/>
      <c r="T757" s="50"/>
      <c r="U757" s="50"/>
      <c r="V757" s="50"/>
      <c r="W757" s="52"/>
      <c r="X757" s="50"/>
      <c r="Y757" s="50"/>
      <c r="Z757" s="50"/>
      <c r="AA757" s="50"/>
      <c r="AB757" s="50"/>
    </row>
    <row r="758" spans="1:28" ht="17.2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0"/>
      <c r="K758" s="125"/>
      <c r="L758" s="125"/>
      <c r="R758" s="50"/>
      <c r="S758" s="50"/>
      <c r="T758" s="50"/>
      <c r="U758" s="50"/>
      <c r="V758" s="50"/>
      <c r="W758" s="52"/>
      <c r="X758" s="50"/>
      <c r="Y758" s="50"/>
      <c r="Z758" s="50"/>
      <c r="AA758" s="50"/>
      <c r="AB758" s="50"/>
    </row>
    <row r="759" spans="1:28" ht="17.2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0"/>
      <c r="K759" s="125"/>
      <c r="L759" s="125"/>
      <c r="R759" s="50"/>
      <c r="S759" s="50"/>
      <c r="T759" s="50"/>
      <c r="U759" s="50"/>
      <c r="V759" s="50"/>
      <c r="W759" s="52"/>
      <c r="X759" s="50"/>
      <c r="Y759" s="50"/>
      <c r="Z759" s="50"/>
      <c r="AA759" s="50"/>
      <c r="AB759" s="50"/>
    </row>
    <row r="760" spans="1:28" ht="17.2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0"/>
      <c r="K760" s="125"/>
      <c r="L760" s="125"/>
      <c r="R760" s="50"/>
      <c r="S760" s="50"/>
      <c r="T760" s="50"/>
      <c r="U760" s="50"/>
      <c r="V760" s="50"/>
      <c r="W760" s="52"/>
      <c r="X760" s="50"/>
      <c r="Y760" s="50"/>
      <c r="Z760" s="50"/>
      <c r="AA760" s="50"/>
      <c r="AB760" s="50"/>
    </row>
    <row r="761" spans="1:28" ht="17.2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0"/>
      <c r="K761" s="125"/>
      <c r="L761" s="125"/>
      <c r="R761" s="50"/>
      <c r="S761" s="50"/>
      <c r="T761" s="50"/>
      <c r="U761" s="50"/>
      <c r="V761" s="50"/>
      <c r="W761" s="52"/>
      <c r="X761" s="50"/>
      <c r="Y761" s="50"/>
      <c r="Z761" s="50"/>
      <c r="AA761" s="50"/>
      <c r="AB761" s="50"/>
    </row>
    <row r="762" spans="1:28" ht="17.2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0"/>
      <c r="K762" s="125"/>
      <c r="L762" s="125"/>
      <c r="R762" s="50"/>
      <c r="S762" s="50"/>
      <c r="T762" s="50"/>
      <c r="U762" s="50"/>
      <c r="V762" s="50"/>
      <c r="W762" s="52"/>
      <c r="X762" s="50"/>
      <c r="Y762" s="50"/>
      <c r="Z762" s="50"/>
      <c r="AA762" s="50"/>
      <c r="AB762" s="50"/>
    </row>
    <row r="763" spans="1:28" ht="17.2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0"/>
      <c r="K763" s="125"/>
      <c r="L763" s="125"/>
      <c r="R763" s="50"/>
      <c r="S763" s="50"/>
      <c r="T763" s="50"/>
      <c r="U763" s="50"/>
      <c r="V763" s="50"/>
      <c r="W763" s="52"/>
      <c r="X763" s="50"/>
      <c r="Y763" s="50"/>
      <c r="Z763" s="50"/>
      <c r="AA763" s="50"/>
      <c r="AB763" s="50"/>
    </row>
    <row r="764" spans="1:28" ht="17.2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0"/>
      <c r="K764" s="125"/>
      <c r="L764" s="125"/>
      <c r="R764" s="50"/>
      <c r="S764" s="50"/>
      <c r="T764" s="50"/>
      <c r="U764" s="50"/>
      <c r="V764" s="50"/>
      <c r="W764" s="52"/>
      <c r="X764" s="50"/>
      <c r="Y764" s="50"/>
      <c r="Z764" s="50"/>
      <c r="AA764" s="50"/>
      <c r="AB764" s="50"/>
    </row>
    <row r="765" spans="1:28" ht="17.2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0"/>
      <c r="K765" s="125"/>
      <c r="L765" s="125"/>
      <c r="R765" s="50"/>
      <c r="S765" s="50"/>
      <c r="T765" s="50"/>
      <c r="U765" s="50"/>
      <c r="V765" s="50"/>
      <c r="W765" s="52"/>
      <c r="X765" s="50"/>
      <c r="Y765" s="50"/>
      <c r="Z765" s="50"/>
      <c r="AA765" s="50"/>
      <c r="AB765" s="50"/>
    </row>
    <row r="766" spans="1:28" ht="17.2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0"/>
      <c r="K766" s="125"/>
      <c r="L766" s="125"/>
      <c r="R766" s="50"/>
      <c r="S766" s="50"/>
      <c r="T766" s="50"/>
      <c r="U766" s="50"/>
      <c r="V766" s="50"/>
      <c r="W766" s="52"/>
      <c r="X766" s="50"/>
      <c r="Y766" s="50"/>
      <c r="Z766" s="50"/>
      <c r="AA766" s="50"/>
      <c r="AB766" s="50"/>
    </row>
    <row r="767" spans="1:28" ht="17.2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0"/>
      <c r="K767" s="125"/>
      <c r="L767" s="125"/>
      <c r="R767" s="50"/>
      <c r="S767" s="50"/>
      <c r="T767" s="50"/>
      <c r="U767" s="50"/>
      <c r="V767" s="50"/>
      <c r="W767" s="52"/>
      <c r="X767" s="50"/>
      <c r="Y767" s="50"/>
      <c r="Z767" s="50"/>
      <c r="AA767" s="50"/>
      <c r="AB767" s="50"/>
    </row>
    <row r="768" spans="1:28" ht="17.2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0"/>
      <c r="K768" s="125"/>
      <c r="L768" s="125"/>
      <c r="R768" s="50"/>
      <c r="S768" s="50"/>
      <c r="T768" s="50"/>
      <c r="U768" s="50"/>
      <c r="V768" s="50"/>
      <c r="W768" s="52"/>
      <c r="X768" s="50"/>
      <c r="Y768" s="50"/>
      <c r="Z768" s="50"/>
      <c r="AA768" s="50"/>
      <c r="AB768" s="50"/>
    </row>
    <row r="769" spans="1:28" ht="17.2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0"/>
      <c r="K769" s="125"/>
      <c r="L769" s="125"/>
      <c r="R769" s="50"/>
      <c r="S769" s="50"/>
      <c r="T769" s="50"/>
      <c r="U769" s="50"/>
      <c r="V769" s="50"/>
      <c r="W769" s="52"/>
      <c r="X769" s="50"/>
      <c r="Y769" s="50"/>
      <c r="Z769" s="50"/>
      <c r="AA769" s="50"/>
      <c r="AB769" s="50"/>
    </row>
    <row r="770" spans="1:28" ht="17.2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0"/>
      <c r="K770" s="125"/>
      <c r="L770" s="125"/>
      <c r="R770" s="50"/>
      <c r="S770" s="50"/>
      <c r="T770" s="50"/>
      <c r="U770" s="50"/>
      <c r="V770" s="50"/>
      <c r="W770" s="52"/>
      <c r="X770" s="50"/>
      <c r="Y770" s="50"/>
      <c r="Z770" s="50"/>
      <c r="AA770" s="50"/>
      <c r="AB770" s="50"/>
    </row>
    <row r="771" spans="1:28" ht="17.2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0"/>
      <c r="K771" s="125"/>
      <c r="L771" s="125"/>
      <c r="R771" s="50"/>
      <c r="S771" s="50"/>
      <c r="T771" s="50"/>
      <c r="U771" s="50"/>
      <c r="V771" s="50"/>
      <c r="W771" s="52"/>
      <c r="X771" s="50"/>
      <c r="Y771" s="50"/>
      <c r="Z771" s="50"/>
      <c r="AA771" s="50"/>
      <c r="AB771" s="50"/>
    </row>
    <row r="772" spans="1:28" ht="17.2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0"/>
      <c r="K772" s="125"/>
      <c r="L772" s="125"/>
      <c r="R772" s="50"/>
      <c r="S772" s="50"/>
      <c r="T772" s="50"/>
      <c r="U772" s="50"/>
      <c r="V772" s="50"/>
      <c r="W772" s="52"/>
      <c r="X772" s="50"/>
      <c r="Y772" s="50"/>
      <c r="Z772" s="50"/>
      <c r="AA772" s="50"/>
      <c r="AB772" s="50"/>
    </row>
    <row r="773" spans="1:28" ht="17.2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0"/>
      <c r="K773" s="125"/>
      <c r="L773" s="125"/>
      <c r="R773" s="50"/>
      <c r="S773" s="50"/>
      <c r="T773" s="50"/>
      <c r="U773" s="50"/>
      <c r="V773" s="50"/>
      <c r="W773" s="52"/>
      <c r="X773" s="50"/>
      <c r="Y773" s="50"/>
      <c r="Z773" s="50"/>
      <c r="AA773" s="50"/>
      <c r="AB773" s="50"/>
    </row>
    <row r="774" spans="1:28" ht="17.2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0"/>
      <c r="K774" s="125"/>
      <c r="L774" s="125"/>
      <c r="R774" s="50"/>
      <c r="S774" s="50"/>
      <c r="T774" s="50"/>
      <c r="U774" s="50"/>
      <c r="V774" s="50"/>
      <c r="W774" s="52"/>
      <c r="X774" s="50"/>
      <c r="Y774" s="50"/>
      <c r="Z774" s="50"/>
      <c r="AA774" s="50"/>
      <c r="AB774" s="50"/>
    </row>
    <row r="775" spans="1:28" ht="17.2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0"/>
      <c r="K775" s="125"/>
      <c r="L775" s="125"/>
      <c r="R775" s="50"/>
      <c r="S775" s="50"/>
      <c r="T775" s="50"/>
      <c r="U775" s="50"/>
      <c r="V775" s="50"/>
      <c r="W775" s="52"/>
      <c r="X775" s="50"/>
      <c r="Y775" s="50"/>
      <c r="Z775" s="50"/>
      <c r="AA775" s="50"/>
      <c r="AB775" s="50"/>
    </row>
    <row r="776" spans="1:28" ht="17.2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0"/>
      <c r="K776" s="125"/>
      <c r="L776" s="125"/>
      <c r="R776" s="50"/>
      <c r="S776" s="50"/>
      <c r="T776" s="50"/>
      <c r="U776" s="50"/>
      <c r="V776" s="50"/>
      <c r="W776" s="52"/>
      <c r="X776" s="50"/>
      <c r="Y776" s="50"/>
      <c r="Z776" s="50"/>
      <c r="AA776" s="50"/>
      <c r="AB776" s="50"/>
    </row>
    <row r="777" spans="1:28" ht="17.2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0"/>
      <c r="K777" s="125"/>
      <c r="L777" s="125"/>
      <c r="R777" s="50"/>
      <c r="S777" s="50"/>
      <c r="T777" s="50"/>
      <c r="U777" s="50"/>
      <c r="V777" s="50"/>
      <c r="W777" s="52"/>
      <c r="X777" s="50"/>
      <c r="Y777" s="50"/>
      <c r="Z777" s="50"/>
      <c r="AA777" s="50"/>
      <c r="AB777" s="50"/>
    </row>
    <row r="778" spans="1:28" ht="17.2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0"/>
      <c r="K778" s="125"/>
      <c r="L778" s="125"/>
      <c r="R778" s="50"/>
      <c r="S778" s="50"/>
      <c r="T778" s="50"/>
      <c r="U778" s="50"/>
      <c r="V778" s="50"/>
      <c r="W778" s="52"/>
      <c r="X778" s="50"/>
      <c r="Y778" s="50"/>
      <c r="Z778" s="50"/>
      <c r="AA778" s="50"/>
      <c r="AB778" s="50"/>
    </row>
    <row r="779" spans="1:28" ht="17.2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0"/>
      <c r="K779" s="125"/>
      <c r="L779" s="125"/>
      <c r="R779" s="50"/>
      <c r="S779" s="50"/>
      <c r="T779" s="50"/>
      <c r="U779" s="50"/>
      <c r="V779" s="50"/>
      <c r="W779" s="52"/>
      <c r="X779" s="50"/>
      <c r="Y779" s="50"/>
      <c r="Z779" s="50"/>
      <c r="AA779" s="50"/>
      <c r="AB779" s="50"/>
    </row>
    <row r="780" spans="1:28" ht="17.2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0"/>
      <c r="K780" s="125"/>
      <c r="L780" s="125"/>
      <c r="R780" s="50"/>
      <c r="S780" s="50"/>
      <c r="T780" s="50"/>
      <c r="U780" s="50"/>
      <c r="V780" s="50"/>
      <c r="W780" s="52"/>
      <c r="X780" s="50"/>
      <c r="Y780" s="50"/>
      <c r="Z780" s="50"/>
      <c r="AA780" s="50"/>
      <c r="AB780" s="50"/>
    </row>
    <row r="781" spans="1:28" ht="17.2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0"/>
      <c r="K781" s="125"/>
      <c r="L781" s="125"/>
      <c r="R781" s="50"/>
      <c r="S781" s="50"/>
      <c r="T781" s="50"/>
      <c r="U781" s="50"/>
      <c r="V781" s="50"/>
      <c r="W781" s="52"/>
      <c r="X781" s="50"/>
      <c r="Y781" s="50"/>
      <c r="Z781" s="50"/>
      <c r="AA781" s="50"/>
      <c r="AB781" s="50"/>
    </row>
    <row r="782" spans="1:28" ht="17.2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0"/>
      <c r="K782" s="125"/>
      <c r="L782" s="125"/>
      <c r="R782" s="50"/>
      <c r="S782" s="50"/>
      <c r="T782" s="50"/>
      <c r="U782" s="50"/>
      <c r="V782" s="50"/>
      <c r="W782" s="52"/>
      <c r="X782" s="50"/>
      <c r="Y782" s="50"/>
      <c r="Z782" s="50"/>
      <c r="AA782" s="50"/>
      <c r="AB782" s="50"/>
    </row>
    <row r="783" spans="1:28" ht="17.2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0"/>
      <c r="K783" s="125"/>
      <c r="L783" s="125"/>
      <c r="R783" s="50"/>
      <c r="S783" s="50"/>
      <c r="T783" s="50"/>
      <c r="U783" s="50"/>
      <c r="V783" s="50"/>
      <c r="W783" s="52"/>
      <c r="X783" s="50"/>
      <c r="Y783" s="50"/>
      <c r="Z783" s="50"/>
      <c r="AA783" s="50"/>
      <c r="AB783" s="50"/>
    </row>
    <row r="784" spans="1:28" ht="17.2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0"/>
      <c r="K784" s="125"/>
      <c r="L784" s="125"/>
      <c r="R784" s="50"/>
      <c r="S784" s="50"/>
      <c r="T784" s="50"/>
      <c r="U784" s="50"/>
      <c r="V784" s="50"/>
      <c r="W784" s="52"/>
      <c r="X784" s="50"/>
      <c r="Y784" s="50"/>
      <c r="Z784" s="50"/>
      <c r="AA784" s="50"/>
      <c r="AB784" s="50"/>
    </row>
    <row r="785" spans="1:28" ht="17.2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0"/>
      <c r="K785" s="125"/>
      <c r="L785" s="125"/>
      <c r="R785" s="50"/>
      <c r="S785" s="50"/>
      <c r="T785" s="50"/>
      <c r="U785" s="50"/>
      <c r="V785" s="50"/>
      <c r="W785" s="52"/>
      <c r="X785" s="50"/>
      <c r="Y785" s="50"/>
      <c r="Z785" s="50"/>
      <c r="AA785" s="50"/>
      <c r="AB785" s="50"/>
    </row>
    <row r="786" spans="1:28" ht="17.2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0"/>
      <c r="K786" s="125"/>
      <c r="L786" s="125"/>
      <c r="R786" s="50"/>
      <c r="S786" s="50"/>
      <c r="T786" s="50"/>
      <c r="U786" s="50"/>
      <c r="V786" s="50"/>
      <c r="W786" s="52"/>
      <c r="X786" s="50"/>
      <c r="Y786" s="50"/>
      <c r="Z786" s="50"/>
      <c r="AA786" s="50"/>
      <c r="AB786" s="50"/>
    </row>
    <row r="787" spans="1:28" ht="17.2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0"/>
      <c r="K787" s="125"/>
      <c r="L787" s="125"/>
      <c r="R787" s="50"/>
      <c r="S787" s="50"/>
      <c r="T787" s="50"/>
      <c r="U787" s="50"/>
      <c r="V787" s="50"/>
      <c r="W787" s="52"/>
      <c r="X787" s="50"/>
      <c r="Y787" s="50"/>
      <c r="Z787" s="50"/>
      <c r="AA787" s="50"/>
      <c r="AB787" s="50"/>
    </row>
    <row r="788" spans="1:28" ht="17.2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0"/>
      <c r="K788" s="125"/>
      <c r="L788" s="125"/>
      <c r="R788" s="50"/>
      <c r="S788" s="50"/>
      <c r="T788" s="50"/>
      <c r="U788" s="50"/>
      <c r="V788" s="50"/>
      <c r="W788" s="52"/>
      <c r="X788" s="50"/>
      <c r="Y788" s="50"/>
      <c r="Z788" s="50"/>
      <c r="AA788" s="50"/>
      <c r="AB788" s="50"/>
    </row>
    <row r="789" spans="1:28" ht="17.2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0"/>
      <c r="K789" s="125"/>
      <c r="L789" s="125"/>
      <c r="R789" s="50"/>
      <c r="S789" s="50"/>
      <c r="T789" s="50"/>
      <c r="U789" s="50"/>
      <c r="V789" s="50"/>
      <c r="W789" s="52"/>
      <c r="X789" s="50"/>
      <c r="Y789" s="50"/>
      <c r="Z789" s="50"/>
      <c r="AA789" s="50"/>
      <c r="AB789" s="50"/>
    </row>
    <row r="790" spans="1:28" ht="17.2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0"/>
      <c r="K790" s="125"/>
      <c r="L790" s="125"/>
      <c r="R790" s="50"/>
      <c r="S790" s="50"/>
      <c r="T790" s="50"/>
      <c r="U790" s="50"/>
      <c r="V790" s="50"/>
      <c r="W790" s="52"/>
      <c r="X790" s="50"/>
      <c r="Y790" s="50"/>
      <c r="Z790" s="50"/>
      <c r="AA790" s="50"/>
      <c r="AB790" s="50"/>
    </row>
    <row r="791" spans="1:28" ht="17.2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0"/>
      <c r="K791" s="125"/>
      <c r="L791" s="125"/>
      <c r="R791" s="50"/>
      <c r="S791" s="50"/>
      <c r="T791" s="50"/>
      <c r="U791" s="50"/>
      <c r="V791" s="50"/>
      <c r="W791" s="52"/>
      <c r="X791" s="50"/>
      <c r="Y791" s="50"/>
      <c r="Z791" s="50"/>
      <c r="AA791" s="50"/>
      <c r="AB791" s="50"/>
    </row>
    <row r="792" spans="1:28" ht="17.2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0"/>
      <c r="K792" s="125"/>
      <c r="L792" s="125"/>
      <c r="R792" s="50"/>
      <c r="S792" s="50"/>
      <c r="T792" s="50"/>
      <c r="U792" s="50"/>
      <c r="V792" s="50"/>
      <c r="W792" s="52"/>
      <c r="X792" s="50"/>
      <c r="Y792" s="50"/>
      <c r="Z792" s="50"/>
      <c r="AA792" s="50"/>
      <c r="AB792" s="50"/>
    </row>
    <row r="793" spans="1:28" ht="17.2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0"/>
      <c r="K793" s="125"/>
      <c r="L793" s="125"/>
      <c r="R793" s="50"/>
      <c r="S793" s="50"/>
      <c r="T793" s="50"/>
      <c r="U793" s="50"/>
      <c r="V793" s="50"/>
      <c r="W793" s="52"/>
      <c r="X793" s="50"/>
      <c r="Y793" s="50"/>
      <c r="Z793" s="50"/>
      <c r="AA793" s="50"/>
      <c r="AB793" s="50"/>
    </row>
    <row r="794" spans="1:28" ht="17.2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0"/>
      <c r="K794" s="125"/>
      <c r="L794" s="125"/>
      <c r="R794" s="50"/>
      <c r="S794" s="50"/>
      <c r="T794" s="50"/>
      <c r="U794" s="50"/>
      <c r="V794" s="50"/>
      <c r="W794" s="52"/>
      <c r="X794" s="50"/>
      <c r="Y794" s="50"/>
      <c r="Z794" s="50"/>
      <c r="AA794" s="50"/>
      <c r="AB794" s="50"/>
    </row>
    <row r="795" spans="1:28" ht="17.2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0"/>
      <c r="K795" s="125"/>
      <c r="L795" s="125"/>
      <c r="R795" s="50"/>
      <c r="S795" s="50"/>
      <c r="T795" s="50"/>
      <c r="U795" s="50"/>
      <c r="V795" s="50"/>
      <c r="W795" s="52"/>
      <c r="X795" s="50"/>
      <c r="Y795" s="50"/>
      <c r="Z795" s="50"/>
      <c r="AA795" s="50"/>
      <c r="AB795" s="50"/>
    </row>
    <row r="796" spans="1:28" ht="17.2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0"/>
      <c r="K796" s="125"/>
      <c r="L796" s="125"/>
      <c r="R796" s="50"/>
      <c r="S796" s="50"/>
      <c r="T796" s="50"/>
      <c r="U796" s="50"/>
      <c r="V796" s="50"/>
      <c r="W796" s="52"/>
      <c r="X796" s="50"/>
      <c r="Y796" s="50"/>
      <c r="Z796" s="50"/>
      <c r="AA796" s="50"/>
      <c r="AB796" s="50"/>
    </row>
    <row r="797" spans="1:28" ht="17.2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0"/>
      <c r="K797" s="125"/>
      <c r="L797" s="125"/>
      <c r="R797" s="50"/>
      <c r="S797" s="50"/>
      <c r="T797" s="50"/>
      <c r="U797" s="50"/>
      <c r="V797" s="50"/>
      <c r="W797" s="52"/>
      <c r="X797" s="50"/>
      <c r="Y797" s="50"/>
      <c r="Z797" s="50"/>
      <c r="AA797" s="50"/>
      <c r="AB797" s="50"/>
    </row>
    <row r="798" spans="1:28" ht="17.2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0"/>
      <c r="K798" s="125"/>
      <c r="L798" s="125"/>
      <c r="R798" s="50"/>
      <c r="S798" s="50"/>
      <c r="T798" s="50"/>
      <c r="U798" s="50"/>
      <c r="V798" s="50"/>
      <c r="W798" s="52"/>
      <c r="X798" s="50"/>
      <c r="Y798" s="50"/>
      <c r="Z798" s="50"/>
      <c r="AA798" s="50"/>
      <c r="AB798" s="50"/>
    </row>
    <row r="799" spans="1:28" ht="17.2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0"/>
      <c r="K799" s="125"/>
      <c r="L799" s="125"/>
      <c r="R799" s="50"/>
      <c r="S799" s="50"/>
      <c r="T799" s="50"/>
      <c r="U799" s="50"/>
      <c r="V799" s="50"/>
      <c r="W799" s="52"/>
      <c r="X799" s="50"/>
      <c r="Y799" s="50"/>
      <c r="Z799" s="50"/>
      <c r="AA799" s="50"/>
      <c r="AB799" s="50"/>
    </row>
    <row r="800" spans="1:28" ht="17.2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0"/>
      <c r="K800" s="125"/>
      <c r="L800" s="125"/>
      <c r="R800" s="50"/>
      <c r="S800" s="50"/>
      <c r="T800" s="50"/>
      <c r="U800" s="50"/>
      <c r="V800" s="50"/>
      <c r="W800" s="52"/>
      <c r="X800" s="50"/>
      <c r="Y800" s="50"/>
      <c r="Z800" s="50"/>
      <c r="AA800" s="50"/>
      <c r="AB800" s="50"/>
    </row>
    <row r="801" spans="1:28" ht="17.2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0"/>
      <c r="K801" s="125"/>
      <c r="L801" s="125"/>
      <c r="R801" s="50"/>
      <c r="S801" s="50"/>
      <c r="T801" s="50"/>
      <c r="U801" s="50"/>
      <c r="V801" s="50"/>
      <c r="W801" s="52"/>
      <c r="X801" s="50"/>
      <c r="Y801" s="50"/>
      <c r="Z801" s="50"/>
      <c r="AA801" s="50"/>
      <c r="AB801" s="50"/>
    </row>
    <row r="802" spans="1:28" ht="17.2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0"/>
      <c r="K802" s="125"/>
      <c r="L802" s="125"/>
      <c r="R802" s="50"/>
      <c r="S802" s="50"/>
      <c r="T802" s="50"/>
      <c r="U802" s="50"/>
      <c r="V802" s="50"/>
      <c r="W802" s="52"/>
      <c r="X802" s="50"/>
      <c r="Y802" s="50"/>
      <c r="Z802" s="50"/>
      <c r="AA802" s="50"/>
      <c r="AB802" s="50"/>
    </row>
    <row r="803" spans="1:28" ht="17.2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0"/>
      <c r="K803" s="125"/>
      <c r="L803" s="125"/>
      <c r="R803" s="50"/>
      <c r="S803" s="50"/>
      <c r="T803" s="50"/>
      <c r="U803" s="50"/>
      <c r="V803" s="50"/>
      <c r="W803" s="52"/>
      <c r="X803" s="50"/>
      <c r="Y803" s="50"/>
      <c r="Z803" s="50"/>
      <c r="AA803" s="50"/>
      <c r="AB803" s="50"/>
    </row>
    <row r="804" spans="1:28" ht="17.2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0"/>
      <c r="K804" s="125"/>
      <c r="L804" s="125"/>
      <c r="R804" s="50"/>
      <c r="S804" s="50"/>
      <c r="T804" s="50"/>
      <c r="U804" s="50"/>
      <c r="V804" s="50"/>
      <c r="W804" s="52"/>
      <c r="X804" s="50"/>
      <c r="Y804" s="50"/>
      <c r="Z804" s="50"/>
      <c r="AA804" s="50"/>
      <c r="AB804" s="50"/>
    </row>
    <row r="805" spans="1:28" ht="17.2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0"/>
      <c r="K805" s="125"/>
      <c r="L805" s="125"/>
      <c r="R805" s="50"/>
      <c r="S805" s="50"/>
      <c r="T805" s="50"/>
      <c r="U805" s="50"/>
      <c r="V805" s="50"/>
      <c r="W805" s="52"/>
      <c r="X805" s="50"/>
      <c r="Y805" s="50"/>
      <c r="Z805" s="50"/>
      <c r="AA805" s="50"/>
      <c r="AB805" s="50"/>
    </row>
    <row r="806" spans="1:28" ht="17.2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0"/>
      <c r="K806" s="125"/>
      <c r="L806" s="125"/>
      <c r="R806" s="50"/>
      <c r="S806" s="50"/>
      <c r="T806" s="50"/>
      <c r="U806" s="50"/>
      <c r="V806" s="50"/>
      <c r="W806" s="52"/>
      <c r="X806" s="50"/>
      <c r="Y806" s="50"/>
      <c r="Z806" s="50"/>
      <c r="AA806" s="50"/>
      <c r="AB806" s="50"/>
    </row>
    <row r="807" spans="1:28" ht="17.2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0"/>
      <c r="K807" s="125"/>
      <c r="L807" s="125"/>
      <c r="R807" s="50"/>
      <c r="S807" s="50"/>
      <c r="T807" s="50"/>
      <c r="U807" s="50"/>
      <c r="V807" s="50"/>
      <c r="W807" s="52"/>
      <c r="X807" s="50"/>
      <c r="Y807" s="50"/>
      <c r="Z807" s="50"/>
      <c r="AA807" s="50"/>
      <c r="AB807" s="50"/>
    </row>
    <row r="808" spans="1:28" ht="17.2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0"/>
      <c r="K808" s="125"/>
      <c r="L808" s="125"/>
      <c r="R808" s="50"/>
      <c r="S808" s="50"/>
      <c r="T808" s="50"/>
      <c r="U808" s="50"/>
      <c r="V808" s="50"/>
      <c r="W808" s="52"/>
      <c r="X808" s="50"/>
      <c r="Y808" s="50"/>
      <c r="Z808" s="50"/>
      <c r="AA808" s="50"/>
      <c r="AB808" s="50"/>
    </row>
    <row r="809" spans="1:28" ht="17.2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0"/>
      <c r="K809" s="125"/>
      <c r="L809" s="125"/>
      <c r="R809" s="50"/>
      <c r="S809" s="50"/>
      <c r="T809" s="50"/>
      <c r="U809" s="50"/>
      <c r="V809" s="50"/>
      <c r="W809" s="52"/>
      <c r="X809" s="50"/>
      <c r="Y809" s="50"/>
      <c r="Z809" s="50"/>
      <c r="AA809" s="50"/>
      <c r="AB809" s="50"/>
    </row>
    <row r="810" spans="1:28" ht="17.2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0"/>
      <c r="K810" s="125"/>
      <c r="L810" s="125"/>
      <c r="R810" s="50"/>
      <c r="S810" s="50"/>
      <c r="T810" s="50"/>
      <c r="U810" s="50"/>
      <c r="V810" s="50"/>
      <c r="W810" s="52"/>
      <c r="X810" s="50"/>
      <c r="Y810" s="50"/>
      <c r="Z810" s="50"/>
      <c r="AA810" s="50"/>
      <c r="AB810" s="50"/>
    </row>
    <row r="811" spans="1:28" ht="17.2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0"/>
      <c r="K811" s="125"/>
      <c r="L811" s="125"/>
      <c r="R811" s="50"/>
      <c r="S811" s="50"/>
      <c r="T811" s="50"/>
      <c r="U811" s="50"/>
      <c r="V811" s="50"/>
      <c r="W811" s="52"/>
      <c r="X811" s="50"/>
      <c r="Y811" s="50"/>
      <c r="Z811" s="50"/>
      <c r="AA811" s="50"/>
      <c r="AB811" s="50"/>
    </row>
    <row r="812" spans="1:28" ht="17.2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0"/>
      <c r="K812" s="125"/>
      <c r="L812" s="125"/>
      <c r="R812" s="50"/>
      <c r="S812" s="50"/>
      <c r="T812" s="50"/>
      <c r="U812" s="50"/>
      <c r="V812" s="50"/>
      <c r="W812" s="52"/>
      <c r="X812" s="50"/>
      <c r="Y812" s="50"/>
      <c r="Z812" s="50"/>
      <c r="AA812" s="50"/>
      <c r="AB812" s="50"/>
    </row>
    <row r="813" spans="1:28" ht="17.2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0"/>
      <c r="K813" s="125"/>
      <c r="L813" s="125"/>
      <c r="R813" s="50"/>
      <c r="S813" s="50"/>
      <c r="T813" s="50"/>
      <c r="U813" s="50"/>
      <c r="V813" s="50"/>
      <c r="W813" s="52"/>
      <c r="X813" s="50"/>
      <c r="Y813" s="50"/>
      <c r="Z813" s="50"/>
      <c r="AA813" s="50"/>
      <c r="AB813" s="50"/>
    </row>
    <row r="814" spans="1:28" ht="17.2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0"/>
      <c r="K814" s="125"/>
      <c r="L814" s="125"/>
      <c r="R814" s="50"/>
      <c r="S814" s="50"/>
      <c r="T814" s="50"/>
      <c r="U814" s="50"/>
      <c r="V814" s="50"/>
      <c r="W814" s="52"/>
      <c r="X814" s="50"/>
      <c r="Y814" s="50"/>
      <c r="Z814" s="50"/>
      <c r="AA814" s="50"/>
      <c r="AB814" s="50"/>
    </row>
    <row r="815" spans="1:28" ht="17.2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0"/>
      <c r="K815" s="125"/>
      <c r="L815" s="125"/>
      <c r="R815" s="50"/>
      <c r="S815" s="50"/>
      <c r="T815" s="50"/>
      <c r="U815" s="50"/>
      <c r="V815" s="50"/>
      <c r="W815" s="52"/>
      <c r="X815" s="50"/>
      <c r="Y815" s="50"/>
      <c r="Z815" s="50"/>
      <c r="AA815" s="50"/>
      <c r="AB815" s="50"/>
    </row>
    <row r="816" spans="1:28" ht="17.2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0"/>
      <c r="K816" s="125"/>
      <c r="L816" s="125"/>
      <c r="R816" s="50"/>
      <c r="S816" s="50"/>
      <c r="T816" s="50"/>
      <c r="U816" s="50"/>
      <c r="V816" s="50"/>
      <c r="W816" s="52"/>
      <c r="X816" s="50"/>
      <c r="Y816" s="50"/>
      <c r="Z816" s="50"/>
      <c r="AA816" s="50"/>
      <c r="AB816" s="50"/>
    </row>
    <row r="817" spans="1:28" ht="17.2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0"/>
      <c r="K817" s="125"/>
      <c r="L817" s="125"/>
      <c r="R817" s="50"/>
      <c r="S817" s="50"/>
      <c r="T817" s="50"/>
      <c r="U817" s="50"/>
      <c r="V817" s="50"/>
      <c r="W817" s="52"/>
      <c r="X817" s="50"/>
      <c r="Y817" s="50"/>
      <c r="Z817" s="50"/>
      <c r="AA817" s="50"/>
      <c r="AB817" s="50"/>
    </row>
    <row r="818" spans="1:28" ht="17.2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0"/>
      <c r="K818" s="125"/>
      <c r="L818" s="125"/>
      <c r="R818" s="50"/>
      <c r="S818" s="50"/>
      <c r="T818" s="50"/>
      <c r="U818" s="50"/>
      <c r="V818" s="50"/>
      <c r="W818" s="52"/>
      <c r="X818" s="50"/>
      <c r="Y818" s="50"/>
      <c r="Z818" s="50"/>
      <c r="AA818" s="50"/>
      <c r="AB818" s="50"/>
    </row>
    <row r="819" spans="1:28" ht="17.2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0"/>
      <c r="K819" s="125"/>
      <c r="L819" s="125"/>
      <c r="R819" s="50"/>
      <c r="S819" s="50"/>
      <c r="T819" s="50"/>
      <c r="U819" s="50"/>
      <c r="V819" s="50"/>
      <c r="W819" s="52"/>
      <c r="X819" s="50"/>
      <c r="Y819" s="50"/>
      <c r="Z819" s="50"/>
      <c r="AA819" s="50"/>
      <c r="AB819" s="50"/>
    </row>
    <row r="820" spans="1:28" ht="17.2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0"/>
      <c r="K820" s="125"/>
      <c r="L820" s="125"/>
      <c r="R820" s="50"/>
      <c r="S820" s="50"/>
      <c r="T820" s="50"/>
      <c r="U820" s="50"/>
      <c r="V820" s="50"/>
      <c r="W820" s="52"/>
      <c r="X820" s="50"/>
      <c r="Y820" s="50"/>
      <c r="Z820" s="50"/>
      <c r="AA820" s="50"/>
      <c r="AB820" s="50"/>
    </row>
    <row r="821" spans="1:28" ht="17.2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0"/>
      <c r="K821" s="125"/>
      <c r="L821" s="125"/>
      <c r="R821" s="50"/>
      <c r="S821" s="50"/>
      <c r="T821" s="50"/>
      <c r="U821" s="50"/>
      <c r="V821" s="50"/>
      <c r="W821" s="52"/>
      <c r="X821" s="50"/>
      <c r="Y821" s="50"/>
      <c r="Z821" s="50"/>
      <c r="AA821" s="50"/>
      <c r="AB821" s="50"/>
    </row>
    <row r="822" spans="1:28" ht="17.2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0"/>
      <c r="K822" s="125"/>
      <c r="L822" s="125"/>
      <c r="R822" s="50"/>
      <c r="S822" s="50"/>
      <c r="T822" s="50"/>
      <c r="U822" s="50"/>
      <c r="V822" s="50"/>
      <c r="W822" s="52"/>
      <c r="X822" s="50"/>
      <c r="Y822" s="50"/>
      <c r="Z822" s="50"/>
      <c r="AA822" s="50"/>
      <c r="AB822" s="50"/>
    </row>
    <row r="823" spans="1:28" ht="17.2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0"/>
      <c r="K823" s="125"/>
      <c r="L823" s="125"/>
      <c r="R823" s="50"/>
      <c r="S823" s="50"/>
      <c r="T823" s="50"/>
      <c r="U823" s="50"/>
      <c r="V823" s="50"/>
      <c r="W823" s="52"/>
      <c r="X823" s="50"/>
      <c r="Y823" s="50"/>
      <c r="Z823" s="50"/>
      <c r="AA823" s="50"/>
      <c r="AB823" s="50"/>
    </row>
    <row r="824" spans="1:28" ht="17.2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0"/>
      <c r="K824" s="125"/>
      <c r="L824" s="125"/>
      <c r="R824" s="50"/>
      <c r="S824" s="50"/>
      <c r="T824" s="50"/>
      <c r="U824" s="50"/>
      <c r="V824" s="50"/>
      <c r="W824" s="52"/>
      <c r="X824" s="50"/>
      <c r="Y824" s="50"/>
      <c r="Z824" s="50"/>
      <c r="AA824" s="50"/>
      <c r="AB824" s="50"/>
    </row>
    <row r="825" spans="1:28" ht="17.2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0"/>
      <c r="K825" s="125"/>
      <c r="L825" s="125"/>
      <c r="R825" s="50"/>
      <c r="S825" s="50"/>
      <c r="T825" s="50"/>
      <c r="U825" s="50"/>
      <c r="V825" s="50"/>
      <c r="W825" s="52"/>
      <c r="X825" s="50"/>
      <c r="Y825" s="50"/>
      <c r="Z825" s="50"/>
      <c r="AA825" s="50"/>
      <c r="AB825" s="50"/>
    </row>
    <row r="826" spans="1:28" ht="17.2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0"/>
      <c r="K826" s="125"/>
      <c r="L826" s="125"/>
      <c r="R826" s="50"/>
      <c r="S826" s="50"/>
      <c r="T826" s="50"/>
      <c r="U826" s="50"/>
      <c r="V826" s="50"/>
      <c r="W826" s="52"/>
      <c r="X826" s="50"/>
      <c r="Y826" s="50"/>
      <c r="Z826" s="50"/>
      <c r="AA826" s="50"/>
      <c r="AB826" s="50"/>
    </row>
    <row r="827" spans="1:28" ht="17.2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0"/>
      <c r="K827" s="125"/>
      <c r="L827" s="125"/>
      <c r="R827" s="50"/>
      <c r="S827" s="50"/>
      <c r="T827" s="50"/>
      <c r="U827" s="50"/>
      <c r="V827" s="50"/>
      <c r="W827" s="52"/>
      <c r="X827" s="50"/>
      <c r="Y827" s="50"/>
      <c r="Z827" s="50"/>
      <c r="AA827" s="50"/>
      <c r="AB827" s="50"/>
    </row>
    <row r="828" spans="1:28" ht="17.2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0"/>
      <c r="K828" s="125"/>
      <c r="L828" s="125"/>
      <c r="R828" s="50"/>
      <c r="S828" s="50"/>
      <c r="T828" s="50"/>
      <c r="U828" s="50"/>
      <c r="V828" s="50"/>
      <c r="W828" s="52"/>
      <c r="X828" s="50"/>
      <c r="Y828" s="50"/>
      <c r="Z828" s="50"/>
      <c r="AA828" s="50"/>
      <c r="AB828" s="50"/>
    </row>
    <row r="829" spans="1:28" ht="17.2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0"/>
      <c r="K829" s="125"/>
      <c r="L829" s="125"/>
      <c r="R829" s="50"/>
      <c r="S829" s="50"/>
      <c r="T829" s="50"/>
      <c r="U829" s="50"/>
      <c r="V829" s="50"/>
      <c r="W829" s="52"/>
      <c r="X829" s="50"/>
      <c r="Y829" s="50"/>
      <c r="Z829" s="50"/>
      <c r="AA829" s="50"/>
      <c r="AB829" s="50"/>
    </row>
    <row r="830" spans="1:28" ht="17.2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0"/>
      <c r="K830" s="125"/>
      <c r="L830" s="125"/>
      <c r="R830" s="50"/>
      <c r="S830" s="50"/>
      <c r="T830" s="50"/>
      <c r="U830" s="50"/>
      <c r="V830" s="50"/>
      <c r="W830" s="52"/>
      <c r="X830" s="50"/>
      <c r="Y830" s="50"/>
      <c r="Z830" s="50"/>
      <c r="AA830" s="50"/>
      <c r="AB830" s="50"/>
    </row>
    <row r="831" spans="1:28" ht="17.2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0"/>
      <c r="K831" s="125"/>
      <c r="L831" s="125"/>
      <c r="R831" s="50"/>
      <c r="S831" s="50"/>
      <c r="T831" s="50"/>
      <c r="U831" s="50"/>
      <c r="V831" s="50"/>
      <c r="W831" s="52"/>
      <c r="X831" s="50"/>
      <c r="Y831" s="50"/>
      <c r="Z831" s="50"/>
      <c r="AA831" s="50"/>
      <c r="AB831" s="50"/>
    </row>
    <row r="832" spans="1:28" ht="17.2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0"/>
      <c r="K832" s="125"/>
      <c r="L832" s="125"/>
      <c r="R832" s="50"/>
      <c r="S832" s="50"/>
      <c r="T832" s="50"/>
      <c r="U832" s="50"/>
      <c r="V832" s="50"/>
      <c r="W832" s="52"/>
      <c r="X832" s="50"/>
      <c r="Y832" s="50"/>
      <c r="Z832" s="50"/>
      <c r="AA832" s="50"/>
      <c r="AB832" s="50"/>
    </row>
    <row r="833" spans="1:28" ht="17.2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0"/>
      <c r="K833" s="125"/>
      <c r="L833" s="125"/>
      <c r="R833" s="50"/>
      <c r="S833" s="50"/>
      <c r="T833" s="50"/>
      <c r="U833" s="50"/>
      <c r="V833" s="50"/>
      <c r="W833" s="52"/>
      <c r="X833" s="50"/>
      <c r="Y833" s="50"/>
      <c r="Z833" s="50"/>
      <c r="AA833" s="50"/>
      <c r="AB833" s="50"/>
    </row>
    <row r="834" spans="1:28" ht="17.2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0"/>
      <c r="K834" s="125"/>
      <c r="L834" s="125"/>
      <c r="R834" s="50"/>
      <c r="S834" s="50"/>
      <c r="T834" s="50"/>
      <c r="U834" s="50"/>
      <c r="V834" s="50"/>
      <c r="W834" s="52"/>
      <c r="X834" s="50"/>
      <c r="Y834" s="50"/>
      <c r="Z834" s="50"/>
      <c r="AA834" s="50"/>
      <c r="AB834" s="50"/>
    </row>
    <row r="835" spans="1:28" ht="17.2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0"/>
      <c r="K835" s="125"/>
      <c r="L835" s="125"/>
      <c r="R835" s="50"/>
      <c r="S835" s="50"/>
      <c r="T835" s="50"/>
      <c r="U835" s="50"/>
      <c r="V835" s="50"/>
      <c r="W835" s="52"/>
      <c r="X835" s="50"/>
      <c r="Y835" s="50"/>
      <c r="Z835" s="50"/>
      <c r="AA835" s="50"/>
      <c r="AB835" s="50"/>
    </row>
    <row r="836" spans="1:28" ht="17.2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0"/>
      <c r="K836" s="125"/>
      <c r="L836" s="125"/>
      <c r="R836" s="50"/>
      <c r="S836" s="50"/>
      <c r="T836" s="50"/>
      <c r="U836" s="50"/>
      <c r="V836" s="50"/>
      <c r="W836" s="52"/>
      <c r="X836" s="50"/>
      <c r="Y836" s="50"/>
      <c r="Z836" s="50"/>
      <c r="AA836" s="50"/>
      <c r="AB836" s="50"/>
    </row>
    <row r="837" spans="1:28" ht="17.2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0"/>
      <c r="K837" s="125"/>
      <c r="L837" s="125"/>
      <c r="R837" s="50"/>
      <c r="S837" s="50"/>
      <c r="T837" s="50"/>
      <c r="U837" s="50"/>
      <c r="V837" s="50"/>
      <c r="W837" s="52"/>
      <c r="X837" s="50"/>
      <c r="Y837" s="50"/>
      <c r="Z837" s="50"/>
      <c r="AA837" s="50"/>
      <c r="AB837" s="50"/>
    </row>
    <row r="838" spans="1:28" ht="17.2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0"/>
      <c r="K838" s="125"/>
      <c r="L838" s="125"/>
      <c r="R838" s="50"/>
      <c r="S838" s="50"/>
      <c r="T838" s="50"/>
      <c r="U838" s="50"/>
      <c r="V838" s="50"/>
      <c r="W838" s="52"/>
      <c r="X838" s="50"/>
      <c r="Y838" s="50"/>
      <c r="Z838" s="50"/>
      <c r="AA838" s="50"/>
      <c r="AB838" s="50"/>
    </row>
    <row r="839" spans="1:28" ht="17.2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0"/>
      <c r="K839" s="125"/>
      <c r="L839" s="125"/>
      <c r="R839" s="50"/>
      <c r="S839" s="50"/>
      <c r="T839" s="50"/>
      <c r="U839" s="50"/>
      <c r="V839" s="50"/>
      <c r="W839" s="52"/>
      <c r="X839" s="50"/>
      <c r="Y839" s="50"/>
      <c r="Z839" s="50"/>
      <c r="AA839" s="50"/>
      <c r="AB839" s="50"/>
    </row>
    <row r="840" spans="1:28" ht="17.2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0"/>
      <c r="K840" s="125"/>
      <c r="L840" s="125"/>
      <c r="R840" s="50"/>
      <c r="S840" s="50"/>
      <c r="T840" s="50"/>
      <c r="U840" s="50"/>
      <c r="V840" s="50"/>
      <c r="W840" s="52"/>
      <c r="X840" s="50"/>
      <c r="Y840" s="50"/>
      <c r="Z840" s="50"/>
      <c r="AA840" s="50"/>
      <c r="AB840" s="50"/>
    </row>
    <row r="841" spans="1:28" ht="17.2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0"/>
      <c r="K841" s="125"/>
      <c r="L841" s="125"/>
      <c r="R841" s="50"/>
      <c r="S841" s="50"/>
      <c r="T841" s="50"/>
      <c r="U841" s="50"/>
      <c r="V841" s="50"/>
      <c r="W841" s="52"/>
      <c r="X841" s="50"/>
      <c r="Y841" s="50"/>
      <c r="Z841" s="50"/>
      <c r="AA841" s="50"/>
      <c r="AB841" s="50"/>
    </row>
    <row r="842" spans="1:28" ht="17.2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0"/>
      <c r="K842" s="125"/>
      <c r="L842" s="125"/>
      <c r="R842" s="50"/>
      <c r="S842" s="50"/>
      <c r="T842" s="50"/>
      <c r="U842" s="50"/>
      <c r="V842" s="50"/>
      <c r="W842" s="52"/>
      <c r="X842" s="50"/>
      <c r="Y842" s="50"/>
      <c r="Z842" s="50"/>
      <c r="AA842" s="50"/>
      <c r="AB842" s="50"/>
    </row>
    <row r="843" spans="1:28" ht="17.2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0"/>
      <c r="K843" s="125"/>
      <c r="L843" s="125"/>
      <c r="R843" s="50"/>
      <c r="S843" s="50"/>
      <c r="T843" s="50"/>
      <c r="U843" s="50"/>
      <c r="V843" s="50"/>
      <c r="W843" s="52"/>
      <c r="X843" s="50"/>
      <c r="Y843" s="50"/>
      <c r="Z843" s="50"/>
      <c r="AA843" s="50"/>
      <c r="AB843" s="50"/>
    </row>
    <row r="844" spans="1:28" ht="17.2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0"/>
      <c r="K844" s="125"/>
      <c r="L844" s="125"/>
      <c r="R844" s="50"/>
      <c r="S844" s="50"/>
      <c r="T844" s="50"/>
      <c r="U844" s="50"/>
      <c r="V844" s="50"/>
      <c r="W844" s="52"/>
      <c r="X844" s="50"/>
      <c r="Y844" s="50"/>
      <c r="Z844" s="50"/>
      <c r="AA844" s="50"/>
      <c r="AB844" s="50"/>
    </row>
    <row r="845" spans="1:28" ht="17.2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0"/>
      <c r="K845" s="125"/>
      <c r="L845" s="125"/>
      <c r="R845" s="50"/>
      <c r="S845" s="50"/>
      <c r="T845" s="50"/>
      <c r="U845" s="50"/>
      <c r="V845" s="50"/>
      <c r="W845" s="52"/>
      <c r="X845" s="50"/>
      <c r="Y845" s="50"/>
      <c r="Z845" s="50"/>
      <c r="AA845" s="50"/>
      <c r="AB845" s="50"/>
    </row>
    <row r="846" spans="1:28" ht="17.2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0"/>
      <c r="K846" s="125"/>
      <c r="L846" s="125"/>
      <c r="R846" s="50"/>
      <c r="S846" s="50"/>
      <c r="T846" s="50"/>
      <c r="U846" s="50"/>
      <c r="V846" s="50"/>
      <c r="W846" s="52"/>
      <c r="X846" s="50"/>
      <c r="Y846" s="50"/>
      <c r="Z846" s="50"/>
      <c r="AA846" s="50"/>
      <c r="AB846" s="50"/>
    </row>
    <row r="847" spans="1:28" ht="17.2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0"/>
      <c r="K847" s="125"/>
      <c r="L847" s="125"/>
      <c r="R847" s="50"/>
      <c r="S847" s="50"/>
      <c r="T847" s="50"/>
      <c r="U847" s="50"/>
      <c r="V847" s="50"/>
      <c r="W847" s="52"/>
      <c r="X847" s="50"/>
      <c r="Y847" s="50"/>
      <c r="Z847" s="50"/>
      <c r="AA847" s="50"/>
      <c r="AB847" s="50"/>
    </row>
    <row r="848" spans="1:28" ht="17.2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0"/>
      <c r="K848" s="125"/>
      <c r="L848" s="125"/>
      <c r="R848" s="50"/>
      <c r="S848" s="50"/>
      <c r="T848" s="50"/>
      <c r="U848" s="50"/>
      <c r="V848" s="50"/>
      <c r="W848" s="52"/>
      <c r="X848" s="50"/>
      <c r="Y848" s="50"/>
      <c r="Z848" s="50"/>
      <c r="AA848" s="50"/>
      <c r="AB848" s="50"/>
    </row>
    <row r="849" spans="1:28" ht="17.2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0"/>
      <c r="K849" s="125"/>
      <c r="L849" s="125"/>
      <c r="R849" s="50"/>
      <c r="S849" s="50"/>
      <c r="T849" s="50"/>
      <c r="U849" s="50"/>
      <c r="V849" s="50"/>
      <c r="W849" s="52"/>
      <c r="X849" s="50"/>
      <c r="Y849" s="50"/>
      <c r="Z849" s="50"/>
      <c r="AA849" s="50"/>
      <c r="AB849" s="50"/>
    </row>
    <row r="850" spans="1:28" ht="17.2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0"/>
      <c r="K850" s="125"/>
      <c r="L850" s="125"/>
      <c r="R850" s="50"/>
      <c r="S850" s="50"/>
      <c r="T850" s="50"/>
      <c r="U850" s="50"/>
      <c r="V850" s="50"/>
      <c r="W850" s="52"/>
      <c r="X850" s="50"/>
      <c r="Y850" s="50"/>
      <c r="Z850" s="50"/>
      <c r="AA850" s="50"/>
      <c r="AB850" s="50"/>
    </row>
    <row r="851" spans="1:28" ht="17.2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0"/>
      <c r="K851" s="125"/>
      <c r="L851" s="125"/>
      <c r="R851" s="50"/>
      <c r="S851" s="50"/>
      <c r="T851" s="50"/>
      <c r="U851" s="50"/>
      <c r="V851" s="50"/>
      <c r="W851" s="52"/>
      <c r="X851" s="50"/>
      <c r="Y851" s="50"/>
      <c r="Z851" s="50"/>
      <c r="AA851" s="50"/>
      <c r="AB851" s="50"/>
    </row>
    <row r="852" spans="1:28" ht="17.2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0"/>
      <c r="K852" s="125"/>
      <c r="L852" s="125"/>
      <c r="R852" s="50"/>
      <c r="S852" s="50"/>
      <c r="T852" s="50"/>
      <c r="U852" s="50"/>
      <c r="V852" s="50"/>
      <c r="W852" s="52"/>
      <c r="X852" s="50"/>
      <c r="Y852" s="50"/>
      <c r="Z852" s="50"/>
      <c r="AA852" s="50"/>
      <c r="AB852" s="50"/>
    </row>
    <row r="853" spans="1:28" ht="17.2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0"/>
      <c r="K853" s="125"/>
      <c r="L853" s="125"/>
      <c r="R853" s="50"/>
      <c r="S853" s="50"/>
      <c r="T853" s="50"/>
      <c r="U853" s="50"/>
      <c r="V853" s="50"/>
      <c r="W853" s="52"/>
      <c r="X853" s="50"/>
      <c r="Y853" s="50"/>
      <c r="Z853" s="50"/>
      <c r="AA853" s="50"/>
      <c r="AB853" s="50"/>
    </row>
    <row r="854" spans="1:28" ht="17.2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0"/>
      <c r="K854" s="125"/>
      <c r="L854" s="125"/>
      <c r="R854" s="50"/>
      <c r="S854" s="50"/>
      <c r="T854" s="50"/>
      <c r="U854" s="50"/>
      <c r="V854" s="50"/>
      <c r="W854" s="52"/>
      <c r="X854" s="50"/>
      <c r="Y854" s="50"/>
      <c r="Z854" s="50"/>
      <c r="AA854" s="50"/>
      <c r="AB854" s="50"/>
    </row>
    <row r="855" spans="1:28" ht="17.2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0"/>
      <c r="K855" s="125"/>
      <c r="L855" s="125"/>
      <c r="R855" s="50"/>
      <c r="S855" s="50"/>
      <c r="T855" s="50"/>
      <c r="U855" s="50"/>
      <c r="V855" s="50"/>
      <c r="W855" s="52"/>
      <c r="X855" s="50"/>
      <c r="Y855" s="50"/>
      <c r="Z855" s="50"/>
      <c r="AA855" s="50"/>
      <c r="AB855" s="50"/>
    </row>
    <row r="856" spans="1:28" ht="17.2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0"/>
      <c r="K856" s="125"/>
      <c r="L856" s="125"/>
      <c r="R856" s="50"/>
      <c r="S856" s="50"/>
      <c r="T856" s="50"/>
      <c r="U856" s="50"/>
      <c r="V856" s="50"/>
      <c r="W856" s="52"/>
      <c r="X856" s="50"/>
      <c r="Y856" s="50"/>
      <c r="Z856" s="50"/>
      <c r="AA856" s="50"/>
      <c r="AB856" s="50"/>
    </row>
    <row r="857" spans="1:28" ht="17.2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0"/>
      <c r="K857" s="125"/>
      <c r="L857" s="125"/>
      <c r="R857" s="50"/>
      <c r="S857" s="50"/>
      <c r="T857" s="50"/>
      <c r="U857" s="50"/>
      <c r="V857" s="50"/>
      <c r="W857" s="52"/>
      <c r="X857" s="50"/>
      <c r="Y857" s="50"/>
      <c r="Z857" s="50"/>
      <c r="AA857" s="50"/>
      <c r="AB857" s="50"/>
    </row>
    <row r="858" spans="1:28" ht="17.2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0"/>
      <c r="K858" s="125"/>
      <c r="L858" s="125"/>
      <c r="R858" s="50"/>
      <c r="S858" s="50"/>
      <c r="T858" s="50"/>
      <c r="U858" s="50"/>
      <c r="V858" s="50"/>
      <c r="W858" s="52"/>
      <c r="X858" s="50"/>
      <c r="Y858" s="50"/>
      <c r="Z858" s="50"/>
      <c r="AA858" s="50"/>
      <c r="AB858" s="50"/>
    </row>
    <row r="859" spans="1:28" ht="17.2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0"/>
      <c r="K859" s="125"/>
      <c r="L859" s="125"/>
      <c r="R859" s="50"/>
      <c r="S859" s="50"/>
      <c r="T859" s="50"/>
      <c r="U859" s="50"/>
      <c r="V859" s="50"/>
      <c r="W859" s="52"/>
      <c r="X859" s="50"/>
      <c r="Y859" s="50"/>
      <c r="Z859" s="50"/>
      <c r="AA859" s="50"/>
      <c r="AB859" s="50"/>
    </row>
    <row r="860" spans="1:28" ht="17.2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0"/>
      <c r="K860" s="125"/>
      <c r="L860" s="125"/>
      <c r="R860" s="50"/>
      <c r="S860" s="50"/>
      <c r="T860" s="50"/>
      <c r="U860" s="50"/>
      <c r="V860" s="50"/>
      <c r="W860" s="52"/>
      <c r="X860" s="50"/>
      <c r="Y860" s="50"/>
      <c r="Z860" s="50"/>
      <c r="AA860" s="50"/>
      <c r="AB860" s="50"/>
    </row>
    <row r="861" spans="1:28" ht="17.2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0"/>
      <c r="K861" s="125"/>
      <c r="L861" s="125"/>
      <c r="R861" s="50"/>
      <c r="S861" s="50"/>
      <c r="T861" s="50"/>
      <c r="U861" s="50"/>
      <c r="V861" s="50"/>
      <c r="W861" s="52"/>
      <c r="X861" s="50"/>
      <c r="Y861" s="50"/>
      <c r="Z861" s="50"/>
      <c r="AA861" s="50"/>
      <c r="AB861" s="50"/>
    </row>
    <row r="862" spans="1:28" ht="17.2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0"/>
      <c r="K862" s="125"/>
      <c r="L862" s="125"/>
      <c r="R862" s="50"/>
      <c r="S862" s="50"/>
      <c r="T862" s="50"/>
      <c r="U862" s="50"/>
      <c r="V862" s="50"/>
      <c r="W862" s="52"/>
      <c r="X862" s="50"/>
      <c r="Y862" s="50"/>
      <c r="Z862" s="50"/>
      <c r="AA862" s="50"/>
      <c r="AB862" s="50"/>
    </row>
    <row r="863" spans="1:28" ht="17.2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0"/>
      <c r="K863" s="125"/>
      <c r="L863" s="125"/>
      <c r="R863" s="50"/>
      <c r="S863" s="50"/>
      <c r="T863" s="50"/>
      <c r="U863" s="50"/>
      <c r="V863" s="50"/>
      <c r="W863" s="52"/>
      <c r="X863" s="50"/>
      <c r="Y863" s="50"/>
      <c r="Z863" s="50"/>
      <c r="AA863" s="50"/>
      <c r="AB863" s="50"/>
    </row>
    <row r="864" spans="1:28" ht="17.2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0"/>
      <c r="K864" s="125"/>
      <c r="L864" s="125"/>
      <c r="R864" s="50"/>
      <c r="S864" s="50"/>
      <c r="T864" s="50"/>
      <c r="U864" s="50"/>
      <c r="V864" s="50"/>
      <c r="W864" s="52"/>
      <c r="X864" s="50"/>
      <c r="Y864" s="50"/>
      <c r="Z864" s="50"/>
      <c r="AA864" s="50"/>
      <c r="AB864" s="50"/>
    </row>
    <row r="865" spans="1:28" ht="17.2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0"/>
      <c r="K865" s="125"/>
      <c r="L865" s="125"/>
      <c r="R865" s="50"/>
      <c r="S865" s="50"/>
      <c r="T865" s="50"/>
      <c r="U865" s="50"/>
      <c r="V865" s="50"/>
      <c r="W865" s="52"/>
      <c r="X865" s="50"/>
      <c r="Y865" s="50"/>
      <c r="Z865" s="50"/>
      <c r="AA865" s="50"/>
      <c r="AB865" s="50"/>
    </row>
    <row r="866" spans="1:28" ht="17.2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0"/>
      <c r="K866" s="125"/>
      <c r="L866" s="125"/>
      <c r="R866" s="50"/>
      <c r="S866" s="50"/>
      <c r="T866" s="50"/>
      <c r="U866" s="50"/>
      <c r="V866" s="50"/>
      <c r="W866" s="52"/>
      <c r="X866" s="50"/>
      <c r="Y866" s="50"/>
      <c r="Z866" s="50"/>
      <c r="AA866" s="50"/>
      <c r="AB866" s="50"/>
    </row>
    <row r="867" spans="1:28" ht="17.2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0"/>
      <c r="K867" s="125"/>
      <c r="L867" s="125"/>
      <c r="R867" s="50"/>
      <c r="S867" s="50"/>
      <c r="T867" s="50"/>
      <c r="U867" s="50"/>
      <c r="V867" s="50"/>
      <c r="W867" s="52"/>
      <c r="X867" s="50"/>
      <c r="Y867" s="50"/>
      <c r="Z867" s="50"/>
      <c r="AA867" s="50"/>
      <c r="AB867" s="50"/>
    </row>
    <row r="868" spans="1:28" ht="17.2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0"/>
      <c r="K868" s="125"/>
      <c r="L868" s="125"/>
      <c r="R868" s="50"/>
      <c r="S868" s="50"/>
      <c r="T868" s="50"/>
      <c r="U868" s="50"/>
      <c r="V868" s="50"/>
      <c r="W868" s="52"/>
      <c r="X868" s="50"/>
      <c r="Y868" s="50"/>
      <c r="Z868" s="50"/>
      <c r="AA868" s="50"/>
      <c r="AB868" s="50"/>
    </row>
    <row r="869" spans="1:28" ht="17.2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0"/>
      <c r="K869" s="125"/>
      <c r="L869" s="125"/>
      <c r="R869" s="50"/>
      <c r="S869" s="50"/>
      <c r="T869" s="50"/>
      <c r="U869" s="50"/>
      <c r="V869" s="50"/>
      <c r="W869" s="52"/>
      <c r="X869" s="50"/>
      <c r="Y869" s="50"/>
      <c r="Z869" s="50"/>
      <c r="AA869" s="50"/>
      <c r="AB869" s="50"/>
    </row>
    <row r="870" spans="1:28" ht="17.2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0"/>
      <c r="K870" s="125"/>
      <c r="L870" s="125"/>
      <c r="R870" s="50"/>
      <c r="S870" s="50"/>
      <c r="T870" s="50"/>
      <c r="U870" s="50"/>
      <c r="V870" s="50"/>
      <c r="W870" s="52"/>
      <c r="X870" s="50"/>
      <c r="Y870" s="50"/>
      <c r="Z870" s="50"/>
      <c r="AA870" s="50"/>
      <c r="AB870" s="50"/>
    </row>
    <row r="871" spans="1:28" ht="17.2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0"/>
      <c r="K871" s="125"/>
      <c r="L871" s="125"/>
      <c r="R871" s="50"/>
      <c r="S871" s="50"/>
      <c r="T871" s="50"/>
      <c r="U871" s="50"/>
      <c r="V871" s="50"/>
      <c r="W871" s="52"/>
      <c r="X871" s="50"/>
      <c r="Y871" s="50"/>
      <c r="Z871" s="50"/>
      <c r="AA871" s="50"/>
      <c r="AB871" s="50"/>
    </row>
    <row r="872" spans="1:28" ht="17.2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0"/>
      <c r="K872" s="125"/>
      <c r="L872" s="125"/>
      <c r="R872" s="50"/>
      <c r="S872" s="50"/>
      <c r="T872" s="50"/>
      <c r="U872" s="50"/>
      <c r="V872" s="50"/>
      <c r="W872" s="52"/>
      <c r="X872" s="50"/>
      <c r="Y872" s="50"/>
      <c r="Z872" s="50"/>
      <c r="AA872" s="50"/>
      <c r="AB872" s="50"/>
    </row>
    <row r="873" spans="1:28" ht="17.2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0"/>
      <c r="K873" s="125"/>
      <c r="L873" s="125"/>
      <c r="R873" s="50"/>
      <c r="S873" s="50"/>
      <c r="T873" s="50"/>
      <c r="U873" s="50"/>
      <c r="V873" s="50"/>
      <c r="W873" s="52"/>
      <c r="X873" s="50"/>
      <c r="Y873" s="50"/>
      <c r="Z873" s="50"/>
      <c r="AA873" s="50"/>
      <c r="AB873" s="50"/>
    </row>
    <row r="874" spans="1:28" ht="17.2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0"/>
      <c r="K874" s="125"/>
      <c r="L874" s="125"/>
      <c r="R874" s="50"/>
      <c r="S874" s="50"/>
      <c r="T874" s="50"/>
      <c r="U874" s="50"/>
      <c r="V874" s="50"/>
      <c r="W874" s="52"/>
      <c r="X874" s="50"/>
      <c r="Y874" s="50"/>
      <c r="Z874" s="50"/>
      <c r="AA874" s="50"/>
      <c r="AB874" s="50"/>
    </row>
    <row r="875" spans="1:28" ht="17.2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0"/>
      <c r="K875" s="125"/>
      <c r="L875" s="125"/>
      <c r="R875" s="50"/>
      <c r="S875" s="50"/>
      <c r="T875" s="50"/>
      <c r="U875" s="50"/>
      <c r="V875" s="50"/>
      <c r="W875" s="52"/>
      <c r="X875" s="50"/>
      <c r="Y875" s="50"/>
      <c r="Z875" s="50"/>
      <c r="AA875" s="50"/>
      <c r="AB875" s="50"/>
    </row>
    <row r="876" spans="1:28" ht="17.2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0"/>
      <c r="K876" s="125"/>
      <c r="L876" s="125"/>
      <c r="R876" s="50"/>
      <c r="S876" s="50"/>
      <c r="T876" s="50"/>
      <c r="U876" s="50"/>
      <c r="V876" s="50"/>
      <c r="W876" s="52"/>
      <c r="X876" s="50"/>
      <c r="Y876" s="50"/>
      <c r="Z876" s="50"/>
      <c r="AA876" s="50"/>
      <c r="AB876" s="50"/>
    </row>
    <row r="877" spans="1:28" ht="17.2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0"/>
      <c r="K877" s="125"/>
      <c r="L877" s="125"/>
      <c r="R877" s="50"/>
      <c r="S877" s="50"/>
      <c r="T877" s="50"/>
      <c r="U877" s="50"/>
      <c r="V877" s="50"/>
      <c r="W877" s="52"/>
      <c r="X877" s="50"/>
      <c r="Y877" s="50"/>
      <c r="Z877" s="50"/>
      <c r="AA877" s="50"/>
      <c r="AB877" s="50"/>
    </row>
    <row r="878" spans="1:28" ht="17.2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0"/>
      <c r="K878" s="125"/>
      <c r="L878" s="125"/>
      <c r="R878" s="50"/>
      <c r="S878" s="50"/>
      <c r="T878" s="50"/>
      <c r="U878" s="50"/>
      <c r="V878" s="50"/>
      <c r="W878" s="52"/>
      <c r="X878" s="50"/>
      <c r="Y878" s="50"/>
      <c r="Z878" s="50"/>
      <c r="AA878" s="50"/>
      <c r="AB878" s="50"/>
    </row>
    <row r="879" spans="1:28" ht="17.2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0"/>
      <c r="K879" s="125"/>
      <c r="L879" s="125"/>
      <c r="R879" s="50"/>
      <c r="S879" s="50"/>
      <c r="T879" s="50"/>
      <c r="U879" s="50"/>
      <c r="V879" s="50"/>
      <c r="W879" s="52"/>
      <c r="X879" s="50"/>
      <c r="Y879" s="50"/>
      <c r="Z879" s="50"/>
      <c r="AA879" s="50"/>
      <c r="AB879" s="50"/>
    </row>
    <row r="880" spans="1:28" ht="17.2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0"/>
      <c r="K880" s="125"/>
      <c r="L880" s="125"/>
      <c r="R880" s="50"/>
      <c r="S880" s="50"/>
      <c r="T880" s="50"/>
      <c r="U880" s="50"/>
      <c r="V880" s="50"/>
      <c r="W880" s="52"/>
      <c r="X880" s="50"/>
      <c r="Y880" s="50"/>
      <c r="Z880" s="50"/>
      <c r="AA880" s="50"/>
      <c r="AB880" s="50"/>
    </row>
    <row r="881" spans="1:28" ht="17.2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0"/>
      <c r="K881" s="125"/>
      <c r="L881" s="125"/>
      <c r="R881" s="50"/>
      <c r="S881" s="50"/>
      <c r="T881" s="50"/>
      <c r="U881" s="50"/>
      <c r="V881" s="50"/>
      <c r="W881" s="52"/>
      <c r="X881" s="50"/>
      <c r="Y881" s="50"/>
      <c r="Z881" s="50"/>
      <c r="AA881" s="50"/>
      <c r="AB881" s="50"/>
    </row>
    <row r="882" spans="1:28" ht="17.2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0"/>
      <c r="K882" s="125"/>
      <c r="L882" s="125"/>
      <c r="R882" s="50"/>
      <c r="S882" s="50"/>
      <c r="T882" s="50"/>
      <c r="U882" s="50"/>
      <c r="V882" s="50"/>
      <c r="W882" s="52"/>
      <c r="X882" s="50"/>
      <c r="Y882" s="50"/>
      <c r="Z882" s="50"/>
      <c r="AA882" s="50"/>
      <c r="AB882" s="50"/>
    </row>
    <row r="883" spans="1:28" ht="17.2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0"/>
      <c r="K883" s="125"/>
      <c r="L883" s="125"/>
      <c r="R883" s="50"/>
      <c r="S883" s="50"/>
      <c r="T883" s="50"/>
      <c r="U883" s="50"/>
      <c r="V883" s="50"/>
      <c r="W883" s="52"/>
      <c r="X883" s="50"/>
      <c r="Y883" s="50"/>
      <c r="Z883" s="50"/>
      <c r="AA883" s="50"/>
      <c r="AB883" s="50"/>
    </row>
    <row r="884" spans="1:28" ht="17.2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0"/>
      <c r="K884" s="125"/>
      <c r="L884" s="125"/>
      <c r="R884" s="50"/>
      <c r="S884" s="50"/>
      <c r="T884" s="50"/>
      <c r="U884" s="50"/>
      <c r="V884" s="50"/>
      <c r="W884" s="52"/>
      <c r="X884" s="50"/>
      <c r="Y884" s="50"/>
      <c r="Z884" s="50"/>
      <c r="AA884" s="50"/>
      <c r="AB884" s="50"/>
    </row>
    <row r="885" spans="1:28" ht="17.2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0"/>
      <c r="K885" s="125"/>
      <c r="L885" s="125"/>
      <c r="R885" s="50"/>
      <c r="S885" s="50"/>
      <c r="T885" s="50"/>
      <c r="U885" s="50"/>
      <c r="V885" s="50"/>
      <c r="W885" s="52"/>
      <c r="X885" s="50"/>
      <c r="Y885" s="50"/>
      <c r="Z885" s="50"/>
      <c r="AA885" s="50"/>
      <c r="AB885" s="50"/>
    </row>
    <row r="886" spans="1:28" ht="17.2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0"/>
      <c r="K886" s="125"/>
      <c r="L886" s="125"/>
      <c r="R886" s="50"/>
      <c r="S886" s="50"/>
      <c r="T886" s="50"/>
      <c r="U886" s="50"/>
      <c r="V886" s="50"/>
      <c r="W886" s="52"/>
      <c r="X886" s="50"/>
      <c r="Y886" s="50"/>
      <c r="Z886" s="50"/>
      <c r="AA886" s="50"/>
      <c r="AB886" s="50"/>
    </row>
    <row r="887" spans="1:28" ht="17.2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0"/>
      <c r="K887" s="125"/>
      <c r="L887" s="125"/>
      <c r="R887" s="50"/>
      <c r="S887" s="50"/>
      <c r="T887" s="50"/>
      <c r="U887" s="50"/>
      <c r="V887" s="50"/>
      <c r="W887" s="52"/>
      <c r="X887" s="50"/>
      <c r="Y887" s="50"/>
      <c r="Z887" s="50"/>
      <c r="AA887" s="50"/>
      <c r="AB887" s="50"/>
    </row>
    <row r="888" spans="1:28" ht="17.2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0"/>
      <c r="K888" s="125"/>
      <c r="L888" s="125"/>
      <c r="R888" s="50"/>
      <c r="S888" s="50"/>
      <c r="T888" s="50"/>
      <c r="U888" s="50"/>
      <c r="V888" s="50"/>
      <c r="W888" s="52"/>
      <c r="X888" s="50"/>
      <c r="Y888" s="50"/>
      <c r="Z888" s="50"/>
      <c r="AA888" s="50"/>
      <c r="AB888" s="50"/>
    </row>
    <row r="889" spans="1:28" ht="17.2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0"/>
      <c r="K889" s="125"/>
      <c r="L889" s="125"/>
      <c r="R889" s="50"/>
      <c r="S889" s="50"/>
      <c r="T889" s="50"/>
      <c r="U889" s="50"/>
      <c r="V889" s="50"/>
      <c r="W889" s="52"/>
      <c r="X889" s="50"/>
      <c r="Y889" s="50"/>
      <c r="Z889" s="50"/>
      <c r="AA889" s="50"/>
      <c r="AB889" s="50"/>
    </row>
    <row r="890" spans="1:28" ht="17.2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0"/>
      <c r="K890" s="125"/>
      <c r="L890" s="125"/>
      <c r="R890" s="50"/>
      <c r="S890" s="50"/>
      <c r="T890" s="50"/>
      <c r="U890" s="50"/>
      <c r="V890" s="50"/>
      <c r="W890" s="52"/>
      <c r="X890" s="50"/>
      <c r="Y890" s="50"/>
      <c r="Z890" s="50"/>
      <c r="AA890" s="50"/>
      <c r="AB890" s="50"/>
    </row>
    <row r="891" spans="1:28" ht="17.2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0"/>
      <c r="K891" s="125"/>
      <c r="L891" s="125"/>
      <c r="R891" s="50"/>
      <c r="S891" s="50"/>
      <c r="T891" s="50"/>
      <c r="U891" s="50"/>
      <c r="V891" s="50"/>
      <c r="W891" s="52"/>
      <c r="X891" s="50"/>
      <c r="Y891" s="50"/>
      <c r="Z891" s="50"/>
      <c r="AA891" s="50"/>
      <c r="AB891" s="50"/>
    </row>
    <row r="892" spans="1:28" ht="17.2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0"/>
      <c r="K892" s="125"/>
      <c r="L892" s="125"/>
      <c r="R892" s="50"/>
      <c r="S892" s="50"/>
      <c r="T892" s="50"/>
      <c r="U892" s="50"/>
      <c r="V892" s="50"/>
      <c r="W892" s="52"/>
      <c r="X892" s="50"/>
      <c r="Y892" s="50"/>
      <c r="Z892" s="50"/>
      <c r="AA892" s="50"/>
      <c r="AB892" s="50"/>
    </row>
    <row r="893" spans="1:28" ht="17.2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0"/>
      <c r="K893" s="125"/>
      <c r="L893" s="125"/>
      <c r="R893" s="50"/>
      <c r="S893" s="50"/>
      <c r="T893" s="50"/>
      <c r="U893" s="50"/>
      <c r="V893" s="50"/>
      <c r="W893" s="52"/>
      <c r="X893" s="50"/>
      <c r="Y893" s="50"/>
      <c r="Z893" s="50"/>
      <c r="AA893" s="50"/>
      <c r="AB893" s="50"/>
    </row>
    <row r="894" spans="1:28" ht="17.2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0"/>
      <c r="K894" s="125"/>
      <c r="L894" s="125"/>
      <c r="R894" s="50"/>
      <c r="S894" s="50"/>
      <c r="T894" s="50"/>
      <c r="U894" s="50"/>
      <c r="V894" s="50"/>
      <c r="W894" s="52"/>
      <c r="X894" s="50"/>
      <c r="Y894" s="50"/>
      <c r="Z894" s="50"/>
      <c r="AA894" s="50"/>
      <c r="AB894" s="50"/>
    </row>
    <row r="895" spans="1:28" ht="17.2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0"/>
      <c r="K895" s="125"/>
      <c r="L895" s="125"/>
      <c r="R895" s="50"/>
      <c r="S895" s="50"/>
      <c r="T895" s="50"/>
      <c r="U895" s="50"/>
      <c r="V895" s="50"/>
      <c r="W895" s="52"/>
      <c r="X895" s="50"/>
      <c r="Y895" s="50"/>
      <c r="Z895" s="50"/>
      <c r="AA895" s="50"/>
      <c r="AB895" s="50"/>
    </row>
    <row r="896" spans="1:28" ht="17.2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0"/>
      <c r="K896" s="125"/>
      <c r="L896" s="125"/>
      <c r="R896" s="50"/>
      <c r="S896" s="50"/>
      <c r="T896" s="50"/>
      <c r="U896" s="50"/>
      <c r="V896" s="50"/>
      <c r="W896" s="52"/>
      <c r="X896" s="50"/>
      <c r="Y896" s="50"/>
      <c r="Z896" s="50"/>
      <c r="AA896" s="50"/>
      <c r="AB896" s="50"/>
    </row>
    <row r="897" spans="1:28" ht="17.2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0"/>
      <c r="K897" s="125"/>
      <c r="L897" s="125"/>
      <c r="R897" s="50"/>
      <c r="S897" s="50"/>
      <c r="T897" s="50"/>
      <c r="U897" s="50"/>
      <c r="V897" s="50"/>
      <c r="W897" s="52"/>
      <c r="X897" s="50"/>
      <c r="Y897" s="50"/>
      <c r="Z897" s="50"/>
      <c r="AA897" s="50"/>
      <c r="AB897" s="50"/>
    </row>
    <row r="898" spans="1:28" ht="17.2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0"/>
      <c r="K898" s="125"/>
      <c r="L898" s="125"/>
      <c r="R898" s="50"/>
      <c r="S898" s="50"/>
      <c r="T898" s="50"/>
      <c r="U898" s="50"/>
      <c r="V898" s="50"/>
      <c r="W898" s="52"/>
      <c r="X898" s="50"/>
      <c r="Y898" s="50"/>
      <c r="Z898" s="50"/>
      <c r="AA898" s="50"/>
      <c r="AB898" s="50"/>
    </row>
    <row r="899" spans="1:28" ht="17.2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0"/>
      <c r="K899" s="125"/>
      <c r="L899" s="125"/>
      <c r="R899" s="50"/>
      <c r="S899" s="50"/>
      <c r="T899" s="50"/>
      <c r="U899" s="50"/>
      <c r="V899" s="50"/>
      <c r="W899" s="52"/>
      <c r="X899" s="50"/>
      <c r="Y899" s="50"/>
      <c r="Z899" s="50"/>
      <c r="AA899" s="50"/>
      <c r="AB899" s="50"/>
    </row>
    <row r="900" spans="1:28" ht="17.2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0"/>
      <c r="K900" s="125"/>
      <c r="L900" s="125"/>
      <c r="R900" s="50"/>
      <c r="S900" s="50"/>
      <c r="T900" s="50"/>
      <c r="U900" s="50"/>
      <c r="V900" s="50"/>
      <c r="W900" s="52"/>
      <c r="X900" s="50"/>
      <c r="Y900" s="50"/>
      <c r="Z900" s="50"/>
      <c r="AA900" s="50"/>
      <c r="AB900" s="50"/>
    </row>
    <row r="901" spans="1:28" ht="17.2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0"/>
      <c r="K901" s="125"/>
      <c r="L901" s="125"/>
      <c r="R901" s="50"/>
      <c r="S901" s="50"/>
      <c r="T901" s="50"/>
      <c r="U901" s="50"/>
      <c r="V901" s="50"/>
      <c r="W901" s="52"/>
      <c r="X901" s="50"/>
      <c r="Y901" s="50"/>
      <c r="Z901" s="50"/>
      <c r="AA901" s="50"/>
      <c r="AB901" s="50"/>
    </row>
    <row r="902" spans="1:28" ht="17.2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0"/>
      <c r="K902" s="125"/>
      <c r="L902" s="125"/>
      <c r="R902" s="50"/>
      <c r="S902" s="50"/>
      <c r="T902" s="50"/>
      <c r="U902" s="50"/>
      <c r="V902" s="50"/>
      <c r="W902" s="52"/>
      <c r="X902" s="50"/>
      <c r="Y902" s="50"/>
      <c r="Z902" s="50"/>
      <c r="AA902" s="50"/>
      <c r="AB902" s="50"/>
    </row>
    <row r="903" spans="1:28" ht="17.2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0"/>
      <c r="K903" s="125"/>
      <c r="L903" s="125"/>
      <c r="R903" s="50"/>
      <c r="S903" s="50"/>
      <c r="T903" s="50"/>
      <c r="U903" s="50"/>
      <c r="V903" s="50"/>
      <c r="W903" s="52"/>
      <c r="X903" s="50"/>
      <c r="Y903" s="50"/>
      <c r="Z903" s="50"/>
      <c r="AA903" s="50"/>
      <c r="AB903" s="50"/>
    </row>
    <row r="904" spans="1:28" ht="17.2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0"/>
      <c r="K904" s="125"/>
      <c r="L904" s="125"/>
      <c r="R904" s="50"/>
      <c r="S904" s="50"/>
      <c r="T904" s="50"/>
      <c r="U904" s="50"/>
      <c r="V904" s="50"/>
      <c r="W904" s="52"/>
      <c r="X904" s="50"/>
      <c r="Y904" s="50"/>
      <c r="Z904" s="50"/>
      <c r="AA904" s="50"/>
      <c r="AB904" s="50"/>
    </row>
    <row r="905" spans="1:28" ht="17.2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0"/>
      <c r="K905" s="125"/>
      <c r="L905" s="125"/>
      <c r="R905" s="50"/>
      <c r="S905" s="50"/>
      <c r="T905" s="50"/>
      <c r="U905" s="50"/>
      <c r="V905" s="50"/>
      <c r="W905" s="52"/>
      <c r="X905" s="50"/>
      <c r="Y905" s="50"/>
      <c r="Z905" s="50"/>
      <c r="AA905" s="50"/>
      <c r="AB905" s="50"/>
    </row>
    <row r="906" spans="1:28" ht="17.2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0"/>
      <c r="K906" s="125"/>
      <c r="L906" s="125"/>
      <c r="R906" s="50"/>
      <c r="S906" s="50"/>
      <c r="T906" s="50"/>
      <c r="U906" s="50"/>
      <c r="V906" s="50"/>
      <c r="W906" s="52"/>
      <c r="X906" s="50"/>
      <c r="Y906" s="50"/>
      <c r="Z906" s="50"/>
      <c r="AA906" s="50"/>
      <c r="AB906" s="50"/>
    </row>
    <row r="907" spans="1:28" ht="17.2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0"/>
      <c r="K907" s="125"/>
      <c r="L907" s="125"/>
      <c r="R907" s="50"/>
      <c r="S907" s="50"/>
      <c r="T907" s="50"/>
      <c r="U907" s="50"/>
      <c r="V907" s="50"/>
      <c r="W907" s="52"/>
      <c r="X907" s="50"/>
      <c r="Y907" s="50"/>
      <c r="Z907" s="50"/>
      <c r="AA907" s="50"/>
      <c r="AB907" s="50"/>
    </row>
    <row r="908" spans="1:28" ht="17.2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0"/>
      <c r="K908" s="125"/>
      <c r="L908" s="125"/>
      <c r="R908" s="50"/>
      <c r="S908" s="50"/>
      <c r="T908" s="50"/>
      <c r="U908" s="50"/>
      <c r="V908" s="50"/>
      <c r="W908" s="52"/>
      <c r="X908" s="50"/>
      <c r="Y908" s="50"/>
      <c r="Z908" s="50"/>
      <c r="AA908" s="50"/>
      <c r="AB908" s="50"/>
    </row>
    <row r="909" spans="1:28" ht="17.2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0"/>
      <c r="K909" s="125"/>
      <c r="L909" s="125"/>
      <c r="R909" s="50"/>
      <c r="S909" s="50"/>
      <c r="T909" s="50"/>
      <c r="U909" s="50"/>
      <c r="V909" s="50"/>
      <c r="W909" s="52"/>
      <c r="X909" s="50"/>
      <c r="Y909" s="50"/>
      <c r="Z909" s="50"/>
      <c r="AA909" s="50"/>
      <c r="AB909" s="50"/>
    </row>
    <row r="910" spans="1:28" ht="17.2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0"/>
      <c r="K910" s="125"/>
      <c r="L910" s="125"/>
      <c r="R910" s="50"/>
      <c r="S910" s="50"/>
      <c r="T910" s="50"/>
      <c r="U910" s="50"/>
      <c r="V910" s="50"/>
      <c r="W910" s="52"/>
      <c r="X910" s="50"/>
      <c r="Y910" s="50"/>
      <c r="Z910" s="50"/>
      <c r="AA910" s="50"/>
      <c r="AB910" s="50"/>
    </row>
    <row r="911" spans="1:28" ht="17.2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0"/>
      <c r="K911" s="125"/>
      <c r="L911" s="125"/>
      <c r="R911" s="50"/>
      <c r="S911" s="50"/>
      <c r="T911" s="50"/>
      <c r="U911" s="50"/>
      <c r="V911" s="50"/>
      <c r="W911" s="52"/>
      <c r="X911" s="50"/>
      <c r="Y911" s="50"/>
      <c r="Z911" s="50"/>
      <c r="AA911" s="50"/>
      <c r="AB911" s="50"/>
    </row>
    <row r="912" spans="1:28" ht="17.2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0"/>
      <c r="K912" s="125"/>
      <c r="L912" s="125"/>
      <c r="R912" s="50"/>
      <c r="S912" s="50"/>
      <c r="T912" s="50"/>
      <c r="U912" s="50"/>
      <c r="V912" s="50"/>
      <c r="W912" s="52"/>
      <c r="X912" s="50"/>
      <c r="Y912" s="50"/>
      <c r="Z912" s="50"/>
      <c r="AA912" s="50"/>
      <c r="AB912" s="50"/>
    </row>
    <row r="913" spans="1:28" ht="17.2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0"/>
      <c r="K913" s="125"/>
      <c r="L913" s="125"/>
      <c r="R913" s="50"/>
      <c r="S913" s="50"/>
      <c r="T913" s="50"/>
      <c r="U913" s="50"/>
      <c r="V913" s="50"/>
      <c r="W913" s="52"/>
      <c r="X913" s="50"/>
      <c r="Y913" s="50"/>
      <c r="Z913" s="50"/>
      <c r="AA913" s="50"/>
      <c r="AB913" s="50"/>
    </row>
    <row r="914" spans="1:28" ht="17.2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0"/>
      <c r="K914" s="125"/>
      <c r="L914" s="125"/>
      <c r="R914" s="50"/>
      <c r="S914" s="50"/>
      <c r="T914" s="50"/>
      <c r="U914" s="50"/>
      <c r="V914" s="50"/>
      <c r="W914" s="52"/>
      <c r="X914" s="50"/>
      <c r="Y914" s="50"/>
      <c r="Z914" s="50"/>
      <c r="AA914" s="50"/>
      <c r="AB914" s="50"/>
    </row>
    <row r="915" spans="1:28" ht="17.2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0"/>
      <c r="K915" s="125"/>
      <c r="L915" s="125"/>
      <c r="R915" s="50"/>
      <c r="S915" s="50"/>
      <c r="T915" s="50"/>
      <c r="U915" s="50"/>
      <c r="V915" s="50"/>
      <c r="W915" s="52"/>
      <c r="X915" s="50"/>
      <c r="Y915" s="50"/>
      <c r="Z915" s="50"/>
      <c r="AA915" s="50"/>
      <c r="AB915" s="50"/>
    </row>
    <row r="916" spans="1:28" ht="17.2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0"/>
      <c r="K916" s="125"/>
      <c r="L916" s="125"/>
      <c r="R916" s="50"/>
      <c r="S916" s="50"/>
      <c r="T916" s="50"/>
      <c r="U916" s="50"/>
      <c r="V916" s="50"/>
      <c r="W916" s="52"/>
      <c r="X916" s="50"/>
      <c r="Y916" s="50"/>
      <c r="Z916" s="50"/>
      <c r="AA916" s="50"/>
      <c r="AB916" s="50"/>
    </row>
    <row r="917" spans="1:28" ht="17.2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0"/>
      <c r="K917" s="125"/>
      <c r="L917" s="125"/>
      <c r="R917" s="50"/>
      <c r="S917" s="50"/>
      <c r="T917" s="50"/>
      <c r="U917" s="50"/>
      <c r="V917" s="50"/>
      <c r="W917" s="52"/>
      <c r="X917" s="50"/>
      <c r="Y917" s="50"/>
      <c r="Z917" s="50"/>
      <c r="AA917" s="50"/>
      <c r="AB917" s="50"/>
    </row>
    <row r="918" spans="1:28" ht="17.2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0"/>
      <c r="K918" s="125"/>
      <c r="L918" s="125"/>
      <c r="R918" s="50"/>
      <c r="S918" s="50"/>
      <c r="T918" s="50"/>
      <c r="U918" s="50"/>
      <c r="V918" s="50"/>
      <c r="W918" s="52"/>
      <c r="X918" s="50"/>
      <c r="Y918" s="50"/>
      <c r="Z918" s="50"/>
      <c r="AA918" s="50"/>
      <c r="AB918" s="50"/>
    </row>
    <row r="919" spans="1:28" ht="17.2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0"/>
      <c r="K919" s="125"/>
      <c r="L919" s="125"/>
      <c r="R919" s="50"/>
      <c r="S919" s="50"/>
      <c r="T919" s="50"/>
      <c r="U919" s="50"/>
      <c r="V919" s="50"/>
      <c r="W919" s="52"/>
      <c r="X919" s="50"/>
      <c r="Y919" s="50"/>
      <c r="Z919" s="50"/>
      <c r="AA919" s="50"/>
      <c r="AB919" s="50"/>
    </row>
    <row r="920" spans="1:28" ht="17.2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0"/>
      <c r="K920" s="125"/>
      <c r="L920" s="125"/>
      <c r="R920" s="50"/>
      <c r="S920" s="50"/>
      <c r="T920" s="50"/>
      <c r="U920" s="50"/>
      <c r="V920" s="50"/>
      <c r="W920" s="52"/>
      <c r="X920" s="50"/>
      <c r="Y920" s="50"/>
      <c r="Z920" s="50"/>
      <c r="AA920" s="50"/>
      <c r="AB920" s="50"/>
    </row>
    <row r="921" spans="1:28" ht="17.2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0"/>
      <c r="K921" s="125"/>
      <c r="L921" s="125"/>
      <c r="R921" s="50"/>
      <c r="S921" s="50"/>
      <c r="T921" s="50"/>
      <c r="U921" s="50"/>
      <c r="V921" s="50"/>
      <c r="W921" s="52"/>
      <c r="X921" s="50"/>
      <c r="Y921" s="50"/>
      <c r="Z921" s="50"/>
      <c r="AA921" s="50"/>
      <c r="AB921" s="50"/>
    </row>
    <row r="922" spans="1:28" ht="17.2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0"/>
      <c r="K922" s="125"/>
      <c r="L922" s="125"/>
      <c r="R922" s="50"/>
      <c r="S922" s="50"/>
      <c r="T922" s="50"/>
      <c r="U922" s="50"/>
      <c r="V922" s="50"/>
      <c r="W922" s="52"/>
      <c r="X922" s="50"/>
      <c r="Y922" s="50"/>
      <c r="Z922" s="50"/>
      <c r="AA922" s="50"/>
      <c r="AB922" s="50"/>
    </row>
    <row r="923" spans="1:28" ht="17.2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0"/>
      <c r="K923" s="125"/>
      <c r="L923" s="125"/>
      <c r="R923" s="50"/>
      <c r="S923" s="50"/>
      <c r="T923" s="50"/>
      <c r="U923" s="50"/>
      <c r="V923" s="50"/>
      <c r="W923" s="52"/>
      <c r="X923" s="50"/>
      <c r="Y923" s="50"/>
      <c r="Z923" s="50"/>
      <c r="AA923" s="50"/>
      <c r="AB923" s="50"/>
    </row>
    <row r="924" spans="1:28" ht="17.2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0"/>
      <c r="K924" s="125"/>
      <c r="L924" s="125"/>
      <c r="R924" s="50"/>
      <c r="S924" s="50"/>
      <c r="T924" s="50"/>
      <c r="U924" s="50"/>
      <c r="V924" s="50"/>
      <c r="W924" s="52"/>
      <c r="X924" s="50"/>
      <c r="Y924" s="50"/>
      <c r="Z924" s="50"/>
      <c r="AA924" s="50"/>
      <c r="AB924" s="50"/>
    </row>
    <row r="925" spans="1:28" ht="17.2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0"/>
      <c r="K925" s="125"/>
      <c r="L925" s="125"/>
      <c r="R925" s="50"/>
      <c r="S925" s="50"/>
      <c r="T925" s="50"/>
      <c r="U925" s="50"/>
      <c r="V925" s="50"/>
      <c r="W925" s="52"/>
      <c r="X925" s="50"/>
      <c r="Y925" s="50"/>
      <c r="Z925" s="50"/>
      <c r="AA925" s="50"/>
      <c r="AB925" s="50"/>
    </row>
    <row r="926" spans="1:28" ht="17.2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0"/>
      <c r="K926" s="125"/>
      <c r="L926" s="125"/>
      <c r="R926" s="50"/>
      <c r="S926" s="50"/>
      <c r="T926" s="50"/>
      <c r="U926" s="50"/>
      <c r="V926" s="50"/>
      <c r="W926" s="52"/>
      <c r="X926" s="50"/>
      <c r="Y926" s="50"/>
      <c r="Z926" s="50"/>
      <c r="AA926" s="50"/>
      <c r="AB926" s="50"/>
    </row>
    <row r="927" spans="1:28" ht="17.2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0"/>
      <c r="K927" s="125"/>
      <c r="L927" s="125"/>
      <c r="R927" s="50"/>
      <c r="S927" s="50"/>
      <c r="T927" s="50"/>
      <c r="U927" s="50"/>
      <c r="V927" s="50"/>
      <c r="W927" s="52"/>
      <c r="X927" s="50"/>
      <c r="Y927" s="50"/>
      <c r="Z927" s="50"/>
      <c r="AA927" s="50"/>
      <c r="AB927" s="50"/>
    </row>
    <row r="928" spans="1:28" ht="17.2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0"/>
      <c r="K928" s="125"/>
      <c r="L928" s="125"/>
      <c r="R928" s="50"/>
      <c r="S928" s="50"/>
      <c r="T928" s="50"/>
      <c r="U928" s="50"/>
      <c r="V928" s="50"/>
      <c r="W928" s="52"/>
      <c r="X928" s="50"/>
      <c r="Y928" s="50"/>
      <c r="Z928" s="50"/>
      <c r="AA928" s="50"/>
      <c r="AB928" s="50"/>
    </row>
    <row r="929" spans="1:28" ht="17.2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0"/>
      <c r="K929" s="125"/>
      <c r="L929" s="125"/>
      <c r="R929" s="50"/>
      <c r="S929" s="50"/>
      <c r="T929" s="50"/>
      <c r="U929" s="50"/>
      <c r="V929" s="50"/>
      <c r="W929" s="52"/>
      <c r="X929" s="50"/>
      <c r="Y929" s="50"/>
      <c r="Z929" s="50"/>
      <c r="AA929" s="50"/>
      <c r="AB929" s="50"/>
    </row>
    <row r="930" spans="1:28" ht="17.2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0"/>
      <c r="K930" s="125"/>
      <c r="L930" s="125"/>
      <c r="R930" s="50"/>
      <c r="S930" s="50"/>
      <c r="T930" s="50"/>
      <c r="U930" s="50"/>
      <c r="V930" s="50"/>
      <c r="W930" s="52"/>
      <c r="X930" s="50"/>
      <c r="Y930" s="50"/>
      <c r="Z930" s="50"/>
      <c r="AA930" s="50"/>
      <c r="AB930" s="50"/>
    </row>
    <row r="931" spans="1:28" ht="17.2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0"/>
      <c r="K931" s="125"/>
      <c r="L931" s="125"/>
      <c r="R931" s="50"/>
      <c r="S931" s="50"/>
      <c r="T931" s="50"/>
      <c r="U931" s="50"/>
      <c r="V931" s="50"/>
      <c r="W931" s="52"/>
      <c r="X931" s="50"/>
      <c r="Y931" s="50"/>
      <c r="Z931" s="50"/>
      <c r="AA931" s="50"/>
      <c r="AB931" s="50"/>
    </row>
    <row r="932" spans="1:28" ht="17.2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0"/>
      <c r="K932" s="125"/>
      <c r="L932" s="125"/>
      <c r="R932" s="50"/>
      <c r="S932" s="50"/>
      <c r="T932" s="50"/>
      <c r="U932" s="50"/>
      <c r="V932" s="50"/>
      <c r="W932" s="52"/>
      <c r="X932" s="50"/>
      <c r="Y932" s="50"/>
      <c r="Z932" s="50"/>
      <c r="AA932" s="50"/>
      <c r="AB932" s="50"/>
    </row>
    <row r="933" spans="1:28" ht="17.2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0"/>
      <c r="K933" s="125"/>
      <c r="L933" s="125"/>
      <c r="R933" s="50"/>
      <c r="S933" s="50"/>
      <c r="T933" s="50"/>
      <c r="U933" s="50"/>
      <c r="V933" s="50"/>
      <c r="W933" s="52"/>
      <c r="X933" s="50"/>
      <c r="Y933" s="50"/>
      <c r="Z933" s="50"/>
      <c r="AA933" s="50"/>
      <c r="AB933" s="50"/>
    </row>
    <row r="934" spans="1:28" ht="17.2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0"/>
      <c r="K934" s="125"/>
      <c r="L934" s="125"/>
      <c r="R934" s="50"/>
      <c r="S934" s="50"/>
      <c r="T934" s="50"/>
      <c r="U934" s="50"/>
      <c r="V934" s="50"/>
      <c r="W934" s="52"/>
      <c r="X934" s="50"/>
      <c r="Y934" s="50"/>
      <c r="Z934" s="50"/>
      <c r="AA934" s="50"/>
      <c r="AB934" s="50"/>
    </row>
    <row r="935" spans="1:28" ht="17.2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0"/>
      <c r="K935" s="125"/>
      <c r="L935" s="125"/>
      <c r="R935" s="50"/>
      <c r="S935" s="50"/>
      <c r="T935" s="50"/>
      <c r="U935" s="50"/>
      <c r="V935" s="50"/>
      <c r="W935" s="52"/>
      <c r="X935" s="50"/>
      <c r="Y935" s="50"/>
      <c r="Z935" s="50"/>
      <c r="AA935" s="50"/>
      <c r="AB935" s="50"/>
    </row>
    <row r="936" spans="1:28" ht="17.2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0"/>
      <c r="K936" s="125"/>
      <c r="L936" s="125"/>
      <c r="R936" s="50"/>
      <c r="S936" s="50"/>
      <c r="T936" s="50"/>
      <c r="U936" s="50"/>
      <c r="V936" s="50"/>
      <c r="W936" s="52"/>
      <c r="X936" s="50"/>
      <c r="Y936" s="50"/>
      <c r="Z936" s="50"/>
      <c r="AA936" s="50"/>
      <c r="AB936" s="50"/>
    </row>
    <row r="937" spans="1:28" ht="17.2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0"/>
      <c r="K937" s="125"/>
      <c r="L937" s="125"/>
      <c r="R937" s="50"/>
      <c r="S937" s="50"/>
      <c r="T937" s="50"/>
      <c r="U937" s="50"/>
      <c r="V937" s="50"/>
      <c r="W937" s="52"/>
      <c r="X937" s="50"/>
      <c r="Y937" s="50"/>
      <c r="Z937" s="50"/>
      <c r="AA937" s="50"/>
      <c r="AB937" s="50"/>
    </row>
    <row r="938" spans="1:28" ht="17.2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0"/>
      <c r="K938" s="125"/>
      <c r="L938" s="125"/>
      <c r="R938" s="50"/>
      <c r="S938" s="50"/>
      <c r="T938" s="50"/>
      <c r="U938" s="50"/>
      <c r="V938" s="50"/>
      <c r="W938" s="52"/>
      <c r="X938" s="50"/>
      <c r="Y938" s="50"/>
      <c r="Z938" s="50"/>
      <c r="AA938" s="50"/>
      <c r="AB938" s="50"/>
    </row>
    <row r="939" spans="1:28" ht="17.2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0"/>
      <c r="K939" s="125"/>
      <c r="L939" s="125"/>
      <c r="R939" s="50"/>
      <c r="S939" s="50"/>
      <c r="T939" s="50"/>
      <c r="U939" s="50"/>
      <c r="V939" s="50"/>
      <c r="W939" s="52"/>
      <c r="X939" s="50"/>
      <c r="Y939" s="50"/>
      <c r="Z939" s="50"/>
      <c r="AA939" s="50"/>
      <c r="AB939" s="50"/>
    </row>
    <row r="940" spans="1:28" ht="17.2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0"/>
      <c r="K940" s="125"/>
      <c r="L940" s="125"/>
      <c r="R940" s="50"/>
      <c r="S940" s="50"/>
      <c r="T940" s="50"/>
      <c r="U940" s="50"/>
      <c r="V940" s="50"/>
      <c r="W940" s="52"/>
      <c r="X940" s="50"/>
      <c r="Y940" s="50"/>
      <c r="Z940" s="50"/>
      <c r="AA940" s="50"/>
      <c r="AB940" s="50"/>
    </row>
    <row r="941" spans="1:28" ht="17.2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0"/>
      <c r="K941" s="125"/>
      <c r="L941" s="125"/>
      <c r="R941" s="50"/>
      <c r="S941" s="50"/>
      <c r="T941" s="50"/>
      <c r="U941" s="50"/>
      <c r="V941" s="50"/>
      <c r="W941" s="52"/>
      <c r="X941" s="50"/>
      <c r="Y941" s="50"/>
      <c r="Z941" s="50"/>
      <c r="AA941" s="50"/>
      <c r="AB941" s="50"/>
    </row>
    <row r="942" spans="1:28" ht="17.2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0"/>
      <c r="K942" s="125"/>
      <c r="L942" s="125"/>
      <c r="R942" s="50"/>
      <c r="S942" s="50"/>
      <c r="T942" s="50"/>
      <c r="U942" s="50"/>
      <c r="V942" s="50"/>
      <c r="W942" s="52"/>
      <c r="X942" s="50"/>
      <c r="Y942" s="50"/>
      <c r="Z942" s="50"/>
      <c r="AA942" s="50"/>
      <c r="AB942" s="50"/>
    </row>
    <row r="943" spans="1:28" ht="17.2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0"/>
      <c r="K943" s="125"/>
      <c r="L943" s="125"/>
      <c r="R943" s="50"/>
      <c r="S943" s="50"/>
      <c r="T943" s="50"/>
      <c r="U943" s="50"/>
      <c r="V943" s="50"/>
      <c r="W943" s="52"/>
      <c r="X943" s="50"/>
      <c r="Y943" s="50"/>
      <c r="Z943" s="50"/>
      <c r="AA943" s="50"/>
      <c r="AB943" s="50"/>
    </row>
    <row r="944" spans="1:28" ht="17.2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0"/>
      <c r="K944" s="125"/>
      <c r="L944" s="125"/>
      <c r="R944" s="50"/>
      <c r="S944" s="50"/>
      <c r="T944" s="50"/>
      <c r="U944" s="50"/>
      <c r="V944" s="50"/>
      <c r="W944" s="52"/>
      <c r="X944" s="50"/>
      <c r="Y944" s="50"/>
      <c r="Z944" s="50"/>
      <c r="AA944" s="50"/>
      <c r="AB944" s="50"/>
    </row>
    <row r="945" spans="1:28" ht="17.2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0"/>
      <c r="K945" s="125"/>
      <c r="L945" s="125"/>
      <c r="R945" s="50"/>
      <c r="S945" s="50"/>
      <c r="T945" s="50"/>
      <c r="U945" s="50"/>
      <c r="V945" s="50"/>
      <c r="W945" s="52"/>
      <c r="X945" s="50"/>
      <c r="Y945" s="50"/>
      <c r="Z945" s="50"/>
      <c r="AA945" s="50"/>
      <c r="AB945" s="50"/>
    </row>
    <row r="946" spans="1:28" ht="17.2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0"/>
      <c r="K946" s="125"/>
      <c r="L946" s="125"/>
      <c r="R946" s="50"/>
      <c r="S946" s="50"/>
      <c r="T946" s="50"/>
      <c r="U946" s="50"/>
      <c r="V946" s="50"/>
      <c r="W946" s="52"/>
      <c r="X946" s="50"/>
      <c r="Y946" s="50"/>
      <c r="Z946" s="50"/>
      <c r="AA946" s="50"/>
      <c r="AB946" s="50"/>
    </row>
    <row r="947" spans="1:28" ht="17.2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0"/>
      <c r="K947" s="125"/>
      <c r="L947" s="125"/>
      <c r="R947" s="50"/>
      <c r="S947" s="50"/>
      <c r="T947" s="50"/>
      <c r="U947" s="50"/>
      <c r="V947" s="50"/>
      <c r="W947" s="52"/>
      <c r="X947" s="50"/>
      <c r="Y947" s="50"/>
      <c r="Z947" s="50"/>
      <c r="AA947" s="50"/>
      <c r="AB947" s="50"/>
    </row>
    <row r="948" spans="1:28" ht="17.2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0"/>
      <c r="K948" s="125"/>
      <c r="L948" s="125"/>
      <c r="R948" s="50"/>
      <c r="S948" s="50"/>
      <c r="T948" s="50"/>
      <c r="U948" s="50"/>
      <c r="V948" s="50"/>
      <c r="W948" s="52"/>
      <c r="X948" s="50"/>
      <c r="Y948" s="50"/>
      <c r="Z948" s="50"/>
      <c r="AA948" s="50"/>
      <c r="AB948" s="50"/>
    </row>
    <row r="949" spans="1:28" ht="17.2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0"/>
      <c r="K949" s="125"/>
      <c r="L949" s="125"/>
      <c r="R949" s="50"/>
      <c r="S949" s="50"/>
      <c r="T949" s="50"/>
      <c r="U949" s="50"/>
      <c r="V949" s="50"/>
      <c r="W949" s="52"/>
      <c r="X949" s="50"/>
      <c r="Y949" s="50"/>
      <c r="Z949" s="50"/>
      <c r="AA949" s="50"/>
      <c r="AB949" s="50"/>
    </row>
    <row r="950" spans="1:28" ht="17.2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0"/>
      <c r="K950" s="125"/>
      <c r="L950" s="125"/>
      <c r="R950" s="50"/>
      <c r="S950" s="50"/>
      <c r="T950" s="50"/>
      <c r="U950" s="50"/>
      <c r="V950" s="50"/>
      <c r="W950" s="52"/>
      <c r="X950" s="50"/>
      <c r="Y950" s="50"/>
      <c r="Z950" s="50"/>
      <c r="AA950" s="50"/>
      <c r="AB950" s="50"/>
    </row>
    <row r="951" spans="1:28" ht="17.2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0"/>
      <c r="K951" s="125"/>
      <c r="L951" s="125"/>
      <c r="R951" s="50"/>
      <c r="S951" s="50"/>
      <c r="T951" s="50"/>
      <c r="U951" s="50"/>
      <c r="V951" s="50"/>
      <c r="W951" s="52"/>
      <c r="X951" s="50"/>
      <c r="Y951" s="50"/>
      <c r="Z951" s="50"/>
      <c r="AA951" s="50"/>
      <c r="AB951" s="50"/>
    </row>
    <row r="952" spans="1:28" ht="17.2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0"/>
      <c r="K952" s="125"/>
      <c r="L952" s="125"/>
      <c r="R952" s="50"/>
      <c r="S952" s="50"/>
      <c r="T952" s="50"/>
      <c r="U952" s="50"/>
      <c r="V952" s="50"/>
      <c r="W952" s="52"/>
      <c r="X952" s="50"/>
      <c r="Y952" s="50"/>
      <c r="Z952" s="50"/>
      <c r="AA952" s="50"/>
      <c r="AB952" s="50"/>
    </row>
    <row r="953" spans="1:28" ht="17.2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0"/>
      <c r="K953" s="125"/>
      <c r="L953" s="125"/>
      <c r="R953" s="50"/>
      <c r="S953" s="50"/>
      <c r="T953" s="50"/>
      <c r="U953" s="50"/>
      <c r="V953" s="50"/>
      <c r="W953" s="52"/>
      <c r="X953" s="50"/>
      <c r="Y953" s="50"/>
      <c r="Z953" s="50"/>
      <c r="AA953" s="50"/>
      <c r="AB953" s="50"/>
    </row>
    <row r="954" spans="1:28" ht="17.2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0"/>
      <c r="K954" s="125"/>
      <c r="L954" s="125"/>
      <c r="R954" s="50"/>
      <c r="S954" s="50"/>
      <c r="T954" s="50"/>
      <c r="U954" s="50"/>
      <c r="V954" s="50"/>
      <c r="W954" s="52"/>
      <c r="X954" s="50"/>
      <c r="Y954" s="50"/>
      <c r="Z954" s="50"/>
      <c r="AA954" s="50"/>
      <c r="AB954" s="50"/>
    </row>
    <row r="955" spans="1:28" ht="17.2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0"/>
      <c r="K955" s="125"/>
      <c r="L955" s="125"/>
      <c r="R955" s="50"/>
      <c r="S955" s="50"/>
      <c r="T955" s="50"/>
      <c r="U955" s="50"/>
      <c r="V955" s="50"/>
      <c r="W955" s="52"/>
      <c r="X955" s="50"/>
      <c r="Y955" s="50"/>
      <c r="Z955" s="50"/>
      <c r="AA955" s="50"/>
      <c r="AB955" s="50"/>
    </row>
    <row r="956" spans="1:28" ht="17.2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0"/>
      <c r="K956" s="125"/>
      <c r="L956" s="125"/>
      <c r="R956" s="50"/>
      <c r="S956" s="50"/>
      <c r="T956" s="50"/>
      <c r="U956" s="50"/>
      <c r="V956" s="50"/>
      <c r="W956" s="52"/>
      <c r="X956" s="50"/>
      <c r="Y956" s="50"/>
      <c r="Z956" s="50"/>
      <c r="AA956" s="50"/>
      <c r="AB956" s="50"/>
    </row>
    <row r="957" spans="1:28" ht="17.2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0"/>
      <c r="K957" s="125"/>
      <c r="L957" s="125"/>
      <c r="R957" s="50"/>
      <c r="S957" s="50"/>
      <c r="T957" s="50"/>
      <c r="U957" s="50"/>
      <c r="V957" s="50"/>
      <c r="W957" s="52"/>
      <c r="X957" s="50"/>
      <c r="Y957" s="50"/>
      <c r="Z957" s="50"/>
      <c r="AA957" s="50"/>
      <c r="AB957" s="50"/>
    </row>
    <row r="958" spans="1:28" ht="17.2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0"/>
      <c r="K958" s="125"/>
      <c r="L958" s="125"/>
      <c r="R958" s="50"/>
      <c r="S958" s="50"/>
      <c r="T958" s="50"/>
      <c r="U958" s="50"/>
      <c r="V958" s="50"/>
      <c r="W958" s="52"/>
      <c r="X958" s="50"/>
      <c r="Y958" s="50"/>
      <c r="Z958" s="50"/>
      <c r="AA958" s="50"/>
      <c r="AB958" s="50"/>
    </row>
    <row r="959" spans="1:28" ht="17.2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0"/>
      <c r="K959" s="125"/>
      <c r="L959" s="125"/>
      <c r="R959" s="50"/>
      <c r="S959" s="50"/>
      <c r="T959" s="50"/>
      <c r="U959" s="50"/>
      <c r="V959" s="50"/>
      <c r="W959" s="52"/>
      <c r="X959" s="50"/>
      <c r="Y959" s="50"/>
      <c r="Z959" s="50"/>
      <c r="AA959" s="50"/>
      <c r="AB959" s="50"/>
    </row>
    <row r="960" spans="1:28" ht="17.2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0"/>
      <c r="K960" s="125"/>
      <c r="L960" s="125"/>
      <c r="R960" s="50"/>
      <c r="S960" s="50"/>
      <c r="T960" s="50"/>
      <c r="U960" s="50"/>
      <c r="V960" s="50"/>
      <c r="W960" s="52"/>
      <c r="X960" s="50"/>
      <c r="Y960" s="50"/>
      <c r="Z960" s="50"/>
      <c r="AA960" s="50"/>
      <c r="AB960" s="50"/>
    </row>
    <row r="961" spans="1:28" ht="17.2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0"/>
      <c r="K961" s="125"/>
      <c r="L961" s="125"/>
      <c r="R961" s="50"/>
      <c r="S961" s="50"/>
      <c r="T961" s="50"/>
      <c r="U961" s="50"/>
      <c r="V961" s="50"/>
      <c r="W961" s="52"/>
      <c r="X961" s="50"/>
      <c r="Y961" s="50"/>
      <c r="Z961" s="50"/>
      <c r="AA961" s="50"/>
      <c r="AB961" s="50"/>
    </row>
    <row r="962" spans="1:28" ht="17.2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0"/>
      <c r="K962" s="125"/>
      <c r="L962" s="125"/>
      <c r="R962" s="50"/>
      <c r="S962" s="50"/>
      <c r="T962" s="50"/>
      <c r="U962" s="50"/>
      <c r="V962" s="50"/>
      <c r="W962" s="52"/>
      <c r="X962" s="50"/>
      <c r="Y962" s="50"/>
      <c r="Z962" s="50"/>
      <c r="AA962" s="50"/>
      <c r="AB962" s="50"/>
    </row>
    <row r="963" spans="1:28" ht="17.2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0"/>
      <c r="K963" s="125"/>
      <c r="L963" s="125"/>
      <c r="R963" s="50"/>
      <c r="S963" s="50"/>
      <c r="T963" s="50"/>
      <c r="U963" s="50"/>
      <c r="V963" s="50"/>
      <c r="W963" s="52"/>
      <c r="X963" s="50"/>
      <c r="Y963" s="50"/>
      <c r="Z963" s="50"/>
      <c r="AA963" s="50"/>
      <c r="AB963" s="50"/>
    </row>
    <row r="964" spans="1:28" ht="17.2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0"/>
      <c r="K964" s="125"/>
      <c r="L964" s="125"/>
      <c r="R964" s="50"/>
      <c r="S964" s="50"/>
      <c r="T964" s="50"/>
      <c r="U964" s="50"/>
      <c r="V964" s="50"/>
      <c r="W964" s="52"/>
      <c r="X964" s="50"/>
      <c r="Y964" s="50"/>
      <c r="Z964" s="50"/>
      <c r="AA964" s="50"/>
      <c r="AB964" s="50"/>
    </row>
    <row r="965" spans="1:28" ht="17.2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0"/>
      <c r="K965" s="125"/>
      <c r="L965" s="125"/>
      <c r="R965" s="50"/>
      <c r="S965" s="50"/>
      <c r="T965" s="50"/>
      <c r="U965" s="50"/>
      <c r="V965" s="50"/>
      <c r="W965" s="52"/>
      <c r="X965" s="50"/>
      <c r="Y965" s="50"/>
      <c r="Z965" s="50"/>
      <c r="AA965" s="50"/>
      <c r="AB965" s="50"/>
    </row>
    <row r="966" spans="1:28" ht="17.2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0"/>
      <c r="K966" s="125"/>
      <c r="L966" s="125"/>
      <c r="R966" s="50"/>
      <c r="S966" s="50"/>
      <c r="T966" s="50"/>
      <c r="U966" s="50"/>
      <c r="V966" s="50"/>
      <c r="W966" s="52"/>
      <c r="X966" s="50"/>
      <c r="Y966" s="50"/>
      <c r="Z966" s="50"/>
      <c r="AA966" s="50"/>
      <c r="AB966" s="50"/>
    </row>
    <row r="967" spans="1:28" ht="17.2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0"/>
      <c r="K967" s="125"/>
      <c r="L967" s="125"/>
      <c r="R967" s="50"/>
      <c r="S967" s="50"/>
      <c r="T967" s="50"/>
      <c r="U967" s="50"/>
      <c r="V967" s="50"/>
      <c r="W967" s="52"/>
      <c r="X967" s="50"/>
      <c r="Y967" s="50"/>
      <c r="Z967" s="50"/>
      <c r="AA967" s="50"/>
      <c r="AB967" s="50"/>
    </row>
    <row r="968" spans="1:28" ht="17.2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0"/>
      <c r="K968" s="125"/>
      <c r="L968" s="125"/>
      <c r="R968" s="50"/>
      <c r="S968" s="50"/>
      <c r="T968" s="50"/>
      <c r="U968" s="50"/>
      <c r="V968" s="50"/>
      <c r="W968" s="52"/>
      <c r="X968" s="50"/>
      <c r="Y968" s="50"/>
      <c r="Z968" s="50"/>
      <c r="AA968" s="50"/>
      <c r="AB968" s="50"/>
    </row>
    <row r="969" spans="1:28" ht="17.2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0"/>
      <c r="K969" s="125"/>
      <c r="L969" s="125"/>
      <c r="R969" s="50"/>
      <c r="S969" s="50"/>
      <c r="T969" s="50"/>
      <c r="U969" s="50"/>
      <c r="V969" s="50"/>
      <c r="W969" s="52"/>
      <c r="X969" s="50"/>
      <c r="Y969" s="50"/>
      <c r="Z969" s="50"/>
      <c r="AA969" s="50"/>
      <c r="AB969" s="50"/>
    </row>
    <row r="970" spans="1:28" ht="17.2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0"/>
      <c r="K970" s="125"/>
      <c r="L970" s="125"/>
      <c r="R970" s="50"/>
      <c r="S970" s="50"/>
      <c r="T970" s="50"/>
      <c r="U970" s="50"/>
      <c r="V970" s="50"/>
      <c r="W970" s="52"/>
      <c r="X970" s="50"/>
      <c r="Y970" s="50"/>
      <c r="Z970" s="50"/>
      <c r="AA970" s="50"/>
      <c r="AB970" s="50"/>
    </row>
    <row r="971" spans="1:28" ht="17.2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0"/>
      <c r="K971" s="125"/>
      <c r="L971" s="125"/>
      <c r="R971" s="50"/>
      <c r="S971" s="50"/>
      <c r="T971" s="50"/>
      <c r="U971" s="50"/>
      <c r="V971" s="50"/>
      <c r="W971" s="52"/>
      <c r="X971" s="50"/>
      <c r="Y971" s="50"/>
      <c r="Z971" s="50"/>
      <c r="AA971" s="50"/>
      <c r="AB971" s="50"/>
    </row>
    <row r="972" spans="1:28" ht="17.2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0"/>
      <c r="K972" s="125"/>
      <c r="L972" s="125"/>
      <c r="R972" s="50"/>
      <c r="S972" s="50"/>
      <c r="T972" s="50"/>
      <c r="U972" s="50"/>
      <c r="V972" s="50"/>
      <c r="W972" s="52"/>
      <c r="X972" s="50"/>
      <c r="Y972" s="50"/>
      <c r="Z972" s="50"/>
      <c r="AA972" s="50"/>
      <c r="AB972" s="50"/>
    </row>
    <row r="973" spans="1:28" ht="17.2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0"/>
      <c r="K973" s="125"/>
      <c r="L973" s="125"/>
      <c r="R973" s="50"/>
      <c r="S973" s="50"/>
      <c r="T973" s="50"/>
      <c r="U973" s="50"/>
      <c r="V973" s="50"/>
      <c r="W973" s="52"/>
      <c r="X973" s="50"/>
      <c r="Y973" s="50"/>
      <c r="Z973" s="50"/>
      <c r="AA973" s="50"/>
      <c r="AB973" s="50"/>
    </row>
    <row r="974" spans="1:28" ht="17.2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0"/>
      <c r="K974" s="125"/>
      <c r="L974" s="125"/>
      <c r="R974" s="50"/>
      <c r="S974" s="50"/>
      <c r="T974" s="50"/>
      <c r="U974" s="50"/>
      <c r="V974" s="50"/>
      <c r="W974" s="52"/>
      <c r="X974" s="50"/>
      <c r="Y974" s="50"/>
      <c r="Z974" s="50"/>
      <c r="AA974" s="50"/>
      <c r="AB974" s="50"/>
    </row>
    <row r="975" spans="1:28" ht="17.2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0"/>
      <c r="K975" s="125"/>
      <c r="L975" s="125"/>
      <c r="R975" s="50"/>
      <c r="S975" s="50"/>
      <c r="T975" s="50"/>
      <c r="U975" s="50"/>
      <c r="V975" s="50"/>
      <c r="W975" s="52"/>
      <c r="X975" s="50"/>
      <c r="Y975" s="50"/>
      <c r="Z975" s="50"/>
      <c r="AA975" s="50"/>
      <c r="AB975" s="50"/>
    </row>
    <row r="976" spans="1:28" ht="17.2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0"/>
      <c r="K976" s="125"/>
      <c r="L976" s="125"/>
      <c r="R976" s="50"/>
      <c r="S976" s="50"/>
      <c r="T976" s="50"/>
      <c r="U976" s="50"/>
      <c r="V976" s="50"/>
      <c r="W976" s="52"/>
      <c r="X976" s="50"/>
      <c r="Y976" s="50"/>
      <c r="Z976" s="50"/>
      <c r="AA976" s="50"/>
      <c r="AB976" s="50"/>
    </row>
    <row r="977" spans="1:28" ht="17.2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0"/>
      <c r="K977" s="125"/>
      <c r="L977" s="125"/>
      <c r="R977" s="50"/>
      <c r="S977" s="50"/>
      <c r="T977" s="50"/>
      <c r="U977" s="50"/>
      <c r="V977" s="50"/>
      <c r="W977" s="52"/>
      <c r="X977" s="50"/>
      <c r="Y977" s="50"/>
      <c r="Z977" s="50"/>
      <c r="AA977" s="50"/>
      <c r="AB977" s="50"/>
    </row>
    <row r="978" spans="1:28" ht="17.2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0"/>
      <c r="K978" s="125"/>
      <c r="L978" s="125"/>
      <c r="R978" s="50"/>
      <c r="S978" s="50"/>
      <c r="T978" s="50"/>
      <c r="U978" s="50"/>
      <c r="V978" s="50"/>
      <c r="W978" s="52"/>
      <c r="X978" s="50"/>
      <c r="Y978" s="50"/>
      <c r="Z978" s="50"/>
      <c r="AA978" s="50"/>
      <c r="AB978" s="50"/>
    </row>
    <row r="979" spans="1:28" ht="17.2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0"/>
      <c r="K979" s="125"/>
      <c r="L979" s="125"/>
      <c r="R979" s="50"/>
      <c r="S979" s="50"/>
      <c r="T979" s="50"/>
      <c r="U979" s="50"/>
      <c r="V979" s="50"/>
      <c r="W979" s="52"/>
      <c r="X979" s="50"/>
      <c r="Y979" s="50"/>
      <c r="Z979" s="50"/>
      <c r="AA979" s="50"/>
      <c r="AB979" s="50"/>
    </row>
    <row r="980" spans="1:28" ht="17.2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0"/>
      <c r="K980" s="125"/>
      <c r="L980" s="125"/>
      <c r="R980" s="50"/>
      <c r="S980" s="50"/>
      <c r="T980" s="50"/>
      <c r="U980" s="50"/>
      <c r="V980" s="50"/>
      <c r="W980" s="52"/>
      <c r="X980" s="50"/>
      <c r="Y980" s="50"/>
      <c r="Z980" s="50"/>
      <c r="AA980" s="50"/>
      <c r="AB980" s="50"/>
    </row>
    <row r="981" spans="1:28" ht="17.2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0"/>
      <c r="K981" s="125"/>
      <c r="L981" s="125"/>
      <c r="R981" s="50"/>
      <c r="S981" s="50"/>
      <c r="T981" s="50"/>
      <c r="U981" s="50"/>
      <c r="V981" s="50"/>
      <c r="W981" s="52"/>
      <c r="X981" s="50"/>
      <c r="Y981" s="50"/>
      <c r="Z981" s="50"/>
      <c r="AA981" s="50"/>
      <c r="AB981" s="50"/>
    </row>
    <row r="982" spans="1:28" ht="17.2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0"/>
      <c r="K982" s="125"/>
      <c r="L982" s="125"/>
      <c r="R982" s="50"/>
      <c r="S982" s="50"/>
      <c r="T982" s="50"/>
      <c r="U982" s="50"/>
      <c r="V982" s="50"/>
      <c r="W982" s="52"/>
      <c r="X982" s="50"/>
      <c r="Y982" s="50"/>
      <c r="Z982" s="50"/>
      <c r="AA982" s="50"/>
      <c r="AB982" s="50"/>
    </row>
    <row r="983" spans="1:28" ht="17.2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0"/>
      <c r="K983" s="125"/>
      <c r="L983" s="125"/>
      <c r="R983" s="50"/>
      <c r="S983" s="50"/>
      <c r="T983" s="50"/>
      <c r="U983" s="50"/>
      <c r="V983" s="50"/>
      <c r="W983" s="52"/>
      <c r="X983" s="50"/>
      <c r="Y983" s="50"/>
      <c r="Z983" s="50"/>
      <c r="AA983" s="50"/>
      <c r="AB983" s="50"/>
    </row>
    <row r="984" spans="1:28" ht="17.2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0"/>
      <c r="K984" s="125"/>
      <c r="L984" s="125"/>
      <c r="R984" s="50"/>
      <c r="S984" s="50"/>
      <c r="T984" s="50"/>
      <c r="U984" s="50"/>
      <c r="V984" s="50"/>
      <c r="W984" s="52"/>
      <c r="X984" s="50"/>
      <c r="Y984" s="50"/>
      <c r="Z984" s="50"/>
      <c r="AA984" s="50"/>
      <c r="AB984" s="50"/>
    </row>
    <row r="985" spans="1:28" ht="17.2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0"/>
      <c r="K985" s="125"/>
      <c r="L985" s="125"/>
      <c r="R985" s="50"/>
      <c r="S985" s="50"/>
      <c r="T985" s="50"/>
      <c r="U985" s="50"/>
      <c r="V985" s="50"/>
      <c r="W985" s="52"/>
      <c r="X985" s="50"/>
      <c r="Y985" s="50"/>
      <c r="Z985" s="50"/>
      <c r="AA985" s="50"/>
      <c r="AB985" s="50"/>
    </row>
    <row r="986" spans="1:28" ht="17.2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0"/>
      <c r="K986" s="125"/>
      <c r="L986" s="125"/>
      <c r="R986" s="50"/>
      <c r="S986" s="50"/>
      <c r="T986" s="50"/>
      <c r="U986" s="50"/>
      <c r="V986" s="50"/>
      <c r="W986" s="52"/>
      <c r="X986" s="50"/>
      <c r="Y986" s="50"/>
      <c r="Z986" s="50"/>
      <c r="AA986" s="50"/>
      <c r="AB986" s="50"/>
    </row>
    <row r="987" spans="1:28" ht="17.2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0"/>
      <c r="K987" s="125"/>
      <c r="L987" s="125"/>
      <c r="R987" s="50"/>
      <c r="S987" s="50"/>
      <c r="T987" s="50"/>
      <c r="U987" s="50"/>
      <c r="V987" s="50"/>
      <c r="W987" s="52"/>
      <c r="X987" s="50"/>
      <c r="Y987" s="50"/>
      <c r="Z987" s="50"/>
      <c r="AA987" s="50"/>
      <c r="AB987" s="50"/>
    </row>
    <row r="988" spans="1:28" ht="17.2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0"/>
      <c r="K988" s="125"/>
      <c r="L988" s="125"/>
      <c r="R988" s="50"/>
      <c r="S988" s="50"/>
      <c r="T988" s="50"/>
      <c r="U988" s="50"/>
      <c r="V988" s="50"/>
      <c r="W988" s="52"/>
      <c r="X988" s="50"/>
      <c r="Y988" s="50"/>
      <c r="Z988" s="50"/>
      <c r="AA988" s="50"/>
      <c r="AB988" s="50"/>
    </row>
    <row r="989" spans="1:28" ht="17.2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0"/>
      <c r="K989" s="125"/>
      <c r="L989" s="125"/>
      <c r="R989" s="50"/>
      <c r="S989" s="50"/>
      <c r="T989" s="50"/>
      <c r="U989" s="50"/>
      <c r="V989" s="50"/>
      <c r="W989" s="52"/>
      <c r="X989" s="50"/>
      <c r="Y989" s="50"/>
      <c r="Z989" s="50"/>
      <c r="AA989" s="50"/>
      <c r="AB989" s="50"/>
    </row>
    <row r="990" spans="1:28" ht="17.2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0"/>
      <c r="K990" s="125"/>
      <c r="L990" s="125"/>
      <c r="R990" s="50"/>
      <c r="S990" s="50"/>
      <c r="T990" s="50"/>
      <c r="U990" s="50"/>
      <c r="V990" s="50"/>
      <c r="W990" s="52"/>
      <c r="X990" s="50"/>
      <c r="Y990" s="50"/>
      <c r="Z990" s="50"/>
      <c r="AA990" s="50"/>
      <c r="AB990" s="50"/>
    </row>
    <row r="991" spans="1:28" ht="17.2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0"/>
      <c r="K991" s="125"/>
      <c r="L991" s="125"/>
      <c r="R991" s="50"/>
      <c r="S991" s="50"/>
      <c r="T991" s="50"/>
      <c r="U991" s="50"/>
      <c r="V991" s="50"/>
      <c r="W991" s="52"/>
      <c r="X991" s="50"/>
      <c r="Y991" s="50"/>
      <c r="Z991" s="50"/>
      <c r="AA991" s="50"/>
      <c r="AB991" s="50"/>
    </row>
    <row r="992" spans="1:28" ht="17.2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0"/>
      <c r="K992" s="125"/>
      <c r="L992" s="125"/>
      <c r="R992" s="50"/>
      <c r="S992" s="50"/>
      <c r="T992" s="50"/>
      <c r="U992" s="50"/>
      <c r="V992" s="50"/>
      <c r="W992" s="52"/>
      <c r="X992" s="50"/>
      <c r="Y992" s="50"/>
      <c r="Z992" s="50"/>
      <c r="AA992" s="50"/>
      <c r="AB992" s="50"/>
    </row>
    <row r="993" spans="1:28" ht="17.2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0"/>
      <c r="K993" s="125"/>
      <c r="L993" s="125"/>
      <c r="R993" s="50"/>
      <c r="S993" s="50"/>
      <c r="T993" s="50"/>
      <c r="U993" s="50"/>
      <c r="V993" s="50"/>
      <c r="W993" s="52"/>
      <c r="X993" s="50"/>
      <c r="Y993" s="50"/>
      <c r="Z993" s="50"/>
      <c r="AA993" s="50"/>
      <c r="AB993" s="50"/>
    </row>
    <row r="994" spans="1:28" ht="17.2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0"/>
      <c r="K994" s="125"/>
      <c r="L994" s="125"/>
      <c r="R994" s="50"/>
      <c r="S994" s="50"/>
      <c r="T994" s="50"/>
      <c r="U994" s="50"/>
      <c r="V994" s="50"/>
      <c r="W994" s="52"/>
      <c r="X994" s="50"/>
      <c r="Y994" s="50"/>
      <c r="Z994" s="50"/>
      <c r="AA994" s="50"/>
      <c r="AB994" s="50"/>
    </row>
    <row r="995" spans="1:28" ht="17.2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0"/>
      <c r="K995" s="125"/>
      <c r="L995" s="125"/>
      <c r="R995" s="50"/>
      <c r="S995" s="50"/>
      <c r="T995" s="50"/>
      <c r="U995" s="50"/>
      <c r="V995" s="50"/>
      <c r="W995" s="52"/>
      <c r="X995" s="50"/>
      <c r="Y995" s="50"/>
      <c r="Z995" s="50"/>
      <c r="AA995" s="50"/>
      <c r="AB995" s="50"/>
    </row>
    <row r="996" spans="1:28" ht="17.2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0"/>
      <c r="K996" s="125"/>
      <c r="L996" s="125"/>
      <c r="R996" s="50"/>
      <c r="S996" s="50"/>
      <c r="T996" s="50"/>
      <c r="U996" s="50"/>
      <c r="V996" s="50"/>
      <c r="W996" s="52"/>
      <c r="X996" s="50"/>
      <c r="Y996" s="50"/>
      <c r="Z996" s="50"/>
      <c r="AA996" s="50"/>
      <c r="AB996" s="50"/>
    </row>
    <row r="997" spans="1:28" ht="17.2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0"/>
      <c r="K997" s="125"/>
      <c r="L997" s="125"/>
      <c r="R997" s="50"/>
      <c r="S997" s="50"/>
      <c r="T997" s="50"/>
      <c r="U997" s="50"/>
      <c r="V997" s="50"/>
      <c r="W997" s="52"/>
      <c r="X997" s="50"/>
      <c r="Y997" s="50"/>
      <c r="Z997" s="50"/>
      <c r="AA997" s="50"/>
      <c r="AB997" s="50"/>
    </row>
    <row r="998" spans="1:28" ht="17.2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0"/>
      <c r="K998" s="125"/>
      <c r="L998" s="125"/>
      <c r="R998" s="50"/>
      <c r="S998" s="50"/>
      <c r="T998" s="50"/>
      <c r="U998" s="50"/>
      <c r="V998" s="50"/>
      <c r="W998" s="52"/>
      <c r="X998" s="50"/>
      <c r="Y998" s="50"/>
      <c r="Z998" s="50"/>
      <c r="AA998" s="50"/>
      <c r="AB998" s="50"/>
    </row>
    <row r="999" spans="1:28" ht="17.2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0"/>
      <c r="K999" s="125"/>
      <c r="L999" s="125"/>
      <c r="R999" s="50"/>
      <c r="S999" s="50"/>
      <c r="T999" s="50"/>
      <c r="U999" s="50"/>
      <c r="V999" s="50"/>
      <c r="W999" s="52"/>
      <c r="X999" s="50"/>
      <c r="Y999" s="50"/>
      <c r="Z999" s="50"/>
      <c r="AA999" s="50"/>
      <c r="AB999" s="50"/>
    </row>
    <row r="1000" spans="1:28" ht="17.2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0"/>
      <c r="K1000" s="125"/>
      <c r="L1000" s="125"/>
      <c r="R1000" s="50"/>
      <c r="S1000" s="50"/>
      <c r="T1000" s="50"/>
      <c r="U1000" s="50"/>
      <c r="V1000" s="50"/>
      <c r="W1000" s="52"/>
      <c r="X1000" s="50"/>
      <c r="Y1000" s="50"/>
      <c r="Z1000" s="50"/>
      <c r="AA1000" s="50"/>
      <c r="AB1000" s="50"/>
    </row>
  </sheetData>
  <autoFilter ref="Q3:W66" xr:uid="{00000000-0001-0000-0500-000000000000}"/>
  <mergeCells count="14">
    <mergeCell ref="A37:C37"/>
    <mergeCell ref="E38:I38"/>
    <mergeCell ref="A13:C13"/>
    <mergeCell ref="F14:G14"/>
    <mergeCell ref="A20:C20"/>
    <mergeCell ref="A28:C28"/>
    <mergeCell ref="F35:G35"/>
    <mergeCell ref="E36:G36"/>
    <mergeCell ref="C1:F1"/>
    <mergeCell ref="G1:I1"/>
    <mergeCell ref="A3:C3"/>
    <mergeCell ref="E3:I3"/>
    <mergeCell ref="J3:J4"/>
    <mergeCell ref="A4:C11"/>
  </mergeCells>
  <phoneticPr fontId="39" type="noConversion"/>
  <conditionalFormatting sqref="I5:I35">
    <cfRule type="cellIs" dxfId="1" priority="1" operator="greaterThan">
      <formula>0.9</formula>
    </cfRule>
  </conditionalFormatting>
  <conditionalFormatting sqref="J5:J36">
    <cfRule type="cellIs" dxfId="0" priority="2" operator="lessThan">
      <formula>0</formula>
    </cfRule>
  </conditionalFormatting>
  <dataValidations count="2">
    <dataValidation type="list" allowBlank="1" showInputMessage="1" showErrorMessage="1" sqref="U1:U1048576" xr:uid="{67524981-5642-41A4-89D9-31BF32D87A03}">
      <formula1>$G$5:$G$34</formula1>
    </dataValidation>
    <dataValidation type="list" allowBlank="1" showInputMessage="1" showErrorMessage="1" sqref="R1:R1048576" xr:uid="{9849E6AB-8D00-4886-BFBD-F4DD5D159ABE}">
      <formula1>$A$29:$A$34</formula1>
    </dataValidation>
  </dataValidations>
  <pageMargins left="0.70866141732283472" right="0.70866141732283472" top="0.74803149606299213" bottom="0.74803149606299213" header="0" footer="0"/>
  <pageSetup paperSize="9" orientation="portrait"/>
  <colBreaks count="1" manualBreakCount="1">
    <brk id="10" man="1"/>
  </colBrea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6AE46-4424-49F8-A183-EF59E33C4B48}">
  <sheetPr>
    <tabColor rgb="FFBFBFBF"/>
  </sheetPr>
  <dimension ref="A1:AB1000"/>
  <sheetViews>
    <sheetView showGridLines="0" workbookViewId="0">
      <selection activeCell="A2" sqref="A2"/>
    </sheetView>
  </sheetViews>
  <sheetFormatPr defaultColWidth="14.42578125" defaultRowHeight="15" customHeight="1" outlineLevelCol="1"/>
  <cols>
    <col min="1" max="3" width="14" customWidth="1"/>
    <col min="4" max="4" width="2.42578125" customWidth="1"/>
    <col min="6" max="9" width="14" customWidth="1"/>
    <col min="10" max="10" width="12.85546875" customWidth="1"/>
    <col min="11" max="11" width="2.42578125" customWidth="1"/>
    <col min="12" max="14" width="14" customWidth="1"/>
    <col min="15" max="15" width="18.42578125" customWidth="1"/>
    <col min="16" max="16" width="2.42578125" customWidth="1"/>
    <col min="17" max="17" width="8.5703125" customWidth="1"/>
    <col min="18" max="18" width="17.140625" customWidth="1"/>
    <col min="19" max="20" width="14" hidden="1" customWidth="1" outlineLevel="1"/>
    <col min="21" max="21" width="14" customWidth="1" collapsed="1"/>
    <col min="22" max="28" width="14" customWidth="1"/>
  </cols>
  <sheetData>
    <row r="1" spans="1:28" ht="17.25" customHeight="1">
      <c r="A1" s="122" t="s">
        <v>169</v>
      </c>
      <c r="B1" s="53"/>
      <c r="C1" s="426"/>
      <c r="D1" s="427"/>
      <c r="E1" s="427"/>
      <c r="F1" s="427"/>
      <c r="G1" s="428"/>
      <c r="H1" s="427"/>
      <c r="I1" s="427"/>
      <c r="J1" s="124"/>
      <c r="K1" s="125"/>
      <c r="L1" s="125"/>
      <c r="R1" s="50"/>
      <c r="S1" s="50"/>
      <c r="T1" s="50"/>
      <c r="U1" s="50"/>
      <c r="V1" s="50"/>
      <c r="W1" s="52"/>
      <c r="X1" s="50"/>
      <c r="Y1" s="50"/>
      <c r="Z1" s="50"/>
      <c r="AA1" s="50"/>
      <c r="AB1" s="50"/>
    </row>
    <row r="2" spans="1:28" ht="17.25" customHeight="1">
      <c r="A2" s="53"/>
      <c r="B2" s="53"/>
      <c r="C2" s="53"/>
      <c r="D2" s="53"/>
      <c r="E2" s="53"/>
      <c r="F2" s="53"/>
      <c r="G2" s="53"/>
      <c r="H2" s="53"/>
      <c r="I2" s="53"/>
      <c r="J2" s="127"/>
      <c r="K2" s="125"/>
      <c r="L2" s="128" t="s">
        <v>111</v>
      </c>
      <c r="Q2" s="59" t="s">
        <v>112</v>
      </c>
      <c r="R2" s="50"/>
      <c r="S2" s="50"/>
      <c r="T2" s="50"/>
      <c r="U2" s="50"/>
      <c r="V2" s="50"/>
      <c r="W2" s="52"/>
      <c r="X2" s="50"/>
      <c r="Y2" s="50"/>
      <c r="Z2" s="50"/>
      <c r="AA2" s="50"/>
      <c r="AB2" s="50"/>
    </row>
    <row r="3" spans="1:28" ht="17.25" customHeight="1">
      <c r="A3" s="429" t="s">
        <v>113</v>
      </c>
      <c r="B3" s="388"/>
      <c r="C3" s="430"/>
      <c r="D3" s="129"/>
      <c r="E3" s="431" t="s">
        <v>114</v>
      </c>
      <c r="F3" s="432"/>
      <c r="G3" s="432"/>
      <c r="H3" s="432"/>
      <c r="I3" s="458"/>
      <c r="J3" s="459" t="s">
        <v>115</v>
      </c>
      <c r="K3" s="130"/>
      <c r="L3" s="131" t="s">
        <v>116</v>
      </c>
      <c r="M3" s="132" t="s">
        <v>25</v>
      </c>
      <c r="N3" s="132" t="s">
        <v>24</v>
      </c>
      <c r="O3" s="133" t="s">
        <v>117</v>
      </c>
      <c r="Q3" s="134" t="s">
        <v>116</v>
      </c>
      <c r="R3" s="135" t="s">
        <v>118</v>
      </c>
      <c r="S3" s="135" t="s">
        <v>119</v>
      </c>
      <c r="T3" s="135" t="s">
        <v>120</v>
      </c>
      <c r="U3" s="135" t="s">
        <v>121</v>
      </c>
      <c r="V3" s="136" t="s">
        <v>24</v>
      </c>
      <c r="W3" s="137" t="s">
        <v>122</v>
      </c>
      <c r="X3" s="50"/>
      <c r="Y3" s="50"/>
      <c r="Z3" s="50"/>
      <c r="AA3" s="50"/>
      <c r="AB3" s="50"/>
    </row>
    <row r="4" spans="1:28" ht="17.25" customHeight="1">
      <c r="A4" s="442"/>
      <c r="B4" s="443"/>
      <c r="C4" s="444"/>
      <c r="D4" s="126"/>
      <c r="E4" s="138" t="s">
        <v>119</v>
      </c>
      <c r="F4" s="139" t="s">
        <v>120</v>
      </c>
      <c r="G4" s="139" t="s">
        <v>121</v>
      </c>
      <c r="H4" s="139" t="s">
        <v>24</v>
      </c>
      <c r="I4" s="222" t="s">
        <v>123</v>
      </c>
      <c r="J4" s="460"/>
      <c r="K4" s="141"/>
      <c r="L4" s="142"/>
      <c r="M4" s="143" t="s">
        <v>46</v>
      </c>
      <c r="N4" s="144">
        <v>1000000</v>
      </c>
      <c r="O4" s="145"/>
      <c r="Q4" s="146">
        <v>45352</v>
      </c>
      <c r="R4" s="156" t="s">
        <v>110</v>
      </c>
      <c r="S4" s="147"/>
      <c r="T4" s="147"/>
      <c r="U4" s="157" t="s">
        <v>62</v>
      </c>
      <c r="V4" s="148">
        <v>3300</v>
      </c>
      <c r="W4" s="149" t="s">
        <v>124</v>
      </c>
      <c r="X4" s="50"/>
      <c r="Y4" s="50"/>
      <c r="Z4" s="50"/>
      <c r="AA4" s="50"/>
      <c r="AB4" s="50"/>
    </row>
    <row r="5" spans="1:28" ht="17.25" customHeight="1">
      <c r="A5" s="445"/>
      <c r="B5" s="446"/>
      <c r="C5" s="447"/>
      <c r="D5" s="168" t="str">
        <f>현금흐름!$B$20</f>
        <v>관리비</v>
      </c>
      <c r="E5" s="229" t="s">
        <v>125</v>
      </c>
      <c r="F5" s="230" t="str">
        <f>현금흐름!A20</f>
        <v>주거</v>
      </c>
      <c r="G5" s="152" t="str">
        <f>현금흐름!$B$20</f>
        <v>관리비</v>
      </c>
      <c r="H5" s="153">
        <f t="shared" ref="H5:H13" si="0">SUMIF(U:U,G5,V:V)</f>
        <v>0</v>
      </c>
      <c r="I5" s="231" t="e">
        <f>H5/현금흐름!G20</f>
        <v>#DIV/0!</v>
      </c>
      <c r="J5" s="232">
        <f>현금흐름!G20-H5</f>
        <v>0</v>
      </c>
      <c r="K5" s="141"/>
      <c r="L5" s="142"/>
      <c r="M5" s="143" t="s">
        <v>47</v>
      </c>
      <c r="N5" s="144"/>
      <c r="O5" s="145"/>
      <c r="Q5" s="155"/>
      <c r="R5" s="156"/>
      <c r="S5" s="147"/>
      <c r="T5" s="147"/>
      <c r="U5" s="157"/>
      <c r="V5" s="157"/>
      <c r="W5" s="158"/>
      <c r="X5" s="50"/>
      <c r="Y5" s="50"/>
      <c r="Z5" s="50"/>
      <c r="AA5" s="50"/>
      <c r="AB5" s="50"/>
    </row>
    <row r="6" spans="1:28" ht="17.25" customHeight="1">
      <c r="A6" s="445"/>
      <c r="B6" s="446"/>
      <c r="C6" s="447"/>
      <c r="D6" s="168" t="str">
        <f>현금흐름!$B$21</f>
        <v>전세대출</v>
      </c>
      <c r="E6" s="233" t="s">
        <v>125</v>
      </c>
      <c r="F6" s="234" t="str">
        <f>현금흐름!A20</f>
        <v>주거</v>
      </c>
      <c r="G6" s="161" t="str">
        <f>현금흐름!$B$21</f>
        <v>전세대출</v>
      </c>
      <c r="H6" s="162">
        <f t="shared" si="0"/>
        <v>0</v>
      </c>
      <c r="I6" s="231" t="e">
        <f>H6/현금흐름!G21</f>
        <v>#DIV/0!</v>
      </c>
      <c r="J6" s="232">
        <f>현금흐름!G21-H6</f>
        <v>0</v>
      </c>
      <c r="K6" s="141"/>
      <c r="L6" s="142"/>
      <c r="M6" s="143" t="s">
        <v>48</v>
      </c>
      <c r="N6" s="144"/>
      <c r="O6" s="145"/>
      <c r="Q6" s="155"/>
      <c r="R6" s="156"/>
      <c r="S6" s="147"/>
      <c r="T6" s="147"/>
      <c r="U6" s="157"/>
      <c r="V6" s="157"/>
      <c r="W6" s="158"/>
      <c r="X6" s="50"/>
      <c r="Y6" s="50"/>
      <c r="Z6" s="50"/>
      <c r="AA6" s="50"/>
      <c r="AB6" s="50"/>
    </row>
    <row r="7" spans="1:28" ht="17.25" customHeight="1">
      <c r="A7" s="445"/>
      <c r="B7" s="446"/>
      <c r="C7" s="447"/>
      <c r="D7" s="168" t="str">
        <f>현금흐름!$B$22</f>
        <v>휴대폰</v>
      </c>
      <c r="E7" s="233" t="s">
        <v>125</v>
      </c>
      <c r="F7" s="235" t="str">
        <f>현금흐름!A22</f>
        <v>통신</v>
      </c>
      <c r="G7" s="161" t="str">
        <f>현금흐름!$B$22</f>
        <v>휴대폰</v>
      </c>
      <c r="H7" s="162">
        <f t="shared" si="0"/>
        <v>3300</v>
      </c>
      <c r="I7" s="231" t="e">
        <f>H7/현금흐름!G22</f>
        <v>#DIV/0!</v>
      </c>
      <c r="J7" s="232">
        <f>현금흐름!G22-H7</f>
        <v>-3300</v>
      </c>
      <c r="K7" s="141"/>
      <c r="L7" s="142"/>
      <c r="M7" s="143"/>
      <c r="N7" s="144"/>
      <c r="O7" s="145"/>
      <c r="Q7" s="155"/>
      <c r="R7" s="156"/>
      <c r="S7" s="147"/>
      <c r="T7" s="147"/>
      <c r="U7" s="157"/>
      <c r="V7" s="157"/>
      <c r="W7" s="158"/>
      <c r="X7" s="50"/>
      <c r="Y7" s="50"/>
      <c r="Z7" s="50"/>
      <c r="AA7" s="50"/>
      <c r="AB7" s="50"/>
    </row>
    <row r="8" spans="1:28" ht="17.25" customHeight="1">
      <c r="A8" s="445"/>
      <c r="B8" s="446"/>
      <c r="C8" s="447"/>
      <c r="D8" s="168" t="str">
        <f>현금흐름!$B$23</f>
        <v>인터넷/TV</v>
      </c>
      <c r="E8" s="233" t="s">
        <v>125</v>
      </c>
      <c r="F8" s="234" t="str">
        <f>현금흐름!A22</f>
        <v>통신</v>
      </c>
      <c r="G8" s="161" t="str">
        <f>현금흐름!$B$23</f>
        <v>인터넷/TV</v>
      </c>
      <c r="H8" s="162">
        <f t="shared" si="0"/>
        <v>0</v>
      </c>
      <c r="I8" s="231" t="e">
        <f>H8/현금흐름!G23</f>
        <v>#DIV/0!</v>
      </c>
      <c r="J8" s="232">
        <f>현금흐름!G23-H8</f>
        <v>0</v>
      </c>
      <c r="K8" s="141"/>
      <c r="L8" s="142"/>
      <c r="M8" s="143"/>
      <c r="N8" s="144"/>
      <c r="O8" s="145"/>
      <c r="Q8" s="155"/>
      <c r="R8" s="156"/>
      <c r="S8" s="147"/>
      <c r="T8" s="147"/>
      <c r="U8" s="157"/>
      <c r="V8" s="157"/>
      <c r="W8" s="158"/>
      <c r="X8" s="50"/>
      <c r="Y8" s="50"/>
      <c r="Z8" s="50"/>
      <c r="AA8" s="50"/>
      <c r="AB8" s="50"/>
    </row>
    <row r="9" spans="1:28" ht="17.25" customHeight="1">
      <c r="A9" s="445"/>
      <c r="B9" s="446"/>
      <c r="C9" s="447"/>
      <c r="D9" s="168" t="str">
        <f>현금흐름!$B$24</f>
        <v>보장성</v>
      </c>
      <c r="E9" s="233" t="s">
        <v>125</v>
      </c>
      <c r="F9" s="236" t="str">
        <f>현금흐름!A24</f>
        <v>보험</v>
      </c>
      <c r="G9" s="161" t="str">
        <f>현금흐름!$B$24</f>
        <v>보장성</v>
      </c>
      <c r="H9" s="162">
        <f t="shared" si="0"/>
        <v>0</v>
      </c>
      <c r="I9" s="231" t="e">
        <f>H9/현금흐름!G24</f>
        <v>#DIV/0!</v>
      </c>
      <c r="J9" s="232">
        <f>현금흐름!G24-H9</f>
        <v>0</v>
      </c>
      <c r="K9" s="141"/>
      <c r="L9" s="142"/>
      <c r="M9" s="143"/>
      <c r="N9" s="144"/>
      <c r="O9" s="145"/>
      <c r="Q9" s="155"/>
      <c r="R9" s="156"/>
      <c r="S9" s="147"/>
      <c r="T9" s="147"/>
      <c r="U9" s="157"/>
      <c r="V9" s="157"/>
      <c r="W9" s="158"/>
      <c r="X9" s="50"/>
      <c r="Y9" s="50"/>
      <c r="Z9" s="50"/>
      <c r="AA9" s="50"/>
      <c r="AB9" s="50"/>
    </row>
    <row r="10" spans="1:28" ht="17.25" customHeight="1">
      <c r="A10" s="445"/>
      <c r="B10" s="446"/>
      <c r="C10" s="447"/>
      <c r="D10" s="168" t="str">
        <f>현금흐름!$B$25</f>
        <v>주담대</v>
      </c>
      <c r="E10" s="233" t="s">
        <v>125</v>
      </c>
      <c r="F10" s="235" t="str">
        <f>현금흐름!A25</f>
        <v>이자</v>
      </c>
      <c r="G10" s="161" t="str">
        <f>현금흐름!$B$25</f>
        <v>주담대</v>
      </c>
      <c r="H10" s="162">
        <f t="shared" si="0"/>
        <v>0</v>
      </c>
      <c r="I10" s="231" t="e">
        <f>H10/현금흐름!G25</f>
        <v>#DIV/0!</v>
      </c>
      <c r="J10" s="232">
        <f>현금흐름!G25-H10</f>
        <v>0</v>
      </c>
      <c r="K10" s="141"/>
      <c r="L10" s="142"/>
      <c r="M10" s="143"/>
      <c r="N10" s="144"/>
      <c r="O10" s="145"/>
      <c r="Q10" s="155"/>
      <c r="R10" s="156"/>
      <c r="S10" s="147"/>
      <c r="T10" s="147"/>
      <c r="U10" s="157"/>
      <c r="V10" s="157"/>
      <c r="W10" s="158"/>
      <c r="X10" s="50"/>
      <c r="Y10" s="50"/>
      <c r="Z10" s="50"/>
      <c r="AA10" s="50"/>
      <c r="AB10" s="50"/>
    </row>
    <row r="11" spans="1:28" ht="17.25" customHeight="1">
      <c r="A11" s="448"/>
      <c r="B11" s="449"/>
      <c r="C11" s="450"/>
      <c r="D11" s="168" t="str">
        <f>현금흐름!$B$26</f>
        <v>신용</v>
      </c>
      <c r="E11" s="233" t="s">
        <v>125</v>
      </c>
      <c r="F11" s="234" t="str">
        <f>현금흐름!A25</f>
        <v>이자</v>
      </c>
      <c r="G11" s="161" t="str">
        <f>현금흐름!$B$26</f>
        <v>신용</v>
      </c>
      <c r="H11" s="162">
        <f t="shared" si="0"/>
        <v>0</v>
      </c>
      <c r="I11" s="231" t="e">
        <f>H11/현금흐름!G26</f>
        <v>#DIV/0!</v>
      </c>
      <c r="J11" s="232">
        <f>현금흐름!G26-H11</f>
        <v>0</v>
      </c>
      <c r="K11" s="141"/>
      <c r="L11" s="142"/>
      <c r="M11" s="143"/>
      <c r="N11" s="144"/>
      <c r="O11" s="145"/>
      <c r="Q11" s="155"/>
      <c r="R11" s="156"/>
      <c r="S11" s="147"/>
      <c r="T11" s="147"/>
      <c r="U11" s="157"/>
      <c r="V11" s="157"/>
      <c r="W11" s="158"/>
      <c r="X11" s="50"/>
      <c r="Y11" s="50"/>
      <c r="Z11" s="50"/>
      <c r="AA11" s="50"/>
      <c r="AB11" s="50"/>
    </row>
    <row r="12" spans="1:28" ht="17.25" customHeight="1">
      <c r="D12" s="168" t="str">
        <f>현금흐름!$B$27</f>
        <v>대중교통/택시</v>
      </c>
      <c r="E12" s="233" t="s">
        <v>125</v>
      </c>
      <c r="F12" s="236" t="str">
        <f>현금흐름!A27</f>
        <v>교통</v>
      </c>
      <c r="G12" s="161" t="str">
        <f>현금흐름!$B$27</f>
        <v>대중교통/택시</v>
      </c>
      <c r="H12" s="162">
        <f t="shared" si="0"/>
        <v>0</v>
      </c>
      <c r="I12" s="231" t="e">
        <f>H12/현금흐름!G27</f>
        <v>#DIV/0!</v>
      </c>
      <c r="J12" s="232">
        <f>현금흐름!G27-H12</f>
        <v>0</v>
      </c>
      <c r="K12" s="141"/>
      <c r="L12" s="142"/>
      <c r="M12" s="143"/>
      <c r="N12" s="144"/>
      <c r="O12" s="145"/>
      <c r="Q12" s="155"/>
      <c r="R12" s="156"/>
      <c r="S12" s="147"/>
      <c r="T12" s="147"/>
      <c r="U12" s="157"/>
      <c r="V12" s="157"/>
      <c r="W12" s="158"/>
      <c r="X12" s="50"/>
      <c r="Y12" s="50"/>
      <c r="Z12" s="50"/>
      <c r="AA12" s="50"/>
      <c r="AB12" s="50"/>
    </row>
    <row r="13" spans="1:28" ht="17.25" customHeight="1">
      <c r="A13" s="451" t="s">
        <v>44</v>
      </c>
      <c r="B13" s="452"/>
      <c r="C13" s="453"/>
      <c r="D13" s="168" t="str">
        <f>현금흐름!$B$28</f>
        <v>세금/공과금</v>
      </c>
      <c r="E13" s="233" t="s">
        <v>125</v>
      </c>
      <c r="F13" s="236" t="str">
        <f>현금흐름!A28</f>
        <v>기타</v>
      </c>
      <c r="G13" s="161" t="str">
        <f>현금흐름!$B$28</f>
        <v>세금/공과금</v>
      </c>
      <c r="H13" s="162">
        <f t="shared" si="0"/>
        <v>0</v>
      </c>
      <c r="I13" s="231" t="e">
        <f>H13/현금흐름!G28</f>
        <v>#DIV/0!</v>
      </c>
      <c r="J13" s="232">
        <f>현금흐름!G28-H13</f>
        <v>0</v>
      </c>
      <c r="K13" s="141"/>
      <c r="L13" s="142"/>
      <c r="M13" s="143"/>
      <c r="N13" s="144"/>
      <c r="O13" s="145"/>
      <c r="Q13" s="155"/>
      <c r="R13" s="156"/>
      <c r="S13" s="147"/>
      <c r="T13" s="147"/>
      <c r="U13" s="157"/>
      <c r="V13" s="157"/>
      <c r="W13" s="158"/>
      <c r="X13" s="50"/>
      <c r="Y13" s="50"/>
      <c r="Z13" s="50"/>
      <c r="AA13" s="50"/>
      <c r="AB13" s="50"/>
    </row>
    <row r="14" spans="1:28" ht="17.25" customHeight="1">
      <c r="A14" s="312" t="s">
        <v>126</v>
      </c>
      <c r="B14" s="166" t="s">
        <v>24</v>
      </c>
      <c r="C14" s="313" t="s">
        <v>127</v>
      </c>
      <c r="D14" s="126"/>
      <c r="E14" s="237"/>
      <c r="F14" s="461" t="s">
        <v>1</v>
      </c>
      <c r="G14" s="367"/>
      <c r="H14" s="171">
        <f>SUM(H5:H13)</f>
        <v>3300</v>
      </c>
      <c r="I14" s="238" t="e">
        <f>H14/현금흐름!G29</f>
        <v>#DIV/0!</v>
      </c>
      <c r="J14" s="239">
        <f>현금흐름!G29-H14</f>
        <v>-3300</v>
      </c>
      <c r="K14" s="141"/>
      <c r="L14" s="142"/>
      <c r="M14" s="143"/>
      <c r="N14" s="144"/>
      <c r="O14" s="145"/>
      <c r="Q14" s="155"/>
      <c r="R14" s="156"/>
      <c r="S14" s="147"/>
      <c r="T14" s="147"/>
      <c r="U14" s="157"/>
      <c r="V14" s="157"/>
      <c r="W14" s="158"/>
      <c r="X14" s="50"/>
      <c r="Y14" s="50"/>
      <c r="Z14" s="50"/>
      <c r="AA14" s="50"/>
      <c r="AB14" s="50"/>
    </row>
    <row r="15" spans="1:28" ht="17.25" customHeight="1">
      <c r="A15" s="314" t="str">
        <f>현금흐름!A4</f>
        <v>회사</v>
      </c>
      <c r="B15" s="162">
        <f>SUMIF($M$4:$M$15,A15,$N$4:$N$15)</f>
        <v>1000000</v>
      </c>
      <c r="C15" s="315">
        <f>B15/$B$18</f>
        <v>1</v>
      </c>
      <c r="D15" s="168" t="str">
        <f>현금흐름!$B$30</f>
        <v>자동차보험</v>
      </c>
      <c r="E15" s="240" t="s">
        <v>128</v>
      </c>
      <c r="F15" s="235" t="str">
        <f>현금흐름!A30</f>
        <v>차량</v>
      </c>
      <c r="G15" s="161" t="str">
        <f>현금흐름!$B$30</f>
        <v>자동차보험</v>
      </c>
      <c r="H15" s="162">
        <f t="shared" ref="H15:H34" si="1">SUMIF(U:U,G15,V:V)</f>
        <v>0</v>
      </c>
      <c r="I15" s="231" t="e">
        <f>H15/현금흐름!G30</f>
        <v>#DIV/0!</v>
      </c>
      <c r="J15" s="232">
        <f>현금흐름!G30-H15</f>
        <v>0</v>
      </c>
      <c r="K15" s="175"/>
      <c r="L15" s="142"/>
      <c r="M15" s="143"/>
      <c r="N15" s="144"/>
      <c r="O15" s="145"/>
      <c r="Q15" s="155"/>
      <c r="R15" s="156"/>
      <c r="S15" s="147"/>
      <c r="T15" s="147"/>
      <c r="U15" s="157"/>
      <c r="V15" s="157"/>
      <c r="W15" s="158"/>
      <c r="X15" s="50"/>
      <c r="Y15" s="50"/>
      <c r="Z15" s="50"/>
      <c r="AA15" s="50"/>
      <c r="AB15" s="50"/>
    </row>
    <row r="16" spans="1:28" ht="17.25" customHeight="1">
      <c r="A16" s="314" t="s">
        <v>47</v>
      </c>
      <c r="B16" s="162">
        <f>SUMIF($M$4:$M$15,A16,$N$4:$N$15)</f>
        <v>0</v>
      </c>
      <c r="C16" s="315">
        <f>B16/$B$18</f>
        <v>0</v>
      </c>
      <c r="D16" s="168" t="str">
        <f>현금흐름!$B$31</f>
        <v>주유</v>
      </c>
      <c r="E16" s="225" t="s">
        <v>128</v>
      </c>
      <c r="F16" s="241" t="str">
        <f>현금흐름!A30</f>
        <v>차량</v>
      </c>
      <c r="G16" s="161" t="str">
        <f>현금흐름!$B$31</f>
        <v>주유</v>
      </c>
      <c r="H16" s="162">
        <f t="shared" si="1"/>
        <v>0</v>
      </c>
      <c r="I16" s="231" t="e">
        <f>H16/현금흐름!G31</f>
        <v>#DIV/0!</v>
      </c>
      <c r="J16" s="232">
        <f>현금흐름!G31-H16</f>
        <v>0</v>
      </c>
      <c r="K16" s="141"/>
      <c r="L16" s="185"/>
      <c r="M16" s="186" t="s">
        <v>129</v>
      </c>
      <c r="N16" s="187">
        <f>SUM(N4:N15)</f>
        <v>1000000</v>
      </c>
      <c r="O16" s="188"/>
      <c r="Q16" s="155"/>
      <c r="R16" s="156"/>
      <c r="S16" s="147"/>
      <c r="T16" s="147"/>
      <c r="U16" s="157"/>
      <c r="V16" s="157"/>
      <c r="W16" s="158"/>
      <c r="X16" s="50"/>
      <c r="Y16" s="50"/>
      <c r="Z16" s="50"/>
      <c r="AA16" s="50"/>
      <c r="AB16" s="50"/>
    </row>
    <row r="17" spans="1:28" ht="17.25" customHeight="1">
      <c r="A17" s="314" t="s">
        <v>48</v>
      </c>
      <c r="B17" s="162">
        <f>SUMIF($M$4:$M$15,A17,$N$4:$N$15)</f>
        <v>0</v>
      </c>
      <c r="C17" s="315">
        <f>B17/$B$18</f>
        <v>0</v>
      </c>
      <c r="D17" s="168" t="str">
        <f>현금흐름!$B$32</f>
        <v>기타유지비</v>
      </c>
      <c r="E17" s="225" t="s">
        <v>128</v>
      </c>
      <c r="F17" s="242" t="str">
        <f>현금흐름!A30</f>
        <v>차량</v>
      </c>
      <c r="G17" s="161" t="str">
        <f>현금흐름!$B$32</f>
        <v>기타유지비</v>
      </c>
      <c r="H17" s="162">
        <f t="shared" si="1"/>
        <v>0</v>
      </c>
      <c r="I17" s="231" t="e">
        <f>H17/현금흐름!G32</f>
        <v>#DIV/0!</v>
      </c>
      <c r="J17" s="232">
        <f>현금흐름!G32-H17</f>
        <v>0</v>
      </c>
      <c r="K17" s="141"/>
      <c r="L17" s="128"/>
      <c r="Q17" s="155"/>
      <c r="R17" s="156"/>
      <c r="S17" s="147"/>
      <c r="T17" s="147"/>
      <c r="U17" s="157"/>
      <c r="V17" s="157"/>
      <c r="W17" s="158"/>
      <c r="X17" s="50"/>
      <c r="Y17" s="50"/>
      <c r="Z17" s="50"/>
      <c r="AA17" s="50"/>
      <c r="AB17" s="50"/>
    </row>
    <row r="18" spans="1:28" ht="17.25" customHeight="1">
      <c r="A18" s="316" t="s">
        <v>129</v>
      </c>
      <c r="B18" s="317">
        <f>SUM(B15:B17)</f>
        <v>1000000</v>
      </c>
      <c r="C18" s="318"/>
      <c r="D18" s="168" t="str">
        <f>현금흐름!$B$33</f>
        <v>집밥</v>
      </c>
      <c r="E18" s="225" t="s">
        <v>128</v>
      </c>
      <c r="F18" s="235" t="str">
        <f>현금흐름!A33</f>
        <v>식비</v>
      </c>
      <c r="G18" s="161" t="str">
        <f>현금흐름!$B$33</f>
        <v>집밥</v>
      </c>
      <c r="H18" s="162">
        <f t="shared" si="1"/>
        <v>0</v>
      </c>
      <c r="I18" s="231" t="e">
        <f>H18/현금흐름!G33</f>
        <v>#DIV/0!</v>
      </c>
      <c r="J18" s="232">
        <f>현금흐름!G33-H18</f>
        <v>0</v>
      </c>
      <c r="K18" s="141"/>
      <c r="L18" s="128" t="s">
        <v>49</v>
      </c>
      <c r="Q18" s="155"/>
      <c r="R18" s="156"/>
      <c r="S18" s="147"/>
      <c r="T18" s="147"/>
      <c r="U18" s="157"/>
      <c r="V18" s="157"/>
      <c r="W18" s="158"/>
      <c r="X18" s="50"/>
      <c r="Y18" s="50"/>
      <c r="Z18" s="50"/>
      <c r="AA18" s="50"/>
      <c r="AB18" s="50"/>
    </row>
    <row r="19" spans="1:28" ht="17.25" customHeight="1">
      <c r="A19" s="53"/>
      <c r="B19" s="53"/>
      <c r="C19" s="53"/>
      <c r="D19" s="168" t="str">
        <f>현금흐름!$B$34</f>
        <v>외식/배달</v>
      </c>
      <c r="E19" s="225" t="s">
        <v>128</v>
      </c>
      <c r="F19" s="241" t="str">
        <f>현금흐름!A33</f>
        <v>식비</v>
      </c>
      <c r="G19" s="161" t="str">
        <f>현금흐름!$B$34</f>
        <v>외식/배달</v>
      </c>
      <c r="H19" s="162">
        <f t="shared" si="1"/>
        <v>0</v>
      </c>
      <c r="I19" s="231" t="e">
        <f>H19/현금흐름!G34</f>
        <v>#DIV/0!</v>
      </c>
      <c r="J19" s="232">
        <f>현금흐름!G34-H19</f>
        <v>0</v>
      </c>
      <c r="K19" s="141"/>
      <c r="L19" s="131" t="s">
        <v>116</v>
      </c>
      <c r="M19" s="132" t="s">
        <v>130</v>
      </c>
      <c r="N19" s="132" t="s">
        <v>24</v>
      </c>
      <c r="O19" s="133" t="s">
        <v>117</v>
      </c>
      <c r="Q19" s="155"/>
      <c r="R19" s="156"/>
      <c r="S19" s="147"/>
      <c r="T19" s="147"/>
      <c r="U19" s="157"/>
      <c r="V19" s="157"/>
      <c r="W19" s="158"/>
      <c r="X19" s="50"/>
      <c r="Y19" s="50"/>
      <c r="Z19" s="50"/>
      <c r="AA19" s="50"/>
      <c r="AB19" s="50"/>
    </row>
    <row r="20" spans="1:28" ht="17.25" customHeight="1">
      <c r="A20" s="437" t="s">
        <v>49</v>
      </c>
      <c r="B20" s="438"/>
      <c r="C20" s="439"/>
      <c r="D20" s="168" t="str">
        <f>현금흐름!$B$35</f>
        <v>카페/간식</v>
      </c>
      <c r="E20" s="225" t="s">
        <v>128</v>
      </c>
      <c r="F20" s="243" t="str">
        <f>현금흐름!A33</f>
        <v>식비</v>
      </c>
      <c r="G20" s="244" t="str">
        <f>현금흐름!$B$35</f>
        <v>카페/간식</v>
      </c>
      <c r="H20" s="162">
        <f t="shared" si="1"/>
        <v>0</v>
      </c>
      <c r="I20" s="231" t="e">
        <f>H20/현금흐름!G35</f>
        <v>#DIV/0!</v>
      </c>
      <c r="J20" s="232">
        <f>현금흐름!G35-H20</f>
        <v>0</v>
      </c>
      <c r="K20" s="141"/>
      <c r="L20" s="142"/>
      <c r="M20" s="192" t="s">
        <v>153</v>
      </c>
      <c r="N20" s="144">
        <v>1000000</v>
      </c>
      <c r="O20" s="194"/>
      <c r="Q20" s="155"/>
      <c r="R20" s="156"/>
      <c r="S20" s="147"/>
      <c r="T20" s="147"/>
      <c r="U20" s="157"/>
      <c r="V20" s="157"/>
      <c r="W20" s="158"/>
      <c r="X20" s="50"/>
      <c r="Y20" s="50"/>
      <c r="Z20" s="50"/>
      <c r="AA20" s="50"/>
      <c r="AB20" s="50"/>
    </row>
    <row r="21" spans="1:28" ht="17.25" customHeight="1">
      <c r="A21" s="165" t="s">
        <v>130</v>
      </c>
      <c r="B21" s="166" t="s">
        <v>24</v>
      </c>
      <c r="C21" s="167" t="s">
        <v>127</v>
      </c>
      <c r="D21" s="168" t="str">
        <f>현금흐름!$B$36</f>
        <v>음악</v>
      </c>
      <c r="E21" s="225" t="s">
        <v>128</v>
      </c>
      <c r="F21" s="245" t="str">
        <f>현금흐름!A36</f>
        <v>취미</v>
      </c>
      <c r="G21" s="244" t="str">
        <f>현금흐름!$B$36</f>
        <v>음악</v>
      </c>
      <c r="H21" s="162">
        <f t="shared" si="1"/>
        <v>0</v>
      </c>
      <c r="I21" s="231" t="e">
        <f>H21/현금흐름!G36</f>
        <v>#DIV/0!</v>
      </c>
      <c r="J21" s="232">
        <f>현금흐름!G36-H21</f>
        <v>0</v>
      </c>
      <c r="K21" s="141"/>
      <c r="L21" s="142"/>
      <c r="M21" s="143" t="s">
        <v>154</v>
      </c>
      <c r="N21" s="144">
        <v>1000000</v>
      </c>
      <c r="O21" s="145"/>
      <c r="Q21" s="155"/>
      <c r="R21" s="156"/>
      <c r="S21" s="147"/>
      <c r="T21" s="147"/>
      <c r="U21" s="157"/>
      <c r="V21" s="157"/>
      <c r="W21" s="158"/>
      <c r="X21" s="50"/>
      <c r="Y21" s="50"/>
      <c r="Z21" s="50"/>
      <c r="AA21" s="50"/>
      <c r="AB21" s="50"/>
    </row>
    <row r="22" spans="1:28" ht="17.25" customHeight="1">
      <c r="A22" s="183" t="str">
        <f>현금흐름!A10</f>
        <v>대출상환</v>
      </c>
      <c r="B22" s="162">
        <f>SUMIF(M$20:M$31,A22,N$20:N$31)</f>
        <v>1000000</v>
      </c>
      <c r="C22" s="169">
        <f>B22/$B$26</f>
        <v>0.5</v>
      </c>
      <c r="D22" s="168" t="str">
        <f>현금흐름!$B$37</f>
        <v>문화</v>
      </c>
      <c r="E22" s="225" t="s">
        <v>128</v>
      </c>
      <c r="F22" s="246" t="str">
        <f>현금흐름!A36</f>
        <v>취미</v>
      </c>
      <c r="G22" s="244" t="str">
        <f>현금흐름!$B$37</f>
        <v>문화</v>
      </c>
      <c r="H22" s="162">
        <f t="shared" si="1"/>
        <v>0</v>
      </c>
      <c r="I22" s="231" t="e">
        <f>H22/현금흐름!G37</f>
        <v>#DIV/0!</v>
      </c>
      <c r="J22" s="232">
        <f>현금흐름!G37-H22</f>
        <v>0</v>
      </c>
      <c r="K22" s="141"/>
      <c r="L22" s="142"/>
      <c r="M22" s="143"/>
      <c r="N22" s="144"/>
      <c r="O22" s="145"/>
      <c r="Q22" s="155"/>
      <c r="R22" s="156"/>
      <c r="S22" s="147"/>
      <c r="T22" s="147"/>
      <c r="U22" s="157"/>
      <c r="V22" s="157"/>
      <c r="W22" s="158"/>
      <c r="X22" s="50"/>
      <c r="Y22" s="50"/>
      <c r="Z22" s="50"/>
      <c r="AA22" s="50"/>
      <c r="AB22" s="50"/>
    </row>
    <row r="23" spans="1:28" ht="17.25" customHeight="1">
      <c r="A23" s="183" t="str">
        <f>현금흐름!A11</f>
        <v>금융투자</v>
      </c>
      <c r="B23" s="162">
        <f>SUMIF(M$20:M$31,A23,N$20:N$31)</f>
        <v>0</v>
      </c>
      <c r="C23" s="169">
        <f>B23/$B$26</f>
        <v>0</v>
      </c>
      <c r="D23" s="168" t="str">
        <f>현금흐름!$B$38</f>
        <v>여행</v>
      </c>
      <c r="E23" s="225" t="s">
        <v>128</v>
      </c>
      <c r="F23" s="243" t="str">
        <f>현금흐름!A36</f>
        <v>취미</v>
      </c>
      <c r="G23" s="244" t="str">
        <f>현금흐름!$B$38</f>
        <v>여행</v>
      </c>
      <c r="H23" s="162">
        <f t="shared" si="1"/>
        <v>0</v>
      </c>
      <c r="I23" s="231" t="e">
        <f>H23/현금흐름!G38</f>
        <v>#DIV/0!</v>
      </c>
      <c r="J23" s="232">
        <f>현금흐름!G38-H23</f>
        <v>0</v>
      </c>
      <c r="K23" s="141"/>
      <c r="L23" s="142"/>
      <c r="M23" s="143"/>
      <c r="N23" s="144"/>
      <c r="O23" s="145"/>
      <c r="Q23" s="155"/>
      <c r="R23" s="156"/>
      <c r="S23" s="147"/>
      <c r="T23" s="147"/>
      <c r="U23" s="157"/>
      <c r="V23" s="157"/>
      <c r="W23" s="158"/>
      <c r="X23" s="50"/>
      <c r="Y23" s="50"/>
      <c r="Z23" s="50"/>
      <c r="AA23" s="50"/>
      <c r="AB23" s="50"/>
    </row>
    <row r="24" spans="1:28" ht="17.25" customHeight="1">
      <c r="A24" s="183" t="str">
        <f>현금흐름!A12</f>
        <v>비상금</v>
      </c>
      <c r="B24" s="162">
        <f>SUMIF(M$20:M$31,A24,N$20:N$31)</f>
        <v>1000000</v>
      </c>
      <c r="C24" s="169">
        <f>B24/$B$26</f>
        <v>0.5</v>
      </c>
      <c r="D24" s="168" t="str">
        <f>현금흐름!$B$39</f>
        <v>운동</v>
      </c>
      <c r="E24" s="225" t="s">
        <v>128</v>
      </c>
      <c r="F24" s="235" t="str">
        <f>현금흐름!A39</f>
        <v>개발</v>
      </c>
      <c r="G24" s="161" t="str">
        <f>현금흐름!$B$39</f>
        <v>운동</v>
      </c>
      <c r="H24" s="162">
        <f t="shared" si="1"/>
        <v>0</v>
      </c>
      <c r="I24" s="231" t="e">
        <f>H24/현금흐름!G39</f>
        <v>#DIV/0!</v>
      </c>
      <c r="J24" s="232">
        <f>현금흐름!G39-H24</f>
        <v>0</v>
      </c>
      <c r="K24" s="141"/>
      <c r="L24" s="142"/>
      <c r="M24" s="143"/>
      <c r="N24" s="144"/>
      <c r="O24" s="145"/>
      <c r="Q24" s="155"/>
      <c r="R24" s="156"/>
      <c r="S24" s="147"/>
      <c r="T24" s="147"/>
      <c r="U24" s="157"/>
      <c r="V24" s="157"/>
      <c r="W24" s="158"/>
      <c r="X24" s="50"/>
      <c r="Y24" s="50"/>
      <c r="Z24" s="50"/>
      <c r="AA24" s="50"/>
      <c r="AB24" s="50"/>
    </row>
    <row r="25" spans="1:28" ht="17.25" customHeight="1">
      <c r="A25" s="183" t="str">
        <f>현금흐름!A13</f>
        <v>목적적금-여행</v>
      </c>
      <c r="B25" s="162">
        <f>SUMIF(M$20:M$31,A25,N$20:N$31)</f>
        <v>0</v>
      </c>
      <c r="C25" s="169">
        <f>B25/$B$26</f>
        <v>0</v>
      </c>
      <c r="D25" s="168" t="str">
        <f>현금흐름!$B$40</f>
        <v>교육</v>
      </c>
      <c r="E25" s="225" t="s">
        <v>128</v>
      </c>
      <c r="F25" s="242" t="str">
        <f>현금흐름!A39</f>
        <v>개발</v>
      </c>
      <c r="G25" s="161" t="str">
        <f>현금흐름!$B$40</f>
        <v>교육</v>
      </c>
      <c r="H25" s="162">
        <f t="shared" si="1"/>
        <v>0</v>
      </c>
      <c r="I25" s="231" t="e">
        <f>H25/현금흐름!G40</f>
        <v>#DIV/0!</v>
      </c>
      <c r="J25" s="232">
        <f>현금흐름!G40-H25</f>
        <v>0</v>
      </c>
      <c r="K25" s="141"/>
      <c r="L25" s="142"/>
      <c r="M25" s="143"/>
      <c r="N25" s="144"/>
      <c r="O25" s="145"/>
      <c r="Q25" s="155"/>
      <c r="R25" s="156"/>
      <c r="S25" s="147"/>
      <c r="T25" s="147"/>
      <c r="U25" s="157"/>
      <c r="V25" s="157"/>
      <c r="W25" s="158"/>
      <c r="X25" s="50"/>
      <c r="Y25" s="50"/>
      <c r="Z25" s="50"/>
      <c r="AA25" s="50"/>
      <c r="AB25" s="50"/>
    </row>
    <row r="26" spans="1:28" ht="17.25" customHeight="1">
      <c r="A26" s="165" t="s">
        <v>129</v>
      </c>
      <c r="B26" s="176">
        <f>SUM(B22:B25)</f>
        <v>2000000</v>
      </c>
      <c r="C26" s="177"/>
      <c r="D26" s="168" t="str">
        <f>현금흐름!$B$41</f>
        <v>미용</v>
      </c>
      <c r="E26" s="225" t="s">
        <v>128</v>
      </c>
      <c r="F26" s="235" t="str">
        <f>현금흐름!A41</f>
        <v>꾸밈</v>
      </c>
      <c r="G26" s="161" t="str">
        <f>현금흐름!$B$41</f>
        <v>미용</v>
      </c>
      <c r="H26" s="162">
        <f t="shared" si="1"/>
        <v>0</v>
      </c>
      <c r="I26" s="231" t="e">
        <f>H26/현금흐름!G41</f>
        <v>#DIV/0!</v>
      </c>
      <c r="J26" s="232">
        <f>현금흐름!G41-H26</f>
        <v>0</v>
      </c>
      <c r="K26" s="141"/>
      <c r="L26" s="142"/>
      <c r="M26" s="182"/>
      <c r="N26" s="144"/>
      <c r="O26" s="145"/>
      <c r="Q26" s="155"/>
      <c r="R26" s="156"/>
      <c r="S26" s="147"/>
      <c r="T26" s="147"/>
      <c r="U26" s="157"/>
      <c r="V26" s="157"/>
      <c r="W26" s="158"/>
      <c r="X26" s="50"/>
      <c r="Y26" s="50"/>
      <c r="Z26" s="50"/>
      <c r="AA26" s="50"/>
      <c r="AB26" s="50"/>
    </row>
    <row r="27" spans="1:28" ht="17.25" customHeight="1">
      <c r="A27" s="53"/>
      <c r="B27" s="53"/>
      <c r="C27" s="53"/>
      <c r="D27" s="168" t="str">
        <f>현금흐름!$B$42</f>
        <v>의류/잡화</v>
      </c>
      <c r="E27" s="225" t="s">
        <v>128</v>
      </c>
      <c r="F27" s="242" t="str">
        <f>현금흐름!A41</f>
        <v>꾸밈</v>
      </c>
      <c r="G27" s="161" t="str">
        <f>현금흐름!$B$42</f>
        <v>의류/잡화</v>
      </c>
      <c r="H27" s="162">
        <f t="shared" si="1"/>
        <v>0</v>
      </c>
      <c r="I27" s="231" t="e">
        <f>H27/현금흐름!G42</f>
        <v>#DIV/0!</v>
      </c>
      <c r="J27" s="232">
        <f>현금흐름!G42-H27</f>
        <v>0</v>
      </c>
      <c r="K27" s="175"/>
      <c r="L27" s="142"/>
      <c r="M27" s="182"/>
      <c r="N27" s="144"/>
      <c r="O27" s="145"/>
      <c r="Q27" s="155"/>
      <c r="R27" s="156"/>
      <c r="S27" s="147"/>
      <c r="T27" s="147"/>
      <c r="U27" s="157"/>
      <c r="V27" s="157"/>
      <c r="W27" s="158"/>
      <c r="X27" s="50"/>
      <c r="Y27" s="50"/>
      <c r="Z27" s="50"/>
      <c r="AA27" s="50"/>
      <c r="AB27" s="50"/>
    </row>
    <row r="28" spans="1:28" ht="17.25" customHeight="1">
      <c r="A28" s="454" t="s">
        <v>131</v>
      </c>
      <c r="B28" s="455"/>
      <c r="C28" s="456"/>
      <c r="D28" s="168" t="str">
        <f>현금흐름!$B$43</f>
        <v>경조사</v>
      </c>
      <c r="E28" s="225" t="s">
        <v>128</v>
      </c>
      <c r="F28" s="235" t="str">
        <f>현금흐름!A43</f>
        <v>관계</v>
      </c>
      <c r="G28" s="161" t="str">
        <f>현금흐름!$B$43</f>
        <v>경조사</v>
      </c>
      <c r="H28" s="162">
        <f t="shared" si="1"/>
        <v>0</v>
      </c>
      <c r="I28" s="231" t="e">
        <f>H28/현금흐름!G43</f>
        <v>#DIV/0!</v>
      </c>
      <c r="J28" s="232">
        <f>현금흐름!G43-H28</f>
        <v>0</v>
      </c>
      <c r="K28" s="191"/>
      <c r="L28" s="142"/>
      <c r="M28" s="182"/>
      <c r="N28" s="144"/>
      <c r="O28" s="145"/>
      <c r="Q28" s="155"/>
      <c r="R28" s="156"/>
      <c r="S28" s="147"/>
      <c r="T28" s="147"/>
      <c r="U28" s="157"/>
      <c r="V28" s="157"/>
      <c r="W28" s="158"/>
      <c r="X28" s="50"/>
      <c r="Y28" s="50"/>
      <c r="Z28" s="50"/>
      <c r="AA28" s="50"/>
      <c r="AB28" s="50"/>
    </row>
    <row r="29" spans="1:28" ht="17.25" customHeight="1">
      <c r="A29" s="189" t="str">
        <f>현금흐름!A76</f>
        <v>신한 더모아</v>
      </c>
      <c r="B29" s="153">
        <f t="shared" ref="B29:B34" si="2">SUMIF(R:R,A29,V:V)</f>
        <v>0</v>
      </c>
      <c r="C29" s="190">
        <f t="shared" ref="C29:C34" si="3">B29/$B$35</f>
        <v>0</v>
      </c>
      <c r="D29" s="168" t="str">
        <f>현금흐름!$B$44</f>
        <v>모임</v>
      </c>
      <c r="E29" s="225" t="s">
        <v>128</v>
      </c>
      <c r="F29" s="242" t="str">
        <f>현금흐름!A43</f>
        <v>관계</v>
      </c>
      <c r="G29" s="161" t="str">
        <f>현금흐름!$B$44</f>
        <v>모임</v>
      </c>
      <c r="H29" s="162">
        <f t="shared" si="1"/>
        <v>0</v>
      </c>
      <c r="I29" s="231" t="e">
        <f>H29/현금흐름!G44</f>
        <v>#DIV/0!</v>
      </c>
      <c r="J29" s="232">
        <f>현금흐름!G44-H29</f>
        <v>0</v>
      </c>
      <c r="K29" s="127"/>
      <c r="L29" s="142"/>
      <c r="M29" s="182"/>
      <c r="N29" s="144"/>
      <c r="O29" s="145"/>
      <c r="Q29" s="155"/>
      <c r="R29" s="156"/>
      <c r="S29" s="147"/>
      <c r="T29" s="147"/>
      <c r="U29" s="157"/>
      <c r="V29" s="157"/>
      <c r="W29" s="158"/>
      <c r="X29" s="50"/>
      <c r="Y29" s="50"/>
      <c r="Z29" s="50"/>
      <c r="AA29" s="50"/>
      <c r="AB29" s="50"/>
    </row>
    <row r="30" spans="1:28" ht="17.25" customHeight="1">
      <c r="A30" s="189" t="str">
        <f>현금흐름!A77</f>
        <v>현대 네이버</v>
      </c>
      <c r="B30" s="153">
        <f t="shared" si="2"/>
        <v>0</v>
      </c>
      <c r="C30" s="190">
        <f t="shared" si="3"/>
        <v>0</v>
      </c>
      <c r="D30" s="168" t="str">
        <f>현금흐름!$B$45</f>
        <v>의료</v>
      </c>
      <c r="E30" s="225" t="s">
        <v>128</v>
      </c>
      <c r="F30" s="236" t="str">
        <f>현금흐름!A45</f>
        <v>건강</v>
      </c>
      <c r="G30" s="161" t="str">
        <f>현금흐름!$B$45</f>
        <v>의료</v>
      </c>
      <c r="H30" s="162">
        <f t="shared" si="1"/>
        <v>0</v>
      </c>
      <c r="I30" s="231" t="e">
        <f>H30/현금흐름!G45</f>
        <v>#DIV/0!</v>
      </c>
      <c r="J30" s="232">
        <f>현금흐름!G45-H30</f>
        <v>0</v>
      </c>
      <c r="K30" s="127"/>
      <c r="L30" s="142"/>
      <c r="M30" s="182"/>
      <c r="N30" s="144"/>
      <c r="O30" s="145"/>
      <c r="Q30" s="155"/>
      <c r="R30" s="156"/>
      <c r="S30" s="147"/>
      <c r="T30" s="147"/>
      <c r="U30" s="157"/>
      <c r="V30" s="157"/>
      <c r="W30" s="158"/>
      <c r="X30" s="50"/>
      <c r="Y30" s="50"/>
      <c r="Z30" s="50"/>
      <c r="AA30" s="50"/>
      <c r="AB30" s="50"/>
    </row>
    <row r="31" spans="1:28" ht="17.25" customHeight="1">
      <c r="A31" s="189" t="str">
        <f>현금흐름!A78</f>
        <v>국민 노리체크</v>
      </c>
      <c r="B31" s="153">
        <f t="shared" si="2"/>
        <v>0</v>
      </c>
      <c r="C31" s="190">
        <f t="shared" si="3"/>
        <v>0</v>
      </c>
      <c r="D31" s="168" t="str">
        <f>현금흐름!$B$46</f>
        <v>동물병원</v>
      </c>
      <c r="E31" s="225" t="s">
        <v>128</v>
      </c>
      <c r="F31" s="235" t="str">
        <f>현금흐름!A46</f>
        <v>복순</v>
      </c>
      <c r="G31" s="161" t="str">
        <f>현금흐름!$B$46</f>
        <v>동물병원</v>
      </c>
      <c r="H31" s="162">
        <f t="shared" si="1"/>
        <v>0</v>
      </c>
      <c r="I31" s="231" t="e">
        <f>H31/현금흐름!G46</f>
        <v>#DIV/0!</v>
      </c>
      <c r="J31" s="232">
        <f>현금흐름!G46-H31</f>
        <v>0</v>
      </c>
      <c r="K31" s="127"/>
      <c r="L31" s="142"/>
      <c r="M31" s="182"/>
      <c r="N31" s="144"/>
      <c r="O31" s="145"/>
      <c r="Q31" s="155"/>
      <c r="R31" s="156"/>
      <c r="S31" s="147"/>
      <c r="T31" s="147"/>
      <c r="U31" s="157"/>
      <c r="V31" s="157"/>
      <c r="W31" s="158"/>
      <c r="X31" s="50"/>
      <c r="Y31" s="50"/>
      <c r="Z31" s="50"/>
      <c r="AA31" s="50"/>
      <c r="AB31" s="50"/>
    </row>
    <row r="32" spans="1:28" ht="17.25" customHeight="1">
      <c r="A32" s="189" t="str">
        <f>현금흐름!A79</f>
        <v>토스체크</v>
      </c>
      <c r="B32" s="153">
        <f t="shared" si="2"/>
        <v>0</v>
      </c>
      <c r="C32" s="190">
        <f t="shared" si="3"/>
        <v>0</v>
      </c>
      <c r="D32" s="168" t="str">
        <f>현금흐름!$B$47</f>
        <v>용품</v>
      </c>
      <c r="E32" s="225" t="s">
        <v>128</v>
      </c>
      <c r="F32" s="242" t="str">
        <f>현금흐름!A46</f>
        <v>복순</v>
      </c>
      <c r="G32" s="161" t="str">
        <f>현금흐름!$B$47</f>
        <v>용품</v>
      </c>
      <c r="H32" s="162">
        <f t="shared" si="1"/>
        <v>0</v>
      </c>
      <c r="I32" s="231" t="e">
        <f>H32/현금흐름!G47</f>
        <v>#DIV/0!</v>
      </c>
      <c r="J32" s="232">
        <f>현금흐름!G47-H32</f>
        <v>0</v>
      </c>
      <c r="K32" s="50"/>
      <c r="L32" s="185"/>
      <c r="M32" s="186" t="s">
        <v>129</v>
      </c>
      <c r="N32" s="187">
        <f>SUM(N20:N31)</f>
        <v>2000000</v>
      </c>
      <c r="O32" s="188"/>
      <c r="Q32" s="155"/>
      <c r="R32" s="156"/>
      <c r="S32" s="147"/>
      <c r="T32" s="147"/>
      <c r="U32" s="157"/>
      <c r="V32" s="157"/>
      <c r="W32" s="158"/>
      <c r="X32" s="50"/>
      <c r="Y32" s="50"/>
      <c r="Z32" s="50"/>
      <c r="AA32" s="50"/>
      <c r="AB32" s="50"/>
    </row>
    <row r="33" spans="1:28" ht="17.25" customHeight="1">
      <c r="A33" s="189" t="s">
        <v>155</v>
      </c>
      <c r="B33" s="153">
        <f t="shared" si="2"/>
        <v>3300</v>
      </c>
      <c r="C33" s="190">
        <f t="shared" si="3"/>
        <v>1</v>
      </c>
      <c r="D33" s="168" t="str">
        <f>현금흐름!$B$48</f>
        <v>생필품</v>
      </c>
      <c r="E33" s="225" t="s">
        <v>128</v>
      </c>
      <c r="F33" s="235" t="str">
        <f>현금흐름!A48</f>
        <v>생활</v>
      </c>
      <c r="G33" s="161" t="str">
        <f>현금흐름!$B$48</f>
        <v>생필품</v>
      </c>
      <c r="H33" s="162">
        <f t="shared" si="1"/>
        <v>0</v>
      </c>
      <c r="I33" s="231" t="e">
        <f>H33/현금흐름!G48</f>
        <v>#DIV/0!</v>
      </c>
      <c r="J33" s="232">
        <f>현금흐름!G48-H33</f>
        <v>0</v>
      </c>
      <c r="K33" s="50"/>
      <c r="L33" s="125"/>
      <c r="Q33" s="155"/>
      <c r="R33" s="156"/>
      <c r="S33" s="147"/>
      <c r="T33" s="147"/>
      <c r="U33" s="157"/>
      <c r="V33" s="157"/>
      <c r="W33" s="158"/>
      <c r="X33" s="50"/>
      <c r="Y33" s="50"/>
      <c r="Z33" s="50"/>
      <c r="AA33" s="50"/>
      <c r="AB33" s="50"/>
    </row>
    <row r="34" spans="1:28" ht="17.25" customHeight="1">
      <c r="A34" s="189" t="s">
        <v>156</v>
      </c>
      <c r="B34" s="153">
        <f t="shared" si="2"/>
        <v>0</v>
      </c>
      <c r="C34" s="190">
        <f t="shared" si="3"/>
        <v>0</v>
      </c>
      <c r="D34" s="168" t="str">
        <f>현금흐름!$B$49</f>
        <v>기타</v>
      </c>
      <c r="E34" s="225" t="s">
        <v>128</v>
      </c>
      <c r="F34" s="242" t="str">
        <f>현금흐름!A48</f>
        <v>생활</v>
      </c>
      <c r="G34" s="161" t="str">
        <f>현금흐름!$B$49</f>
        <v>기타</v>
      </c>
      <c r="H34" s="162">
        <f t="shared" si="1"/>
        <v>0</v>
      </c>
      <c r="I34" s="231" t="e">
        <f>H34/현금흐름!G49</f>
        <v>#DIV/0!</v>
      </c>
      <c r="J34" s="232">
        <f>현금흐름!G49-H34</f>
        <v>0</v>
      </c>
      <c r="K34" s="50"/>
      <c r="L34" s="125"/>
      <c r="Q34" s="155"/>
      <c r="R34" s="156"/>
      <c r="S34" s="147"/>
      <c r="T34" s="147"/>
      <c r="U34" s="157"/>
      <c r="V34" s="157"/>
      <c r="W34" s="158"/>
      <c r="X34" s="50"/>
      <c r="Y34" s="50"/>
      <c r="Z34" s="50"/>
      <c r="AA34" s="50"/>
      <c r="AB34" s="50"/>
    </row>
    <row r="35" spans="1:28" ht="17.25" customHeight="1">
      <c r="A35" s="199" t="s">
        <v>2</v>
      </c>
      <c r="B35" s="200">
        <f>SUM(B29:B34)</f>
        <v>3300</v>
      </c>
      <c r="C35" s="201"/>
      <c r="D35" s="126"/>
      <c r="E35" s="247"/>
      <c r="F35" s="457" t="s">
        <v>1</v>
      </c>
      <c r="G35" s="367"/>
      <c r="H35" s="197">
        <f>SUM(H15:H34)</f>
        <v>0</v>
      </c>
      <c r="I35" s="248" t="e">
        <f>H35/현금흐름!G50</f>
        <v>#DIV/0!</v>
      </c>
      <c r="J35" s="249">
        <f>현금흐름!G50-H35</f>
        <v>0</v>
      </c>
      <c r="K35" s="50"/>
      <c r="L35" s="125"/>
      <c r="Q35" s="155"/>
      <c r="R35" s="156"/>
      <c r="S35" s="147"/>
      <c r="T35" s="147"/>
      <c r="U35" s="157"/>
      <c r="V35" s="157"/>
      <c r="W35" s="158"/>
      <c r="X35" s="50"/>
      <c r="Y35" s="50"/>
      <c r="Z35" s="50"/>
      <c r="AA35" s="50"/>
      <c r="AB35" s="50"/>
    </row>
    <row r="36" spans="1:28" ht="17.25" customHeight="1">
      <c r="A36" s="53"/>
      <c r="B36" s="53"/>
      <c r="C36" s="53"/>
      <c r="D36" s="126"/>
      <c r="E36" s="441" t="s">
        <v>4</v>
      </c>
      <c r="F36" s="399"/>
      <c r="G36" s="382"/>
      <c r="H36" s="202">
        <f>H14+H35</f>
        <v>3300</v>
      </c>
      <c r="I36" s="250" t="e">
        <f>H36/현금흐름!G51</f>
        <v>#DIV/0!</v>
      </c>
      <c r="J36" s="251">
        <f>SUM(J14,J35)</f>
        <v>-3300</v>
      </c>
      <c r="K36" s="50"/>
      <c r="L36" s="125"/>
      <c r="Q36" s="155"/>
      <c r="R36" s="156"/>
      <c r="S36" s="147"/>
      <c r="T36" s="147"/>
      <c r="U36" s="157"/>
      <c r="V36" s="157"/>
      <c r="W36" s="158"/>
      <c r="X36" s="50"/>
      <c r="Y36" s="50"/>
      <c r="Z36" s="50"/>
      <c r="AA36" s="50"/>
      <c r="AB36" s="50"/>
    </row>
    <row r="37" spans="1:28" ht="17.25" customHeight="1">
      <c r="A37" s="454" t="s">
        <v>132</v>
      </c>
      <c r="B37" s="455"/>
      <c r="C37" s="456"/>
      <c r="D37" s="205"/>
      <c r="H37" s="125"/>
      <c r="L37" s="125"/>
      <c r="Q37" s="155"/>
      <c r="R37" s="156"/>
      <c r="S37" s="147"/>
      <c r="T37" s="147"/>
      <c r="U37" s="157"/>
      <c r="V37" s="157"/>
      <c r="W37" s="158"/>
      <c r="X37" s="50"/>
      <c r="Y37" s="50"/>
      <c r="Z37" s="50"/>
      <c r="AA37" s="50"/>
      <c r="AB37" s="50"/>
    </row>
    <row r="38" spans="1:28" ht="17.25" customHeight="1">
      <c r="A38" s="206" t="s">
        <v>49</v>
      </c>
      <c r="B38" s="153">
        <f>N32</f>
        <v>2000000</v>
      </c>
      <c r="C38" s="190">
        <f>B38/$B$18</f>
        <v>2</v>
      </c>
      <c r="D38" s="126"/>
      <c r="E38" s="437" t="s">
        <v>133</v>
      </c>
      <c r="F38" s="348"/>
      <c r="G38" s="348"/>
      <c r="H38" s="348"/>
      <c r="I38" s="376"/>
      <c r="J38" s="50"/>
      <c r="K38" s="125"/>
      <c r="L38" s="125"/>
      <c r="Q38" s="155"/>
      <c r="R38" s="156"/>
      <c r="S38" s="147"/>
      <c r="T38" s="147"/>
      <c r="U38" s="156"/>
      <c r="V38" s="157"/>
      <c r="W38" s="158"/>
      <c r="X38" s="50"/>
      <c r="Y38" s="50"/>
      <c r="Z38" s="50"/>
      <c r="AA38" s="50"/>
      <c r="AB38" s="50"/>
    </row>
    <row r="39" spans="1:28" ht="17.25" customHeight="1">
      <c r="A39" s="183" t="s">
        <v>125</v>
      </c>
      <c r="B39" s="162">
        <f>H14</f>
        <v>3300</v>
      </c>
      <c r="C39" s="169">
        <f>B39/$B$18</f>
        <v>3.3E-3</v>
      </c>
      <c r="D39" s="126"/>
      <c r="E39" s="207" t="s">
        <v>134</v>
      </c>
      <c r="F39" s="207">
        <v>7.0000000000000007E-2</v>
      </c>
      <c r="G39" s="161" t="s">
        <v>135</v>
      </c>
      <c r="H39" s="208" t="str">
        <f>IF($C$39&lt;$F$39,"권장기준 미만","권장기준 초과")</f>
        <v>권장기준 미만</v>
      </c>
      <c r="I39" s="209" t="str">
        <f>IF(H39="권장기준 미만","개선","양호")</f>
        <v>개선</v>
      </c>
      <c r="J39" s="50"/>
      <c r="K39" s="125"/>
      <c r="L39" s="125"/>
      <c r="Q39" s="155"/>
      <c r="R39" s="156"/>
      <c r="S39" s="147"/>
      <c r="T39" s="147"/>
      <c r="U39" s="157"/>
      <c r="V39" s="157"/>
      <c r="W39" s="158"/>
      <c r="X39" s="50"/>
      <c r="Y39" s="50"/>
      <c r="Z39" s="50"/>
      <c r="AA39" s="50"/>
      <c r="AB39" s="50"/>
    </row>
    <row r="40" spans="1:28" ht="17.25" customHeight="1">
      <c r="A40" s="183" t="s">
        <v>128</v>
      </c>
      <c r="B40" s="162">
        <f>H35</f>
        <v>0</v>
      </c>
      <c r="C40" s="169">
        <f>B40/$B$18</f>
        <v>0</v>
      </c>
      <c r="D40" s="126"/>
      <c r="E40" s="207" t="s">
        <v>136</v>
      </c>
      <c r="F40" s="207">
        <v>0.31</v>
      </c>
      <c r="G40" s="161" t="s">
        <v>137</v>
      </c>
      <c r="H40" s="208" t="str">
        <f>IF($C$40&lt;$F$40,"권장기준 미만","권장기준 초과")</f>
        <v>권장기준 미만</v>
      </c>
      <c r="I40" s="209" t="str">
        <f t="shared" ref="I40:I41" si="4">IF(H40="권장기준 미만","양호","개선")</f>
        <v>양호</v>
      </c>
      <c r="J40" s="50"/>
      <c r="K40" s="125"/>
      <c r="L40" s="125"/>
      <c r="Q40" s="155"/>
      <c r="R40" s="156"/>
      <c r="S40" s="147"/>
      <c r="T40" s="147"/>
      <c r="U40" s="156"/>
      <c r="V40" s="157"/>
      <c r="W40" s="158"/>
      <c r="X40" s="50"/>
      <c r="Y40" s="50"/>
      <c r="Z40" s="50"/>
      <c r="AA40" s="50"/>
      <c r="AB40" s="50"/>
    </row>
    <row r="41" spans="1:28" ht="17.25" customHeight="1">
      <c r="A41" s="214" t="s">
        <v>2</v>
      </c>
      <c r="B41" s="200">
        <f>SUM(B38:B40)</f>
        <v>2003300</v>
      </c>
      <c r="C41" s="201"/>
      <c r="D41" s="126"/>
      <c r="E41" s="210" t="s">
        <v>138</v>
      </c>
      <c r="F41" s="210">
        <v>0.32</v>
      </c>
      <c r="G41" s="211" t="s">
        <v>137</v>
      </c>
      <c r="H41" s="212" t="str">
        <f>IF($C$41&lt;$F$41,"권장기준 미만","권장기준 초과")</f>
        <v>권장기준 미만</v>
      </c>
      <c r="I41" s="213" t="str">
        <f t="shared" si="4"/>
        <v>양호</v>
      </c>
      <c r="J41" s="50"/>
      <c r="K41" s="125"/>
      <c r="L41" s="125"/>
      <c r="Q41" s="155"/>
      <c r="R41" s="156"/>
      <c r="S41" s="147"/>
      <c r="T41" s="147"/>
      <c r="U41" s="156"/>
      <c r="V41" s="157"/>
      <c r="W41" s="158"/>
      <c r="X41" s="50"/>
      <c r="Y41" s="50"/>
      <c r="Z41" s="50"/>
      <c r="AA41" s="50"/>
      <c r="AB41" s="50"/>
    </row>
    <row r="42" spans="1:28" ht="17.25" customHeight="1">
      <c r="A42" s="53"/>
      <c r="B42" s="53"/>
      <c r="C42" s="53"/>
      <c r="D42" s="126"/>
      <c r="E42" s="53"/>
      <c r="F42" s="53"/>
      <c r="G42" s="53"/>
      <c r="H42" s="53"/>
      <c r="I42" s="53"/>
      <c r="J42" s="50"/>
      <c r="K42" s="125"/>
      <c r="L42" s="125"/>
      <c r="Q42" s="155"/>
      <c r="R42" s="156"/>
      <c r="S42" s="147"/>
      <c r="T42" s="147"/>
      <c r="U42" s="157"/>
      <c r="V42" s="157"/>
      <c r="W42" s="158"/>
      <c r="X42" s="50"/>
      <c r="Y42" s="50"/>
      <c r="Z42" s="50"/>
      <c r="AA42" s="50"/>
      <c r="AB42" s="50"/>
    </row>
    <row r="43" spans="1:28" ht="17.25" customHeight="1">
      <c r="A43" s="53"/>
      <c r="B43" s="53"/>
      <c r="C43" s="53"/>
      <c r="D43" s="126"/>
      <c r="E43" s="53"/>
      <c r="F43" s="53"/>
      <c r="G43" s="53"/>
      <c r="H43" s="53"/>
      <c r="I43" s="53"/>
      <c r="J43" s="50"/>
      <c r="K43" s="125"/>
      <c r="L43" s="125"/>
      <c r="Q43" s="155"/>
      <c r="R43" s="156"/>
      <c r="S43" s="147"/>
      <c r="T43" s="147"/>
      <c r="U43" s="157"/>
      <c r="V43" s="157"/>
      <c r="W43" s="158"/>
      <c r="X43" s="50"/>
      <c r="Y43" s="50"/>
      <c r="Z43" s="50"/>
      <c r="AA43" s="50"/>
      <c r="AB43" s="50"/>
    </row>
    <row r="44" spans="1:28" ht="17.25" customHeight="1">
      <c r="A44" s="53"/>
      <c r="B44" s="53"/>
      <c r="C44" s="53"/>
      <c r="D44" s="126"/>
      <c r="E44" s="53"/>
      <c r="F44" s="53"/>
      <c r="G44" s="53"/>
      <c r="H44" s="53"/>
      <c r="I44" s="53"/>
      <c r="J44" s="50"/>
      <c r="K44" s="125"/>
      <c r="L44" s="125"/>
      <c r="Q44" s="155"/>
      <c r="R44" s="156"/>
      <c r="S44" s="147"/>
      <c r="T44" s="147"/>
      <c r="U44" s="157"/>
      <c r="V44" s="157"/>
      <c r="W44" s="158"/>
      <c r="X44" s="50"/>
      <c r="Y44" s="50"/>
      <c r="Z44" s="50"/>
      <c r="AA44" s="50"/>
      <c r="AB44" s="50"/>
    </row>
    <row r="45" spans="1:28" ht="17.25" customHeight="1">
      <c r="A45" s="53"/>
      <c r="B45" s="53"/>
      <c r="C45" s="53"/>
      <c r="D45" s="126"/>
      <c r="E45" s="53"/>
      <c r="F45" s="53"/>
      <c r="G45" s="53"/>
      <c r="H45" s="53"/>
      <c r="I45" s="53"/>
      <c r="J45" s="50"/>
      <c r="K45" s="125"/>
      <c r="L45" s="125"/>
      <c r="Q45" s="155"/>
      <c r="R45" s="156"/>
      <c r="S45" s="147"/>
      <c r="T45" s="147"/>
      <c r="U45" s="157"/>
      <c r="V45" s="157"/>
      <c r="W45" s="158"/>
      <c r="X45" s="50"/>
      <c r="Y45" s="50"/>
      <c r="Z45" s="50"/>
      <c r="AA45" s="50"/>
      <c r="AB45" s="50"/>
    </row>
    <row r="46" spans="1:28" ht="17.25" customHeight="1">
      <c r="A46" s="53"/>
      <c r="B46" s="53"/>
      <c r="C46" s="53"/>
      <c r="D46" s="126"/>
      <c r="E46" s="53"/>
      <c r="F46" s="53"/>
      <c r="G46" s="53"/>
      <c r="H46" s="53"/>
      <c r="I46" s="53"/>
      <c r="J46" s="50"/>
      <c r="K46" s="125"/>
      <c r="L46" s="125"/>
      <c r="P46" s="53"/>
      <c r="Q46" s="155"/>
      <c r="R46" s="156"/>
      <c r="S46" s="147"/>
      <c r="T46" s="147"/>
      <c r="U46" s="157"/>
      <c r="V46" s="157"/>
      <c r="W46" s="158"/>
      <c r="X46" s="50"/>
      <c r="Y46" s="50"/>
      <c r="Z46" s="50"/>
      <c r="AA46" s="50"/>
      <c r="AB46" s="50"/>
    </row>
    <row r="47" spans="1:28" ht="17.25" customHeight="1">
      <c r="A47" s="53"/>
      <c r="B47" s="53"/>
      <c r="C47" s="53"/>
      <c r="D47" s="126"/>
      <c r="E47" s="53"/>
      <c r="F47" s="53"/>
      <c r="G47" s="53"/>
      <c r="H47" s="53"/>
      <c r="I47" s="53"/>
      <c r="J47" s="50"/>
      <c r="K47" s="125"/>
      <c r="L47" s="125"/>
      <c r="P47" s="53"/>
      <c r="Q47" s="155"/>
      <c r="R47" s="156"/>
      <c r="S47" s="147"/>
      <c r="T47" s="147"/>
      <c r="U47" s="157"/>
      <c r="V47" s="157"/>
      <c r="W47" s="158"/>
      <c r="X47" s="50"/>
      <c r="Y47" s="50"/>
      <c r="Z47" s="50"/>
      <c r="AA47" s="50"/>
      <c r="AB47" s="50"/>
    </row>
    <row r="48" spans="1:28" ht="17.25" customHeight="1">
      <c r="A48" s="53"/>
      <c r="B48" s="53"/>
      <c r="C48" s="53"/>
      <c r="D48" s="126"/>
      <c r="E48" s="53"/>
      <c r="F48" s="53"/>
      <c r="G48" s="53"/>
      <c r="H48" s="53"/>
      <c r="I48" s="53"/>
      <c r="J48" s="50"/>
      <c r="K48" s="125"/>
      <c r="L48" s="125"/>
      <c r="P48" s="53"/>
      <c r="Q48" s="155"/>
      <c r="R48" s="156"/>
      <c r="S48" s="147"/>
      <c r="T48" s="147"/>
      <c r="U48" s="157"/>
      <c r="V48" s="157"/>
      <c r="W48" s="158"/>
      <c r="X48" s="50"/>
      <c r="Y48" s="50"/>
      <c r="Z48" s="50"/>
      <c r="AA48" s="50"/>
      <c r="AB48" s="50"/>
    </row>
    <row r="49" spans="1:28" ht="17.25" customHeight="1">
      <c r="A49" s="53"/>
      <c r="B49" s="53"/>
      <c r="C49" s="53"/>
      <c r="D49" s="126"/>
      <c r="E49" s="53"/>
      <c r="F49" s="53"/>
      <c r="G49" s="53"/>
      <c r="H49" s="53"/>
      <c r="I49" s="53"/>
      <c r="J49" s="50"/>
      <c r="K49" s="125"/>
      <c r="L49" s="125"/>
      <c r="Q49" s="155"/>
      <c r="R49" s="156"/>
      <c r="S49" s="147"/>
      <c r="T49" s="147"/>
      <c r="U49" s="157"/>
      <c r="V49" s="157"/>
      <c r="W49" s="158"/>
      <c r="X49" s="50"/>
      <c r="Y49" s="50"/>
      <c r="Z49" s="50"/>
      <c r="AA49" s="50"/>
      <c r="AB49" s="50"/>
    </row>
    <row r="50" spans="1:28" ht="17.25" customHeight="1">
      <c r="A50" s="53"/>
      <c r="B50" s="53"/>
      <c r="C50" s="53"/>
      <c r="D50" s="126"/>
      <c r="E50" s="53"/>
      <c r="F50" s="53"/>
      <c r="G50" s="53"/>
      <c r="H50" s="53"/>
      <c r="I50" s="53"/>
      <c r="J50" s="50"/>
      <c r="K50" s="125"/>
      <c r="L50" s="125"/>
      <c r="Q50" s="155"/>
      <c r="R50" s="156"/>
      <c r="S50" s="147"/>
      <c r="T50" s="147"/>
      <c r="U50" s="157"/>
      <c r="V50" s="157"/>
      <c r="W50" s="158"/>
      <c r="X50" s="50"/>
      <c r="Y50" s="50"/>
      <c r="Z50" s="50"/>
      <c r="AA50" s="50"/>
      <c r="AB50" s="50"/>
    </row>
    <row r="51" spans="1:28" ht="17.25" customHeight="1">
      <c r="A51" s="53"/>
      <c r="B51" s="53"/>
      <c r="C51" s="53"/>
      <c r="D51" s="126"/>
      <c r="E51" s="53"/>
      <c r="F51" s="53"/>
      <c r="G51" s="53"/>
      <c r="H51" s="53"/>
      <c r="I51" s="53"/>
      <c r="J51" s="50"/>
      <c r="K51" s="125"/>
      <c r="L51" s="125"/>
      <c r="Q51" s="155"/>
      <c r="R51" s="156"/>
      <c r="S51" s="147"/>
      <c r="T51" s="147"/>
      <c r="U51" s="157"/>
      <c r="V51" s="157"/>
      <c r="W51" s="158"/>
      <c r="X51" s="50"/>
      <c r="Y51" s="50"/>
      <c r="Z51" s="50"/>
      <c r="AA51" s="50"/>
      <c r="AB51" s="50"/>
    </row>
    <row r="52" spans="1:28" ht="17.25" customHeight="1">
      <c r="A52" s="53"/>
      <c r="B52" s="53"/>
      <c r="C52" s="53"/>
      <c r="D52" s="126"/>
      <c r="E52" s="53"/>
      <c r="F52" s="53"/>
      <c r="G52" s="53"/>
      <c r="H52" s="53"/>
      <c r="I52" s="53"/>
      <c r="J52" s="50"/>
      <c r="K52" s="125"/>
      <c r="L52" s="125"/>
      <c r="Q52" s="155"/>
      <c r="R52" s="156"/>
      <c r="S52" s="147"/>
      <c r="T52" s="147"/>
      <c r="U52" s="157"/>
      <c r="V52" s="157"/>
      <c r="W52" s="158"/>
      <c r="X52" s="50"/>
      <c r="Y52" s="50"/>
      <c r="Z52" s="50"/>
      <c r="AA52" s="50"/>
      <c r="AB52" s="50"/>
    </row>
    <row r="53" spans="1:28" ht="17.25" customHeight="1">
      <c r="A53" s="53"/>
      <c r="B53" s="53"/>
      <c r="C53" s="53"/>
      <c r="D53" s="126"/>
      <c r="E53" s="53"/>
      <c r="F53" s="53"/>
      <c r="G53" s="53"/>
      <c r="H53" s="53"/>
      <c r="I53" s="53"/>
      <c r="J53" s="50"/>
      <c r="K53" s="125"/>
      <c r="L53" s="125"/>
      <c r="Q53" s="155"/>
      <c r="R53" s="156"/>
      <c r="S53" s="147"/>
      <c r="T53" s="147"/>
      <c r="U53" s="157"/>
      <c r="V53" s="157"/>
      <c r="W53" s="158"/>
      <c r="X53" s="50"/>
      <c r="Y53" s="50"/>
      <c r="Z53" s="50"/>
      <c r="AA53" s="50"/>
      <c r="AB53" s="50"/>
    </row>
    <row r="54" spans="1:28" ht="17.25" customHeight="1">
      <c r="A54" s="53"/>
      <c r="B54" s="53"/>
      <c r="C54" s="53"/>
      <c r="D54" s="126"/>
      <c r="E54" s="53"/>
      <c r="F54" s="53"/>
      <c r="G54" s="53"/>
      <c r="H54" s="53"/>
      <c r="I54" s="53"/>
      <c r="J54" s="50"/>
      <c r="K54" s="125"/>
      <c r="L54" s="125"/>
      <c r="Q54" s="155"/>
      <c r="R54" s="156"/>
      <c r="S54" s="147"/>
      <c r="T54" s="147"/>
      <c r="U54" s="157"/>
      <c r="V54" s="157"/>
      <c r="W54" s="158"/>
      <c r="X54" s="50"/>
      <c r="Y54" s="50"/>
      <c r="Z54" s="50"/>
      <c r="AA54" s="50"/>
      <c r="AB54" s="50"/>
    </row>
    <row r="55" spans="1:28" ht="17.25" customHeight="1">
      <c r="A55" s="53"/>
      <c r="B55" s="53"/>
      <c r="C55" s="53"/>
      <c r="D55" s="126"/>
      <c r="E55" s="53"/>
      <c r="F55" s="53"/>
      <c r="G55" s="53"/>
      <c r="H55" s="53"/>
      <c r="I55" s="53"/>
      <c r="J55" s="50"/>
      <c r="K55" s="125"/>
      <c r="L55" s="125"/>
      <c r="Q55" s="155"/>
      <c r="R55" s="156"/>
      <c r="S55" s="147"/>
      <c r="T55" s="147"/>
      <c r="U55" s="157"/>
      <c r="V55" s="157"/>
      <c r="W55" s="158"/>
      <c r="X55" s="50"/>
      <c r="Y55" s="50"/>
      <c r="Z55" s="50"/>
      <c r="AA55" s="50"/>
      <c r="AB55" s="50"/>
    </row>
    <row r="56" spans="1:28" ht="17.25" customHeight="1">
      <c r="A56" s="53"/>
      <c r="B56" s="53"/>
      <c r="C56" s="53"/>
      <c r="D56" s="126"/>
      <c r="E56" s="53"/>
      <c r="F56" s="53"/>
      <c r="G56" s="53"/>
      <c r="H56" s="53"/>
      <c r="I56" s="53"/>
      <c r="J56" s="50"/>
      <c r="K56" s="125"/>
      <c r="L56" s="125"/>
      <c r="Q56" s="155"/>
      <c r="R56" s="156"/>
      <c r="S56" s="147"/>
      <c r="T56" s="147"/>
      <c r="U56" s="157"/>
      <c r="V56" s="157"/>
      <c r="W56" s="158"/>
      <c r="X56" s="50"/>
      <c r="Y56" s="50"/>
      <c r="Z56" s="50"/>
      <c r="AA56" s="50"/>
      <c r="AB56" s="50"/>
    </row>
    <row r="57" spans="1:28" ht="17.25" customHeight="1">
      <c r="A57" s="53"/>
      <c r="B57" s="53"/>
      <c r="C57" s="53"/>
      <c r="D57" s="126"/>
      <c r="E57" s="53"/>
      <c r="F57" s="53"/>
      <c r="G57" s="53"/>
      <c r="H57" s="53"/>
      <c r="I57" s="53"/>
      <c r="J57" s="50"/>
      <c r="K57" s="125"/>
      <c r="L57" s="125"/>
      <c r="Q57" s="155"/>
      <c r="R57" s="156"/>
      <c r="S57" s="147"/>
      <c r="T57" s="147"/>
      <c r="U57" s="157"/>
      <c r="V57" s="157"/>
      <c r="W57" s="158"/>
      <c r="X57" s="50"/>
      <c r="Y57" s="50"/>
      <c r="Z57" s="50"/>
      <c r="AA57" s="50"/>
      <c r="AB57" s="50"/>
    </row>
    <row r="58" spans="1:28" ht="17.25" customHeight="1">
      <c r="A58" s="53"/>
      <c r="B58" s="53"/>
      <c r="C58" s="53"/>
      <c r="D58" s="126"/>
      <c r="E58" s="53"/>
      <c r="F58" s="53"/>
      <c r="G58" s="53"/>
      <c r="H58" s="53"/>
      <c r="I58" s="53"/>
      <c r="J58" s="50"/>
      <c r="K58" s="125"/>
      <c r="L58" s="125"/>
      <c r="Q58" s="155"/>
      <c r="R58" s="156"/>
      <c r="S58" s="147"/>
      <c r="T58" s="147"/>
      <c r="U58" s="157"/>
      <c r="V58" s="157"/>
      <c r="W58" s="158"/>
      <c r="X58" s="50"/>
      <c r="Y58" s="50"/>
      <c r="Z58" s="50"/>
      <c r="AA58" s="50"/>
      <c r="AB58" s="50"/>
    </row>
    <row r="59" spans="1:28" ht="17.25" customHeight="1">
      <c r="A59" s="53"/>
      <c r="B59" s="53"/>
      <c r="C59" s="53"/>
      <c r="D59" s="126"/>
      <c r="E59" s="53"/>
      <c r="F59" s="53"/>
      <c r="G59" s="53"/>
      <c r="H59" s="53"/>
      <c r="I59" s="53"/>
      <c r="J59" s="50"/>
      <c r="K59" s="125"/>
      <c r="L59" s="125"/>
      <c r="Q59" s="155"/>
      <c r="R59" s="156"/>
      <c r="S59" s="147"/>
      <c r="T59" s="147"/>
      <c r="U59" s="157"/>
      <c r="V59" s="157"/>
      <c r="W59" s="158"/>
      <c r="X59" s="50"/>
      <c r="Y59" s="50"/>
      <c r="Z59" s="50"/>
      <c r="AA59" s="50"/>
      <c r="AB59" s="50"/>
    </row>
    <row r="60" spans="1:28" ht="17.25" customHeight="1">
      <c r="A60" s="53"/>
      <c r="B60" s="53"/>
      <c r="C60" s="53"/>
      <c r="D60" s="126"/>
      <c r="E60" s="53"/>
      <c r="F60" s="53"/>
      <c r="G60" s="53"/>
      <c r="H60" s="53"/>
      <c r="I60" s="53"/>
      <c r="J60" s="50"/>
      <c r="K60" s="125"/>
      <c r="L60" s="125"/>
      <c r="Q60" s="155"/>
      <c r="R60" s="156"/>
      <c r="S60" s="147"/>
      <c r="T60" s="147"/>
      <c r="U60" s="157"/>
      <c r="V60" s="157"/>
      <c r="W60" s="158"/>
      <c r="X60" s="50"/>
      <c r="Y60" s="50"/>
      <c r="Z60" s="50"/>
      <c r="AA60" s="50"/>
      <c r="AB60" s="50"/>
    </row>
    <row r="61" spans="1:28" ht="17.25" customHeight="1">
      <c r="A61" s="53"/>
      <c r="B61" s="53"/>
      <c r="C61" s="53"/>
      <c r="D61" s="126"/>
      <c r="E61" s="53"/>
      <c r="F61" s="53"/>
      <c r="G61" s="53"/>
      <c r="H61" s="53"/>
      <c r="I61" s="53"/>
      <c r="J61" s="50"/>
      <c r="K61" s="125"/>
      <c r="L61" s="125"/>
      <c r="Q61" s="155"/>
      <c r="R61" s="156"/>
      <c r="S61" s="147"/>
      <c r="T61" s="147"/>
      <c r="U61" s="157"/>
      <c r="V61" s="157"/>
      <c r="W61" s="158"/>
      <c r="X61" s="50"/>
      <c r="Y61" s="50"/>
      <c r="Z61" s="50"/>
      <c r="AA61" s="50"/>
      <c r="AB61" s="50"/>
    </row>
    <row r="62" spans="1:28" ht="17.25" customHeight="1">
      <c r="A62" s="53"/>
      <c r="B62" s="53"/>
      <c r="C62" s="53"/>
      <c r="D62" s="126"/>
      <c r="E62" s="53"/>
      <c r="F62" s="53"/>
      <c r="G62" s="53"/>
      <c r="H62" s="53"/>
      <c r="I62" s="53"/>
      <c r="J62" s="50"/>
      <c r="K62" s="125"/>
      <c r="L62" s="125"/>
      <c r="Q62" s="155"/>
      <c r="R62" s="156"/>
      <c r="S62" s="147"/>
      <c r="T62" s="147"/>
      <c r="U62" s="157"/>
      <c r="V62" s="157"/>
      <c r="W62" s="158"/>
      <c r="X62" s="50"/>
      <c r="Y62" s="50"/>
      <c r="Z62" s="50"/>
      <c r="AA62" s="50"/>
      <c r="AB62" s="50"/>
    </row>
    <row r="63" spans="1:28" ht="17.25" customHeight="1">
      <c r="A63" s="53"/>
      <c r="B63" s="53"/>
      <c r="C63" s="53"/>
      <c r="D63" s="126"/>
      <c r="E63" s="53"/>
      <c r="F63" s="53"/>
      <c r="G63" s="53"/>
      <c r="H63" s="53"/>
      <c r="I63" s="53"/>
      <c r="J63" s="50"/>
      <c r="K63" s="125"/>
      <c r="L63" s="125"/>
      <c r="Q63" s="155"/>
      <c r="R63" s="156"/>
      <c r="S63" s="147"/>
      <c r="T63" s="147"/>
      <c r="U63" s="157"/>
      <c r="V63" s="157"/>
      <c r="W63" s="158"/>
      <c r="X63" s="50"/>
      <c r="Y63" s="50"/>
      <c r="Z63" s="50"/>
      <c r="AA63" s="50"/>
      <c r="AB63" s="50"/>
    </row>
    <row r="64" spans="1:28" ht="17.25" customHeight="1">
      <c r="A64" s="53"/>
      <c r="B64" s="53"/>
      <c r="C64" s="53"/>
      <c r="D64" s="126"/>
      <c r="E64" s="53"/>
      <c r="F64" s="53"/>
      <c r="G64" s="53"/>
      <c r="H64" s="53"/>
      <c r="I64" s="53"/>
      <c r="J64" s="50"/>
      <c r="K64" s="125"/>
      <c r="L64" s="125"/>
      <c r="Q64" s="155"/>
      <c r="R64" s="215"/>
      <c r="S64" s="216"/>
      <c r="T64" s="216"/>
      <c r="U64" s="217"/>
      <c r="V64" s="157"/>
      <c r="W64" s="158"/>
      <c r="X64" s="50"/>
      <c r="Y64" s="50"/>
      <c r="Z64" s="50"/>
      <c r="AA64" s="50"/>
      <c r="AB64" s="50"/>
    </row>
    <row r="65" spans="1:28" ht="17.25" customHeight="1">
      <c r="A65" s="53"/>
      <c r="B65" s="53"/>
      <c r="C65" s="53"/>
      <c r="D65" s="126"/>
      <c r="E65" s="53"/>
      <c r="F65" s="53"/>
      <c r="G65" s="53"/>
      <c r="H65" s="53"/>
      <c r="I65" s="53"/>
      <c r="J65" s="50"/>
      <c r="K65" s="125"/>
      <c r="L65" s="125"/>
      <c r="Q65" s="155"/>
      <c r="R65" s="50"/>
      <c r="S65" s="50"/>
      <c r="T65" s="50"/>
      <c r="U65" s="50"/>
      <c r="V65" s="157"/>
      <c r="W65" s="158"/>
      <c r="X65" s="50"/>
      <c r="Y65" s="50"/>
      <c r="Z65" s="50"/>
      <c r="AA65" s="50"/>
      <c r="AB65" s="50"/>
    </row>
    <row r="66" spans="1:28" ht="17.25" customHeight="1">
      <c r="A66" s="53"/>
      <c r="B66" s="53"/>
      <c r="C66" s="53"/>
      <c r="D66" s="126"/>
      <c r="E66" s="53"/>
      <c r="F66" s="53"/>
      <c r="G66" s="53"/>
      <c r="H66" s="53"/>
      <c r="I66" s="53"/>
      <c r="J66" s="50"/>
      <c r="K66" s="125"/>
      <c r="L66" s="125"/>
      <c r="Q66" s="155"/>
      <c r="R66" s="50"/>
      <c r="S66" s="50"/>
      <c r="T66" s="50"/>
      <c r="U66" s="50"/>
      <c r="V66" s="157"/>
      <c r="W66" s="158"/>
      <c r="X66" s="252"/>
      <c r="Y66" s="252"/>
      <c r="Z66" s="252"/>
      <c r="AA66" s="252"/>
      <c r="AB66" s="252"/>
    </row>
    <row r="67" spans="1:28" ht="17.25" customHeight="1">
      <c r="A67" s="53"/>
      <c r="B67" s="53"/>
      <c r="C67" s="53"/>
      <c r="D67" s="126"/>
      <c r="E67" s="53"/>
      <c r="F67" s="53"/>
      <c r="G67" s="53"/>
      <c r="H67" s="53"/>
      <c r="I67" s="53"/>
      <c r="J67" s="50"/>
      <c r="K67" s="125"/>
      <c r="L67" s="125"/>
      <c r="R67" s="50"/>
      <c r="S67" s="50"/>
      <c r="T67" s="50"/>
      <c r="U67" s="50"/>
      <c r="V67" s="50"/>
      <c r="W67" s="252"/>
      <c r="X67" s="252"/>
      <c r="Y67" s="252"/>
      <c r="Z67" s="252"/>
      <c r="AA67" s="252"/>
      <c r="AB67" s="252"/>
    </row>
    <row r="68" spans="1:28" ht="17.25" customHeight="1">
      <c r="A68" s="125"/>
      <c r="D68" s="126"/>
      <c r="E68" s="53"/>
      <c r="F68" s="53"/>
      <c r="G68" s="53"/>
      <c r="H68" s="53"/>
      <c r="I68" s="53"/>
      <c r="J68" s="50"/>
      <c r="K68" s="125"/>
      <c r="L68" s="125"/>
      <c r="R68" s="50"/>
      <c r="S68" s="50"/>
      <c r="T68" s="50"/>
      <c r="U68" s="50"/>
      <c r="V68" s="50"/>
      <c r="W68" s="252"/>
      <c r="X68" s="252"/>
      <c r="Y68" s="252"/>
      <c r="Z68" s="252"/>
      <c r="AA68" s="252"/>
      <c r="AB68" s="252"/>
    </row>
    <row r="69" spans="1:28" ht="17.25" customHeight="1">
      <c r="A69" s="218"/>
      <c r="B69" s="219"/>
      <c r="C69" s="220"/>
      <c r="D69" s="53"/>
      <c r="E69" s="53"/>
      <c r="F69" s="53"/>
      <c r="G69" s="53"/>
      <c r="H69" s="53"/>
      <c r="I69" s="53"/>
      <c r="J69" s="50"/>
      <c r="K69" s="125"/>
      <c r="L69" s="125"/>
      <c r="R69" s="50"/>
      <c r="S69" s="50"/>
      <c r="T69" s="50"/>
      <c r="U69" s="50"/>
      <c r="V69" s="50"/>
      <c r="W69" s="52"/>
      <c r="X69" s="50"/>
      <c r="Y69" s="50"/>
      <c r="Z69" s="50"/>
      <c r="AA69" s="50"/>
      <c r="AB69" s="50"/>
    </row>
    <row r="70" spans="1:28" ht="17.25" customHeight="1">
      <c r="A70" s="218"/>
      <c r="B70" s="219"/>
      <c r="C70" s="220"/>
      <c r="D70" s="53"/>
      <c r="E70" s="53"/>
      <c r="F70" s="53"/>
      <c r="G70" s="53"/>
      <c r="H70" s="53"/>
      <c r="I70" s="53"/>
      <c r="J70" s="50"/>
      <c r="K70" s="125"/>
      <c r="L70" s="125"/>
      <c r="R70" s="50"/>
      <c r="S70" s="50"/>
      <c r="T70" s="50"/>
      <c r="U70" s="50"/>
      <c r="V70" s="50"/>
      <c r="W70" s="52"/>
      <c r="X70" s="50"/>
      <c r="Y70" s="50"/>
      <c r="Z70" s="50"/>
      <c r="AA70" s="50"/>
      <c r="AB70" s="50"/>
    </row>
    <row r="71" spans="1:28" ht="17.25" customHeight="1">
      <c r="A71" s="218"/>
      <c r="B71" s="219"/>
      <c r="C71" s="220"/>
      <c r="D71" s="53"/>
      <c r="E71" s="53"/>
      <c r="F71" s="53"/>
      <c r="G71" s="53"/>
      <c r="H71" s="53"/>
      <c r="I71" s="53"/>
      <c r="J71" s="50"/>
      <c r="K71" s="125"/>
      <c r="L71" s="125"/>
      <c r="R71" s="50"/>
      <c r="S71" s="50"/>
      <c r="T71" s="50"/>
      <c r="U71" s="50"/>
      <c r="V71" s="50"/>
      <c r="W71" s="52"/>
      <c r="X71" s="50"/>
      <c r="Y71" s="50"/>
      <c r="Z71" s="50"/>
      <c r="AA71" s="50"/>
      <c r="AB71" s="50"/>
    </row>
    <row r="72" spans="1:28" ht="17.25" customHeight="1">
      <c r="A72" s="218"/>
      <c r="B72" s="219"/>
      <c r="C72" s="220"/>
      <c r="D72" s="53"/>
      <c r="E72" s="53"/>
      <c r="F72" s="53"/>
      <c r="G72" s="53"/>
      <c r="H72" s="53"/>
      <c r="I72" s="53"/>
      <c r="J72" s="50"/>
      <c r="K72" s="125"/>
      <c r="L72" s="125"/>
      <c r="R72" s="50"/>
      <c r="S72" s="50"/>
      <c r="T72" s="50"/>
      <c r="U72" s="50"/>
      <c r="V72" s="50"/>
      <c r="W72" s="52"/>
      <c r="X72" s="50"/>
      <c r="Y72" s="50"/>
      <c r="Z72" s="50"/>
      <c r="AA72" s="50"/>
      <c r="AB72" s="50"/>
    </row>
    <row r="73" spans="1:28" ht="17.25" customHeight="1">
      <c r="A73" s="218"/>
      <c r="B73" s="219"/>
      <c r="C73" s="220"/>
      <c r="D73" s="53"/>
      <c r="E73" s="53"/>
      <c r="F73" s="53"/>
      <c r="G73" s="53"/>
      <c r="H73" s="53"/>
      <c r="I73" s="53"/>
      <c r="J73" s="50"/>
      <c r="K73" s="125"/>
      <c r="L73" s="125"/>
      <c r="R73" s="50"/>
      <c r="S73" s="50"/>
      <c r="T73" s="50"/>
      <c r="U73" s="50"/>
      <c r="V73" s="50"/>
      <c r="W73" s="52"/>
      <c r="X73" s="50"/>
      <c r="Y73" s="50"/>
      <c r="Z73" s="50"/>
      <c r="AA73" s="50"/>
      <c r="AB73" s="50"/>
    </row>
    <row r="74" spans="1:28" ht="17.25" customHeight="1">
      <c r="A74" s="218"/>
      <c r="B74" s="219"/>
      <c r="C74" s="220"/>
      <c r="D74" s="53"/>
      <c r="E74" s="53"/>
      <c r="F74" s="53"/>
      <c r="G74" s="53"/>
      <c r="H74" s="53"/>
      <c r="I74" s="53"/>
      <c r="J74" s="50"/>
      <c r="K74" s="125"/>
      <c r="L74" s="125"/>
      <c r="R74" s="50"/>
      <c r="S74" s="50"/>
      <c r="T74" s="50"/>
      <c r="U74" s="50"/>
      <c r="V74" s="50"/>
      <c r="W74" s="52"/>
      <c r="X74" s="50"/>
      <c r="Y74" s="50"/>
      <c r="Z74" s="50"/>
      <c r="AA74" s="50"/>
      <c r="AB74" s="50"/>
    </row>
    <row r="75" spans="1:28" ht="17.25" customHeight="1">
      <c r="A75" s="218"/>
      <c r="B75" s="219"/>
      <c r="C75" s="220"/>
      <c r="D75" s="53"/>
      <c r="E75" s="53"/>
      <c r="F75" s="53"/>
      <c r="G75" s="53"/>
      <c r="H75" s="53"/>
      <c r="I75" s="53"/>
      <c r="J75" s="50"/>
      <c r="K75" s="125"/>
      <c r="L75" s="125"/>
      <c r="R75" s="50"/>
      <c r="S75" s="50"/>
      <c r="T75" s="50"/>
      <c r="U75" s="50"/>
      <c r="V75" s="50"/>
      <c r="W75" s="52"/>
      <c r="X75" s="50"/>
      <c r="Y75" s="50"/>
      <c r="Z75" s="50"/>
      <c r="AA75" s="50"/>
      <c r="AB75" s="50"/>
    </row>
    <row r="76" spans="1:28" ht="17.25" customHeight="1">
      <c r="A76" s="218"/>
      <c r="B76" s="219"/>
      <c r="C76" s="220"/>
      <c r="D76" s="53"/>
      <c r="E76" s="53"/>
      <c r="F76" s="53"/>
      <c r="G76" s="53"/>
      <c r="H76" s="53"/>
      <c r="I76" s="53"/>
      <c r="J76" s="50"/>
      <c r="K76" s="125"/>
      <c r="L76" s="125"/>
      <c r="R76" s="50"/>
      <c r="S76" s="50"/>
      <c r="T76" s="50"/>
      <c r="U76" s="50"/>
      <c r="V76" s="50"/>
      <c r="W76" s="52"/>
      <c r="X76" s="50"/>
      <c r="Y76" s="50"/>
      <c r="Z76" s="50"/>
      <c r="AA76" s="50"/>
      <c r="AB76" s="50"/>
    </row>
    <row r="77" spans="1:28" ht="17.25" customHeight="1">
      <c r="A77" s="218"/>
      <c r="B77" s="219"/>
      <c r="C77" s="220"/>
      <c r="D77" s="53"/>
      <c r="E77" s="53"/>
      <c r="F77" s="53"/>
      <c r="G77" s="53"/>
      <c r="H77" s="53"/>
      <c r="I77" s="53"/>
      <c r="J77" s="50"/>
      <c r="K77" s="125"/>
      <c r="L77" s="125"/>
      <c r="R77" s="50"/>
      <c r="S77" s="50"/>
      <c r="T77" s="50"/>
      <c r="U77" s="50"/>
      <c r="V77" s="50"/>
      <c r="W77" s="52"/>
      <c r="X77" s="50"/>
      <c r="Y77" s="50"/>
      <c r="Z77" s="50"/>
      <c r="AA77" s="50"/>
      <c r="AB77" s="50"/>
    </row>
    <row r="78" spans="1:28" ht="17.25" customHeight="1">
      <c r="A78" s="218"/>
      <c r="B78" s="219"/>
      <c r="C78" s="220"/>
      <c r="D78" s="53"/>
      <c r="E78" s="53"/>
      <c r="F78" s="53"/>
      <c r="G78" s="53"/>
      <c r="H78" s="53"/>
      <c r="I78" s="53"/>
      <c r="J78" s="50"/>
      <c r="K78" s="125"/>
      <c r="L78" s="125"/>
      <c r="R78" s="50"/>
      <c r="S78" s="50"/>
      <c r="T78" s="50"/>
      <c r="U78" s="50"/>
      <c r="V78" s="50"/>
      <c r="W78" s="52"/>
      <c r="X78" s="50"/>
      <c r="Y78" s="50"/>
      <c r="Z78" s="50"/>
      <c r="AA78" s="50"/>
      <c r="AB78" s="50"/>
    </row>
    <row r="79" spans="1:28" ht="17.25" customHeight="1">
      <c r="A79" s="218"/>
      <c r="B79" s="219"/>
      <c r="C79" s="220"/>
      <c r="D79" s="53"/>
      <c r="E79" s="53"/>
      <c r="F79" s="53"/>
      <c r="G79" s="53"/>
      <c r="H79" s="53"/>
      <c r="I79" s="53"/>
      <c r="J79" s="50"/>
      <c r="K79" s="125"/>
      <c r="L79" s="125"/>
      <c r="R79" s="50"/>
      <c r="S79" s="50"/>
      <c r="T79" s="50"/>
      <c r="U79" s="50"/>
      <c r="V79" s="50"/>
      <c r="W79" s="52"/>
      <c r="X79" s="50"/>
      <c r="Y79" s="50"/>
      <c r="Z79" s="50"/>
      <c r="AA79" s="50"/>
      <c r="AB79" s="50"/>
    </row>
    <row r="80" spans="1:28" ht="17.25" customHeight="1">
      <c r="A80" s="218"/>
      <c r="B80" s="219"/>
      <c r="C80" s="220"/>
      <c r="D80" s="53"/>
      <c r="E80" s="53"/>
      <c r="F80" s="53"/>
      <c r="G80" s="53"/>
      <c r="H80" s="53"/>
      <c r="I80" s="53"/>
      <c r="J80" s="50"/>
      <c r="K80" s="125"/>
      <c r="L80" s="125"/>
      <c r="R80" s="50"/>
      <c r="S80" s="50"/>
      <c r="T80" s="50"/>
      <c r="U80" s="50"/>
      <c r="V80" s="50"/>
      <c r="W80" s="52"/>
      <c r="X80" s="50"/>
      <c r="Y80" s="50"/>
      <c r="Z80" s="50"/>
      <c r="AA80" s="50"/>
      <c r="AB80" s="50"/>
    </row>
    <row r="81" spans="1:28" ht="17.25" customHeight="1">
      <c r="A81" s="218"/>
      <c r="B81" s="219"/>
      <c r="C81" s="220"/>
      <c r="D81" s="53"/>
      <c r="E81" s="53"/>
      <c r="F81" s="53"/>
      <c r="G81" s="53"/>
      <c r="H81" s="53"/>
      <c r="I81" s="53"/>
      <c r="J81" s="50"/>
      <c r="K81" s="125"/>
      <c r="L81" s="125"/>
      <c r="R81" s="50"/>
      <c r="S81" s="50"/>
      <c r="T81" s="50"/>
      <c r="U81" s="50"/>
      <c r="V81" s="50"/>
      <c r="W81" s="52"/>
      <c r="X81" s="50"/>
      <c r="Y81" s="50"/>
      <c r="Z81" s="50"/>
      <c r="AA81" s="50"/>
      <c r="AB81" s="50"/>
    </row>
    <row r="82" spans="1:28" ht="17.25" customHeight="1">
      <c r="A82" s="218"/>
      <c r="B82" s="219"/>
      <c r="C82" s="220"/>
      <c r="D82" s="53"/>
      <c r="E82" s="53"/>
      <c r="F82" s="53"/>
      <c r="G82" s="53"/>
      <c r="H82" s="53"/>
      <c r="I82" s="53"/>
      <c r="J82" s="50"/>
      <c r="K82" s="125"/>
      <c r="L82" s="125"/>
      <c r="R82" s="50"/>
      <c r="S82" s="50"/>
      <c r="T82" s="50"/>
      <c r="U82" s="50"/>
      <c r="V82" s="50"/>
      <c r="W82" s="52"/>
      <c r="X82" s="50"/>
      <c r="Y82" s="50"/>
      <c r="Z82" s="50"/>
      <c r="AA82" s="50"/>
      <c r="AB82" s="50"/>
    </row>
    <row r="83" spans="1:28" ht="17.25" customHeight="1">
      <c r="A83" s="218"/>
      <c r="B83" s="219"/>
      <c r="C83" s="220"/>
      <c r="D83" s="53"/>
      <c r="E83" s="53"/>
      <c r="F83" s="53"/>
      <c r="G83" s="53"/>
      <c r="H83" s="53"/>
      <c r="I83" s="53"/>
      <c r="J83" s="50"/>
      <c r="K83" s="125"/>
      <c r="L83" s="125"/>
      <c r="R83" s="50"/>
      <c r="S83" s="50"/>
      <c r="T83" s="50"/>
      <c r="U83" s="50"/>
      <c r="V83" s="50"/>
      <c r="W83" s="52"/>
      <c r="X83" s="50"/>
      <c r="Y83" s="50"/>
      <c r="Z83" s="50"/>
      <c r="AA83" s="50"/>
      <c r="AB83" s="50"/>
    </row>
    <row r="84" spans="1:28" ht="17.25" customHeight="1">
      <c r="A84" s="218"/>
      <c r="B84" s="219"/>
      <c r="C84" s="220"/>
      <c r="D84" s="53"/>
      <c r="E84" s="53"/>
      <c r="F84" s="53"/>
      <c r="G84" s="53"/>
      <c r="H84" s="53"/>
      <c r="I84" s="53"/>
      <c r="J84" s="50"/>
      <c r="K84" s="125"/>
      <c r="L84" s="125"/>
      <c r="R84" s="50"/>
      <c r="S84" s="50"/>
      <c r="T84" s="50"/>
      <c r="U84" s="50"/>
      <c r="V84" s="50"/>
      <c r="W84" s="52"/>
      <c r="X84" s="50"/>
      <c r="Y84" s="50"/>
      <c r="Z84" s="50"/>
      <c r="AA84" s="50"/>
      <c r="AB84" s="50"/>
    </row>
    <row r="85" spans="1:28" ht="17.25" customHeight="1">
      <c r="A85" s="218"/>
      <c r="B85" s="219"/>
      <c r="C85" s="220"/>
      <c r="D85" s="53"/>
      <c r="E85" s="53"/>
      <c r="F85" s="53"/>
      <c r="G85" s="53"/>
      <c r="H85" s="53"/>
      <c r="I85" s="53"/>
      <c r="J85" s="50"/>
      <c r="K85" s="125"/>
      <c r="L85" s="125"/>
      <c r="R85" s="50"/>
      <c r="S85" s="50"/>
      <c r="T85" s="50"/>
      <c r="U85" s="50"/>
      <c r="V85" s="50"/>
      <c r="W85" s="52"/>
      <c r="X85" s="50"/>
      <c r="Y85" s="50"/>
      <c r="Z85" s="50"/>
      <c r="AA85" s="50"/>
      <c r="AB85" s="50"/>
    </row>
    <row r="86" spans="1:28" ht="17.25" customHeight="1">
      <c r="A86" s="218"/>
      <c r="B86" s="219"/>
      <c r="C86" s="220"/>
      <c r="D86" s="53"/>
      <c r="E86" s="53"/>
      <c r="F86" s="53"/>
      <c r="G86" s="53"/>
      <c r="H86" s="53"/>
      <c r="I86" s="53"/>
      <c r="J86" s="50"/>
      <c r="K86" s="125"/>
      <c r="L86" s="125"/>
      <c r="R86" s="50"/>
      <c r="S86" s="50"/>
      <c r="T86" s="50"/>
      <c r="U86" s="50"/>
      <c r="V86" s="50"/>
      <c r="W86" s="52"/>
      <c r="X86" s="50"/>
      <c r="Y86" s="50"/>
      <c r="Z86" s="50"/>
      <c r="AA86" s="50"/>
      <c r="AB86" s="50"/>
    </row>
    <row r="87" spans="1:28" ht="17.25" customHeight="1">
      <c r="A87" s="218"/>
      <c r="B87" s="219"/>
      <c r="C87" s="220"/>
      <c r="D87" s="53"/>
      <c r="E87" s="53"/>
      <c r="F87" s="53"/>
      <c r="G87" s="53"/>
      <c r="H87" s="53"/>
      <c r="I87" s="53"/>
      <c r="J87" s="50"/>
      <c r="K87" s="125"/>
      <c r="L87" s="125"/>
      <c r="R87" s="50"/>
      <c r="S87" s="50"/>
      <c r="T87" s="50"/>
      <c r="U87" s="50"/>
      <c r="V87" s="50"/>
      <c r="W87" s="52"/>
      <c r="X87" s="50"/>
      <c r="Y87" s="50"/>
      <c r="Z87" s="50"/>
      <c r="AA87" s="50"/>
      <c r="AB87" s="50"/>
    </row>
    <row r="88" spans="1:28" ht="17.25" customHeight="1">
      <c r="A88" s="218"/>
      <c r="B88" s="219"/>
      <c r="C88" s="220"/>
      <c r="D88" s="53"/>
      <c r="E88" s="53"/>
      <c r="F88" s="53"/>
      <c r="G88" s="53"/>
      <c r="H88" s="53"/>
      <c r="I88" s="53"/>
      <c r="J88" s="50"/>
      <c r="K88" s="125"/>
      <c r="L88" s="125"/>
      <c r="R88" s="50"/>
      <c r="S88" s="50"/>
      <c r="T88" s="50"/>
      <c r="U88" s="50"/>
      <c r="V88" s="50"/>
      <c r="W88" s="52"/>
      <c r="X88" s="50"/>
      <c r="Y88" s="50"/>
      <c r="Z88" s="50"/>
      <c r="AA88" s="50"/>
      <c r="AB88" s="50"/>
    </row>
    <row r="89" spans="1:28" ht="17.25" customHeight="1">
      <c r="A89" s="218"/>
      <c r="B89" s="219"/>
      <c r="C89" s="220"/>
      <c r="D89" s="53"/>
      <c r="E89" s="53"/>
      <c r="F89" s="53"/>
      <c r="G89" s="53"/>
      <c r="H89" s="53"/>
      <c r="I89" s="53"/>
      <c r="J89" s="50"/>
      <c r="K89" s="125"/>
      <c r="L89" s="125"/>
      <c r="R89" s="50"/>
      <c r="S89" s="50"/>
      <c r="T89" s="50"/>
      <c r="U89" s="50"/>
      <c r="V89" s="50"/>
      <c r="W89" s="52"/>
      <c r="X89" s="50"/>
      <c r="Y89" s="50"/>
      <c r="Z89" s="50"/>
      <c r="AA89" s="50"/>
      <c r="AB89" s="50"/>
    </row>
    <row r="90" spans="1:28" ht="17.25" customHeight="1">
      <c r="A90" s="218"/>
      <c r="B90" s="219"/>
      <c r="C90" s="220"/>
      <c r="D90" s="53"/>
      <c r="E90" s="53"/>
      <c r="F90" s="53"/>
      <c r="G90" s="53"/>
      <c r="H90" s="53"/>
      <c r="I90" s="53"/>
      <c r="J90" s="50"/>
      <c r="K90" s="125"/>
      <c r="L90" s="125"/>
      <c r="R90" s="50"/>
      <c r="S90" s="50"/>
      <c r="T90" s="50"/>
      <c r="U90" s="50"/>
      <c r="V90" s="50"/>
      <c r="W90" s="52"/>
      <c r="X90" s="50"/>
      <c r="Y90" s="50"/>
      <c r="Z90" s="50"/>
      <c r="AA90" s="50"/>
      <c r="AB90" s="50"/>
    </row>
    <row r="91" spans="1:28" ht="17.25" customHeight="1">
      <c r="A91" s="218"/>
      <c r="B91" s="219"/>
      <c r="C91" s="220"/>
      <c r="D91" s="53"/>
      <c r="E91" s="53"/>
      <c r="F91" s="53"/>
      <c r="G91" s="53"/>
      <c r="H91" s="53"/>
      <c r="I91" s="53"/>
      <c r="J91" s="50"/>
      <c r="K91" s="125"/>
      <c r="L91" s="125"/>
      <c r="R91" s="50"/>
      <c r="S91" s="50"/>
      <c r="T91" s="50"/>
      <c r="U91" s="50"/>
      <c r="V91" s="50"/>
      <c r="W91" s="52"/>
      <c r="X91" s="50"/>
      <c r="Y91" s="50"/>
      <c r="Z91" s="50"/>
      <c r="AA91" s="50"/>
      <c r="AB91" s="50"/>
    </row>
    <row r="92" spans="1:28" ht="17.25" customHeight="1">
      <c r="A92" s="218"/>
      <c r="B92" s="219"/>
      <c r="C92" s="220"/>
      <c r="D92" s="53"/>
      <c r="E92" s="53"/>
      <c r="F92" s="53"/>
      <c r="G92" s="53"/>
      <c r="H92" s="53"/>
      <c r="I92" s="53"/>
      <c r="J92" s="50"/>
      <c r="K92" s="125"/>
      <c r="L92" s="125"/>
      <c r="R92" s="50"/>
      <c r="S92" s="50"/>
      <c r="T92" s="50"/>
      <c r="U92" s="50"/>
      <c r="V92" s="50"/>
      <c r="W92" s="52"/>
      <c r="X92" s="50"/>
      <c r="Y92" s="50"/>
      <c r="Z92" s="50"/>
      <c r="AA92" s="50"/>
      <c r="AB92" s="50"/>
    </row>
    <row r="93" spans="1:28" ht="17.25" customHeight="1">
      <c r="A93" s="218"/>
      <c r="B93" s="219"/>
      <c r="C93" s="220"/>
      <c r="D93" s="53"/>
      <c r="E93" s="53"/>
      <c r="F93" s="53"/>
      <c r="G93" s="53"/>
      <c r="H93" s="53"/>
      <c r="I93" s="53"/>
      <c r="J93" s="50"/>
      <c r="K93" s="125"/>
      <c r="L93" s="125"/>
      <c r="R93" s="50"/>
      <c r="S93" s="50"/>
      <c r="T93" s="50"/>
      <c r="U93" s="50"/>
      <c r="V93" s="50"/>
      <c r="W93" s="52"/>
      <c r="X93" s="50"/>
      <c r="Y93" s="50"/>
      <c r="Z93" s="50"/>
      <c r="AA93" s="50"/>
      <c r="AB93" s="50"/>
    </row>
    <row r="94" spans="1:28" ht="17.25" customHeight="1">
      <c r="A94" s="218"/>
      <c r="B94" s="219"/>
      <c r="C94" s="220"/>
      <c r="D94" s="53"/>
      <c r="E94" s="53"/>
      <c r="F94" s="53"/>
      <c r="G94" s="53"/>
      <c r="H94" s="53"/>
      <c r="I94" s="53"/>
      <c r="J94" s="50"/>
      <c r="K94" s="125"/>
      <c r="L94" s="125"/>
      <c r="R94" s="50"/>
      <c r="S94" s="50"/>
      <c r="T94" s="50"/>
      <c r="U94" s="50"/>
      <c r="V94" s="50"/>
      <c r="W94" s="52"/>
      <c r="X94" s="50"/>
      <c r="Y94" s="50"/>
      <c r="Z94" s="50"/>
      <c r="AA94" s="50"/>
      <c r="AB94" s="50"/>
    </row>
    <row r="95" spans="1:28" ht="17.25" customHeight="1">
      <c r="A95" s="218"/>
      <c r="B95" s="219"/>
      <c r="C95" s="220"/>
      <c r="D95" s="53"/>
      <c r="E95" s="53"/>
      <c r="F95" s="53"/>
      <c r="G95" s="53"/>
      <c r="H95" s="53"/>
      <c r="I95" s="53"/>
      <c r="J95" s="50"/>
      <c r="K95" s="125"/>
      <c r="L95" s="125"/>
      <c r="R95" s="50"/>
      <c r="S95" s="50"/>
      <c r="T95" s="50"/>
      <c r="U95" s="50"/>
      <c r="V95" s="50"/>
      <c r="W95" s="52"/>
      <c r="X95" s="50"/>
      <c r="Y95" s="50"/>
      <c r="Z95" s="50"/>
      <c r="AA95" s="50"/>
      <c r="AB95" s="50"/>
    </row>
    <row r="96" spans="1:28" ht="17.25" customHeight="1">
      <c r="A96" s="218"/>
      <c r="B96" s="219"/>
      <c r="C96" s="220"/>
      <c r="D96" s="53"/>
      <c r="E96" s="53"/>
      <c r="F96" s="53"/>
      <c r="G96" s="53"/>
      <c r="H96" s="53"/>
      <c r="I96" s="53"/>
      <c r="J96" s="50"/>
      <c r="K96" s="125"/>
      <c r="L96" s="125"/>
      <c r="R96" s="50"/>
      <c r="S96" s="50"/>
      <c r="T96" s="50"/>
      <c r="U96" s="50"/>
      <c r="V96" s="50"/>
      <c r="W96" s="52"/>
      <c r="X96" s="50"/>
      <c r="Y96" s="50"/>
      <c r="Z96" s="50"/>
      <c r="AA96" s="50"/>
      <c r="AB96" s="50"/>
    </row>
    <row r="97" spans="1:28" ht="17.25" customHeight="1">
      <c r="A97" s="53"/>
      <c r="B97" s="53"/>
      <c r="C97" s="53"/>
      <c r="D97" s="53"/>
      <c r="E97" s="53"/>
      <c r="F97" s="53"/>
      <c r="G97" s="53"/>
      <c r="H97" s="53"/>
      <c r="I97" s="53"/>
      <c r="J97" s="50"/>
      <c r="K97" s="125"/>
      <c r="L97" s="125"/>
      <c r="R97" s="50"/>
      <c r="S97" s="50"/>
      <c r="T97" s="50"/>
      <c r="U97" s="50"/>
      <c r="V97" s="50"/>
      <c r="W97" s="52"/>
      <c r="X97" s="50"/>
      <c r="Y97" s="50"/>
      <c r="Z97" s="50"/>
      <c r="AA97" s="50"/>
      <c r="AB97" s="50"/>
    </row>
    <row r="98" spans="1:28" ht="17.25" customHeight="1">
      <c r="A98" s="53"/>
      <c r="B98" s="53"/>
      <c r="C98" s="53"/>
      <c r="D98" s="53"/>
      <c r="E98" s="53"/>
      <c r="F98" s="53"/>
      <c r="G98" s="53"/>
      <c r="H98" s="53"/>
      <c r="I98" s="53"/>
      <c r="J98" s="50"/>
      <c r="K98" s="125"/>
      <c r="L98" s="125"/>
      <c r="R98" s="50"/>
      <c r="S98" s="50"/>
      <c r="T98" s="50"/>
      <c r="U98" s="50"/>
      <c r="V98" s="50"/>
      <c r="W98" s="52"/>
      <c r="X98" s="50"/>
      <c r="Y98" s="50"/>
      <c r="Z98" s="50"/>
      <c r="AA98" s="50"/>
      <c r="AB98" s="50"/>
    </row>
    <row r="99" spans="1:28" ht="17.25" customHeight="1">
      <c r="A99" s="53"/>
      <c r="B99" s="53"/>
      <c r="C99" s="53"/>
      <c r="D99" s="53"/>
      <c r="E99" s="53"/>
      <c r="F99" s="53"/>
      <c r="G99" s="53"/>
      <c r="H99" s="53"/>
      <c r="I99" s="53"/>
      <c r="J99" s="50"/>
      <c r="K99" s="125"/>
      <c r="L99" s="125"/>
      <c r="R99" s="50"/>
      <c r="S99" s="50"/>
      <c r="T99" s="50"/>
      <c r="U99" s="50"/>
      <c r="V99" s="50"/>
      <c r="W99" s="52"/>
      <c r="X99" s="50"/>
      <c r="Y99" s="50"/>
      <c r="Z99" s="50"/>
      <c r="AA99" s="50"/>
      <c r="AB99" s="50"/>
    </row>
    <row r="100" spans="1:28" ht="17.2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0"/>
      <c r="K100" s="125"/>
      <c r="L100" s="125"/>
      <c r="R100" s="50"/>
      <c r="S100" s="50"/>
      <c r="T100" s="50"/>
      <c r="U100" s="50"/>
      <c r="V100" s="50"/>
      <c r="W100" s="52"/>
      <c r="X100" s="50"/>
      <c r="Y100" s="50"/>
      <c r="Z100" s="50"/>
      <c r="AA100" s="50"/>
      <c r="AB100" s="50"/>
    </row>
    <row r="101" spans="1:28" ht="17.2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0"/>
      <c r="K101" s="125"/>
      <c r="L101" s="125"/>
      <c r="R101" s="50"/>
      <c r="S101" s="50"/>
      <c r="T101" s="50"/>
      <c r="U101" s="50"/>
      <c r="V101" s="50"/>
      <c r="W101" s="52"/>
      <c r="X101" s="50"/>
      <c r="Y101" s="50"/>
      <c r="Z101" s="50"/>
      <c r="AA101" s="50"/>
      <c r="AB101" s="50"/>
    </row>
    <row r="102" spans="1:28" ht="17.2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0"/>
      <c r="K102" s="125"/>
      <c r="L102" s="125"/>
      <c r="R102" s="50"/>
      <c r="S102" s="50"/>
      <c r="T102" s="50"/>
      <c r="U102" s="50"/>
      <c r="V102" s="50"/>
      <c r="W102" s="52"/>
      <c r="X102" s="50"/>
      <c r="Y102" s="50"/>
      <c r="Z102" s="50"/>
      <c r="AA102" s="50"/>
      <c r="AB102" s="50"/>
    </row>
    <row r="103" spans="1:28" ht="17.2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0"/>
      <c r="K103" s="125"/>
      <c r="L103" s="125"/>
      <c r="R103" s="50"/>
      <c r="S103" s="50"/>
      <c r="T103" s="50"/>
      <c r="U103" s="50"/>
      <c r="V103" s="50"/>
      <c r="W103" s="52"/>
      <c r="X103" s="50"/>
      <c r="Y103" s="50"/>
      <c r="Z103" s="50"/>
      <c r="AA103" s="50"/>
      <c r="AB103" s="50"/>
    </row>
    <row r="104" spans="1:28" ht="17.2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0"/>
      <c r="K104" s="125"/>
      <c r="L104" s="125"/>
      <c r="R104" s="50"/>
      <c r="S104" s="50"/>
      <c r="T104" s="50"/>
      <c r="U104" s="50"/>
      <c r="V104" s="50"/>
      <c r="W104" s="52"/>
      <c r="X104" s="50"/>
      <c r="Y104" s="50"/>
      <c r="Z104" s="50"/>
      <c r="AA104" s="50"/>
      <c r="AB104" s="50"/>
    </row>
    <row r="105" spans="1:28" ht="17.2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0"/>
      <c r="K105" s="125"/>
      <c r="L105" s="125"/>
      <c r="R105" s="50"/>
      <c r="S105" s="50"/>
      <c r="T105" s="50"/>
      <c r="U105" s="50"/>
      <c r="V105" s="50"/>
      <c r="W105" s="52"/>
      <c r="X105" s="50"/>
      <c r="Y105" s="50"/>
      <c r="Z105" s="50"/>
      <c r="AA105" s="50"/>
      <c r="AB105" s="50"/>
    </row>
    <row r="106" spans="1:28" ht="17.2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0"/>
      <c r="K106" s="125"/>
      <c r="L106" s="125"/>
      <c r="R106" s="50"/>
      <c r="S106" s="50"/>
      <c r="T106" s="50"/>
      <c r="U106" s="50"/>
      <c r="V106" s="50"/>
      <c r="W106" s="52"/>
      <c r="X106" s="50"/>
      <c r="Y106" s="50"/>
      <c r="Z106" s="50"/>
      <c r="AA106" s="50"/>
      <c r="AB106" s="50"/>
    </row>
    <row r="107" spans="1:28" ht="17.2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0"/>
      <c r="K107" s="125"/>
      <c r="L107" s="125"/>
      <c r="R107" s="50"/>
      <c r="S107" s="50"/>
      <c r="T107" s="50"/>
      <c r="U107" s="50"/>
      <c r="V107" s="50"/>
      <c r="W107" s="52"/>
      <c r="X107" s="50"/>
      <c r="Y107" s="50"/>
      <c r="Z107" s="50"/>
      <c r="AA107" s="50"/>
      <c r="AB107" s="50"/>
    </row>
    <row r="108" spans="1:28" ht="17.2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0"/>
      <c r="K108" s="125"/>
      <c r="L108" s="125"/>
      <c r="R108" s="50"/>
      <c r="S108" s="50"/>
      <c r="T108" s="50"/>
      <c r="U108" s="50"/>
      <c r="V108" s="50"/>
      <c r="W108" s="52"/>
      <c r="X108" s="50"/>
      <c r="Y108" s="50"/>
      <c r="Z108" s="50"/>
      <c r="AA108" s="50"/>
      <c r="AB108" s="50"/>
    </row>
    <row r="109" spans="1:28" ht="17.2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0"/>
      <c r="K109" s="125"/>
      <c r="L109" s="125"/>
      <c r="R109" s="50"/>
      <c r="S109" s="50"/>
      <c r="T109" s="50"/>
      <c r="U109" s="50"/>
      <c r="V109" s="50"/>
      <c r="W109" s="52"/>
      <c r="X109" s="50"/>
      <c r="Y109" s="50"/>
      <c r="Z109" s="50"/>
      <c r="AA109" s="50"/>
      <c r="AB109" s="50"/>
    </row>
    <row r="110" spans="1:28" ht="17.2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0"/>
      <c r="K110" s="125"/>
      <c r="L110" s="125"/>
      <c r="R110" s="50"/>
      <c r="S110" s="50"/>
      <c r="T110" s="50"/>
      <c r="U110" s="50"/>
      <c r="V110" s="50"/>
      <c r="W110" s="52"/>
      <c r="X110" s="50"/>
      <c r="Y110" s="50"/>
      <c r="Z110" s="50"/>
      <c r="AA110" s="50"/>
      <c r="AB110" s="50"/>
    </row>
    <row r="111" spans="1:28" ht="17.2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0"/>
      <c r="K111" s="125"/>
      <c r="L111" s="125"/>
      <c r="R111" s="50"/>
      <c r="S111" s="50"/>
      <c r="T111" s="50"/>
      <c r="U111" s="50"/>
      <c r="V111" s="50"/>
      <c r="W111" s="52"/>
      <c r="X111" s="50"/>
      <c r="Y111" s="50"/>
      <c r="Z111" s="50"/>
      <c r="AA111" s="50"/>
      <c r="AB111" s="50"/>
    </row>
    <row r="112" spans="1:28" ht="17.2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0"/>
      <c r="K112" s="125"/>
      <c r="L112" s="125"/>
      <c r="R112" s="50"/>
      <c r="S112" s="50"/>
      <c r="T112" s="50"/>
      <c r="U112" s="50"/>
      <c r="V112" s="50"/>
      <c r="W112" s="52"/>
      <c r="X112" s="50"/>
      <c r="Y112" s="50"/>
      <c r="Z112" s="50"/>
      <c r="AA112" s="50"/>
      <c r="AB112" s="50"/>
    </row>
    <row r="113" spans="1:28" ht="17.2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0"/>
      <c r="K113" s="125"/>
      <c r="L113" s="125"/>
      <c r="R113" s="50"/>
      <c r="S113" s="50"/>
      <c r="T113" s="50"/>
      <c r="U113" s="50"/>
      <c r="V113" s="50"/>
      <c r="W113" s="52"/>
      <c r="X113" s="50"/>
      <c r="Y113" s="50"/>
      <c r="Z113" s="50"/>
      <c r="AA113" s="50"/>
      <c r="AB113" s="50"/>
    </row>
    <row r="114" spans="1:28" ht="17.2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0"/>
      <c r="K114" s="125"/>
      <c r="L114" s="125"/>
      <c r="R114" s="50"/>
      <c r="S114" s="50"/>
      <c r="T114" s="50"/>
      <c r="U114" s="50"/>
      <c r="V114" s="50"/>
      <c r="W114" s="52"/>
      <c r="X114" s="50"/>
      <c r="Y114" s="50"/>
      <c r="Z114" s="50"/>
      <c r="AA114" s="50"/>
      <c r="AB114" s="50"/>
    </row>
    <row r="115" spans="1:28" ht="17.2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0"/>
      <c r="K115" s="125"/>
      <c r="L115" s="125"/>
      <c r="R115" s="50"/>
      <c r="S115" s="50"/>
      <c r="T115" s="50"/>
      <c r="U115" s="50"/>
      <c r="V115" s="50"/>
      <c r="W115" s="52"/>
      <c r="X115" s="50"/>
      <c r="Y115" s="50"/>
      <c r="Z115" s="50"/>
      <c r="AA115" s="50"/>
      <c r="AB115" s="50"/>
    </row>
    <row r="116" spans="1:28" ht="17.2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0"/>
      <c r="K116" s="125"/>
      <c r="L116" s="125"/>
      <c r="R116" s="50"/>
      <c r="S116" s="50"/>
      <c r="T116" s="50"/>
      <c r="U116" s="50"/>
      <c r="V116" s="50"/>
      <c r="W116" s="52"/>
      <c r="X116" s="50"/>
      <c r="Y116" s="50"/>
      <c r="Z116" s="50"/>
      <c r="AA116" s="50"/>
      <c r="AB116" s="50"/>
    </row>
    <row r="117" spans="1:28" ht="17.2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0"/>
      <c r="K117" s="125"/>
      <c r="L117" s="125"/>
      <c r="R117" s="50"/>
      <c r="S117" s="50"/>
      <c r="T117" s="50"/>
      <c r="U117" s="50"/>
      <c r="V117" s="50"/>
      <c r="W117" s="52"/>
      <c r="X117" s="50"/>
      <c r="Y117" s="50"/>
      <c r="Z117" s="50"/>
      <c r="AA117" s="50"/>
      <c r="AB117" s="50"/>
    </row>
    <row r="118" spans="1:28" ht="17.2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0"/>
      <c r="K118" s="125"/>
      <c r="L118" s="125"/>
      <c r="R118" s="50"/>
      <c r="S118" s="50"/>
      <c r="T118" s="50"/>
      <c r="U118" s="50"/>
      <c r="V118" s="50"/>
      <c r="W118" s="52"/>
      <c r="X118" s="50"/>
      <c r="Y118" s="50"/>
      <c r="Z118" s="50"/>
      <c r="AA118" s="50"/>
      <c r="AB118" s="50"/>
    </row>
    <row r="119" spans="1:28" ht="17.2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0"/>
      <c r="K119" s="125"/>
      <c r="L119" s="125"/>
      <c r="R119" s="50"/>
      <c r="S119" s="50"/>
      <c r="T119" s="50"/>
      <c r="U119" s="50"/>
      <c r="V119" s="50"/>
      <c r="W119" s="52"/>
      <c r="X119" s="50"/>
      <c r="Y119" s="50"/>
      <c r="Z119" s="50"/>
      <c r="AA119" s="50"/>
      <c r="AB119" s="50"/>
    </row>
    <row r="120" spans="1:28" ht="17.2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0"/>
      <c r="K120" s="125"/>
      <c r="L120" s="125"/>
      <c r="R120" s="50"/>
      <c r="S120" s="50"/>
      <c r="T120" s="50"/>
      <c r="U120" s="50"/>
      <c r="V120" s="50"/>
      <c r="W120" s="52"/>
      <c r="X120" s="50"/>
      <c r="Y120" s="50"/>
      <c r="Z120" s="50"/>
      <c r="AA120" s="50"/>
      <c r="AB120" s="50"/>
    </row>
    <row r="121" spans="1:28" ht="17.2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0"/>
      <c r="K121" s="125"/>
      <c r="L121" s="125"/>
      <c r="R121" s="50"/>
      <c r="S121" s="50"/>
      <c r="T121" s="50"/>
      <c r="U121" s="50"/>
      <c r="V121" s="50"/>
      <c r="W121" s="52"/>
      <c r="X121" s="50"/>
      <c r="Y121" s="50"/>
      <c r="Z121" s="50"/>
      <c r="AA121" s="50"/>
      <c r="AB121" s="50"/>
    </row>
    <row r="122" spans="1:28" ht="17.2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0"/>
      <c r="K122" s="125"/>
      <c r="L122" s="125"/>
      <c r="R122" s="50"/>
      <c r="S122" s="50"/>
      <c r="T122" s="50"/>
      <c r="U122" s="50"/>
      <c r="V122" s="50"/>
      <c r="W122" s="52"/>
      <c r="X122" s="50"/>
      <c r="Y122" s="50"/>
      <c r="Z122" s="50"/>
      <c r="AA122" s="50"/>
      <c r="AB122" s="50"/>
    </row>
    <row r="123" spans="1:28" ht="17.2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0"/>
      <c r="K123" s="125"/>
      <c r="L123" s="125"/>
      <c r="R123" s="50"/>
      <c r="S123" s="50"/>
      <c r="T123" s="50"/>
      <c r="U123" s="50"/>
      <c r="V123" s="50"/>
      <c r="W123" s="52"/>
      <c r="X123" s="50"/>
      <c r="Y123" s="50"/>
      <c r="Z123" s="50"/>
      <c r="AA123" s="50"/>
      <c r="AB123" s="50"/>
    </row>
    <row r="124" spans="1:28" ht="17.2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0"/>
      <c r="K124" s="125"/>
      <c r="L124" s="125"/>
      <c r="R124" s="50"/>
      <c r="S124" s="50"/>
      <c r="T124" s="50"/>
      <c r="U124" s="50"/>
      <c r="V124" s="50"/>
      <c r="W124" s="52"/>
      <c r="X124" s="50"/>
      <c r="Y124" s="50"/>
      <c r="Z124" s="50"/>
      <c r="AA124" s="50"/>
      <c r="AB124" s="50"/>
    </row>
    <row r="125" spans="1:28" ht="17.2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0"/>
      <c r="K125" s="125"/>
      <c r="L125" s="125"/>
      <c r="R125" s="50"/>
      <c r="S125" s="50"/>
      <c r="T125" s="50"/>
      <c r="U125" s="50"/>
      <c r="V125" s="50"/>
      <c r="W125" s="52"/>
      <c r="X125" s="50"/>
      <c r="Y125" s="50"/>
      <c r="Z125" s="50"/>
      <c r="AA125" s="50"/>
      <c r="AB125" s="50"/>
    </row>
    <row r="126" spans="1:28" ht="17.2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0"/>
      <c r="K126" s="125"/>
      <c r="L126" s="125"/>
      <c r="R126" s="50"/>
      <c r="S126" s="50"/>
      <c r="T126" s="50"/>
      <c r="U126" s="50"/>
      <c r="V126" s="50"/>
      <c r="W126" s="52"/>
      <c r="X126" s="50"/>
      <c r="Y126" s="50"/>
      <c r="Z126" s="50"/>
      <c r="AA126" s="50"/>
      <c r="AB126" s="50"/>
    </row>
    <row r="127" spans="1:28" ht="17.2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0"/>
      <c r="K127" s="125"/>
      <c r="L127" s="125"/>
      <c r="R127" s="50"/>
      <c r="S127" s="50"/>
      <c r="T127" s="50"/>
      <c r="U127" s="50"/>
      <c r="V127" s="50"/>
      <c r="W127" s="52"/>
      <c r="X127" s="50"/>
      <c r="Y127" s="50"/>
      <c r="Z127" s="50"/>
      <c r="AA127" s="50"/>
      <c r="AB127" s="50"/>
    </row>
    <row r="128" spans="1:28" ht="17.2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0"/>
      <c r="K128" s="125"/>
      <c r="L128" s="125"/>
      <c r="R128" s="50"/>
      <c r="S128" s="50"/>
      <c r="T128" s="50"/>
      <c r="U128" s="50"/>
      <c r="V128" s="50"/>
      <c r="W128" s="52"/>
      <c r="X128" s="50"/>
      <c r="Y128" s="50"/>
      <c r="Z128" s="50"/>
      <c r="AA128" s="50"/>
      <c r="AB128" s="50"/>
    </row>
    <row r="129" spans="1:28" ht="17.2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0"/>
      <c r="K129" s="125"/>
      <c r="L129" s="125"/>
      <c r="R129" s="50"/>
      <c r="S129" s="50"/>
      <c r="T129" s="50"/>
      <c r="U129" s="50"/>
      <c r="V129" s="50"/>
      <c r="W129" s="52"/>
      <c r="X129" s="50"/>
      <c r="Y129" s="50"/>
      <c r="Z129" s="50"/>
      <c r="AA129" s="50"/>
      <c r="AB129" s="50"/>
    </row>
    <row r="130" spans="1:28" ht="17.2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0"/>
      <c r="K130" s="125"/>
      <c r="L130" s="125"/>
      <c r="R130" s="50"/>
      <c r="S130" s="50"/>
      <c r="T130" s="50"/>
      <c r="U130" s="50"/>
      <c r="V130" s="50"/>
      <c r="W130" s="52"/>
      <c r="X130" s="50"/>
      <c r="Y130" s="50"/>
      <c r="Z130" s="50"/>
      <c r="AA130" s="50"/>
      <c r="AB130" s="50"/>
    </row>
    <row r="131" spans="1:28" ht="17.2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0"/>
      <c r="K131" s="125"/>
      <c r="L131" s="125"/>
      <c r="R131" s="50"/>
      <c r="S131" s="50"/>
      <c r="T131" s="50"/>
      <c r="U131" s="50"/>
      <c r="V131" s="50"/>
      <c r="W131" s="52"/>
      <c r="X131" s="50"/>
      <c r="Y131" s="50"/>
      <c r="Z131" s="50"/>
      <c r="AA131" s="50"/>
      <c r="AB131" s="50"/>
    </row>
    <row r="132" spans="1:28" ht="17.2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0"/>
      <c r="K132" s="125"/>
      <c r="L132" s="125"/>
      <c r="R132" s="50"/>
      <c r="S132" s="50"/>
      <c r="T132" s="50"/>
      <c r="U132" s="50"/>
      <c r="V132" s="50"/>
      <c r="W132" s="52"/>
      <c r="X132" s="50"/>
      <c r="Y132" s="50"/>
      <c r="Z132" s="50"/>
      <c r="AA132" s="50"/>
      <c r="AB132" s="50"/>
    </row>
    <row r="133" spans="1:28" ht="17.2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0"/>
      <c r="K133" s="125"/>
      <c r="L133" s="125"/>
      <c r="R133" s="50"/>
      <c r="S133" s="50"/>
      <c r="T133" s="50"/>
      <c r="U133" s="50"/>
      <c r="V133" s="50"/>
      <c r="W133" s="52"/>
      <c r="X133" s="50"/>
      <c r="Y133" s="50"/>
      <c r="Z133" s="50"/>
      <c r="AA133" s="50"/>
      <c r="AB133" s="50"/>
    </row>
    <row r="134" spans="1:28" ht="17.2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0"/>
      <c r="K134" s="125"/>
      <c r="L134" s="125"/>
      <c r="R134" s="50"/>
      <c r="S134" s="50"/>
      <c r="T134" s="50"/>
      <c r="U134" s="50"/>
      <c r="V134" s="50"/>
      <c r="W134" s="52"/>
      <c r="X134" s="50"/>
      <c r="Y134" s="50"/>
      <c r="Z134" s="50"/>
      <c r="AA134" s="50"/>
      <c r="AB134" s="50"/>
    </row>
    <row r="135" spans="1:28" ht="17.2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0"/>
      <c r="K135" s="125"/>
      <c r="L135" s="125"/>
      <c r="R135" s="50"/>
      <c r="S135" s="50"/>
      <c r="T135" s="50"/>
      <c r="U135" s="50"/>
      <c r="V135" s="50"/>
      <c r="W135" s="52"/>
      <c r="X135" s="50"/>
      <c r="Y135" s="50"/>
      <c r="Z135" s="50"/>
      <c r="AA135" s="50"/>
      <c r="AB135" s="50"/>
    </row>
    <row r="136" spans="1:28" ht="17.2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0"/>
      <c r="K136" s="125"/>
      <c r="L136" s="125"/>
      <c r="R136" s="50"/>
      <c r="S136" s="50"/>
      <c r="T136" s="50"/>
      <c r="U136" s="50"/>
      <c r="V136" s="50"/>
      <c r="W136" s="52"/>
      <c r="X136" s="50"/>
      <c r="Y136" s="50"/>
      <c r="Z136" s="50"/>
      <c r="AA136" s="50"/>
      <c r="AB136" s="50"/>
    </row>
    <row r="137" spans="1:28" ht="17.2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0"/>
      <c r="K137" s="125"/>
      <c r="L137" s="125"/>
      <c r="R137" s="50"/>
      <c r="S137" s="50"/>
      <c r="T137" s="50"/>
      <c r="U137" s="50"/>
      <c r="V137" s="50"/>
      <c r="W137" s="52"/>
      <c r="X137" s="50"/>
      <c r="Y137" s="50"/>
      <c r="Z137" s="50"/>
      <c r="AA137" s="50"/>
      <c r="AB137" s="50"/>
    </row>
    <row r="138" spans="1:28" ht="17.2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0"/>
      <c r="K138" s="125"/>
      <c r="L138" s="125"/>
      <c r="R138" s="50"/>
      <c r="S138" s="50"/>
      <c r="T138" s="50"/>
      <c r="U138" s="50"/>
      <c r="V138" s="50"/>
      <c r="W138" s="52"/>
      <c r="X138" s="50"/>
      <c r="Y138" s="50"/>
      <c r="Z138" s="50"/>
      <c r="AA138" s="50"/>
      <c r="AB138" s="50"/>
    </row>
    <row r="139" spans="1:28" ht="17.2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0"/>
      <c r="K139" s="125"/>
      <c r="L139" s="125"/>
      <c r="R139" s="50"/>
      <c r="S139" s="50"/>
      <c r="T139" s="50"/>
      <c r="U139" s="50"/>
      <c r="V139" s="50"/>
      <c r="W139" s="52"/>
      <c r="X139" s="50"/>
      <c r="Y139" s="50"/>
      <c r="Z139" s="50"/>
      <c r="AA139" s="50"/>
      <c r="AB139" s="50"/>
    </row>
    <row r="140" spans="1:28" ht="17.2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0"/>
      <c r="K140" s="125"/>
      <c r="L140" s="125"/>
      <c r="R140" s="50"/>
      <c r="S140" s="50"/>
      <c r="T140" s="50"/>
      <c r="U140" s="50"/>
      <c r="V140" s="50"/>
      <c r="W140" s="52"/>
      <c r="X140" s="50"/>
      <c r="Y140" s="50"/>
      <c r="Z140" s="50"/>
      <c r="AA140" s="50"/>
      <c r="AB140" s="50"/>
    </row>
    <row r="141" spans="1:28" ht="17.2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0"/>
      <c r="K141" s="125"/>
      <c r="L141" s="125"/>
      <c r="R141" s="50"/>
      <c r="S141" s="50"/>
      <c r="T141" s="50"/>
      <c r="U141" s="50"/>
      <c r="V141" s="50"/>
      <c r="W141" s="52"/>
      <c r="X141" s="50"/>
      <c r="Y141" s="50"/>
      <c r="Z141" s="50"/>
      <c r="AA141" s="50"/>
      <c r="AB141" s="50"/>
    </row>
    <row r="142" spans="1:28" ht="17.2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0"/>
      <c r="K142" s="125"/>
      <c r="L142" s="125"/>
      <c r="R142" s="50"/>
      <c r="S142" s="50"/>
      <c r="T142" s="50"/>
      <c r="U142" s="50"/>
      <c r="V142" s="50"/>
      <c r="W142" s="52"/>
      <c r="X142" s="50"/>
      <c r="Y142" s="50"/>
      <c r="Z142" s="50"/>
      <c r="AA142" s="50"/>
      <c r="AB142" s="50"/>
    </row>
    <row r="143" spans="1:28" ht="17.2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0"/>
      <c r="K143" s="125"/>
      <c r="L143" s="125"/>
      <c r="R143" s="50"/>
      <c r="S143" s="50"/>
      <c r="T143" s="50"/>
      <c r="U143" s="50"/>
      <c r="V143" s="50"/>
      <c r="W143" s="52"/>
      <c r="X143" s="50"/>
      <c r="Y143" s="50"/>
      <c r="Z143" s="50"/>
      <c r="AA143" s="50"/>
      <c r="AB143" s="50"/>
    </row>
    <row r="144" spans="1:28" ht="17.2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0"/>
      <c r="K144" s="125"/>
      <c r="L144" s="125"/>
      <c r="R144" s="50"/>
      <c r="S144" s="50"/>
      <c r="T144" s="50"/>
      <c r="U144" s="50"/>
      <c r="V144" s="50"/>
      <c r="W144" s="52"/>
      <c r="X144" s="50"/>
      <c r="Y144" s="50"/>
      <c r="Z144" s="50"/>
      <c r="AA144" s="50"/>
      <c r="AB144" s="50"/>
    </row>
    <row r="145" spans="1:28" ht="17.2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0"/>
      <c r="K145" s="125"/>
      <c r="L145" s="125"/>
      <c r="R145" s="50"/>
      <c r="S145" s="50"/>
      <c r="T145" s="50"/>
      <c r="U145" s="50"/>
      <c r="V145" s="50"/>
      <c r="W145" s="52"/>
      <c r="X145" s="50"/>
      <c r="Y145" s="50"/>
      <c r="Z145" s="50"/>
      <c r="AA145" s="50"/>
      <c r="AB145" s="50"/>
    </row>
    <row r="146" spans="1:28" ht="17.2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0"/>
      <c r="K146" s="125"/>
      <c r="L146" s="125"/>
      <c r="R146" s="50"/>
      <c r="S146" s="50"/>
      <c r="T146" s="50"/>
      <c r="U146" s="50"/>
      <c r="V146" s="50"/>
      <c r="W146" s="52"/>
      <c r="X146" s="50"/>
      <c r="Y146" s="50"/>
      <c r="Z146" s="50"/>
      <c r="AA146" s="50"/>
      <c r="AB146" s="50"/>
    </row>
    <row r="147" spans="1:28" ht="17.2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0"/>
      <c r="K147" s="125"/>
      <c r="L147" s="125"/>
      <c r="R147" s="50"/>
      <c r="S147" s="50"/>
      <c r="T147" s="50"/>
      <c r="U147" s="50"/>
      <c r="V147" s="50"/>
      <c r="W147" s="52"/>
      <c r="X147" s="50"/>
      <c r="Y147" s="50"/>
      <c r="Z147" s="50"/>
      <c r="AA147" s="50"/>
      <c r="AB147" s="50"/>
    </row>
    <row r="148" spans="1:28" ht="17.2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0"/>
      <c r="K148" s="125"/>
      <c r="L148" s="125"/>
      <c r="R148" s="50"/>
      <c r="S148" s="50"/>
      <c r="T148" s="50"/>
      <c r="U148" s="50"/>
      <c r="V148" s="50"/>
      <c r="W148" s="52"/>
      <c r="X148" s="50"/>
      <c r="Y148" s="50"/>
      <c r="Z148" s="50"/>
      <c r="AA148" s="50"/>
      <c r="AB148" s="50"/>
    </row>
    <row r="149" spans="1:28" ht="17.2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0"/>
      <c r="K149" s="125"/>
      <c r="L149" s="125"/>
      <c r="R149" s="50"/>
      <c r="S149" s="50"/>
      <c r="T149" s="50"/>
      <c r="U149" s="50"/>
      <c r="V149" s="50"/>
      <c r="W149" s="52"/>
      <c r="X149" s="50"/>
      <c r="Y149" s="50"/>
      <c r="Z149" s="50"/>
      <c r="AA149" s="50"/>
      <c r="AB149" s="50"/>
    </row>
    <row r="150" spans="1:28" ht="17.2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0"/>
      <c r="K150" s="125"/>
      <c r="L150" s="125"/>
      <c r="R150" s="50"/>
      <c r="S150" s="50"/>
      <c r="T150" s="50"/>
      <c r="U150" s="50"/>
      <c r="V150" s="50"/>
      <c r="W150" s="52"/>
      <c r="X150" s="50"/>
      <c r="Y150" s="50"/>
      <c r="Z150" s="50"/>
      <c r="AA150" s="50"/>
      <c r="AB150" s="50"/>
    </row>
    <row r="151" spans="1:28" ht="17.2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0"/>
      <c r="K151" s="125"/>
      <c r="L151" s="125"/>
      <c r="R151" s="50"/>
      <c r="S151" s="50"/>
      <c r="T151" s="50"/>
      <c r="U151" s="50"/>
      <c r="V151" s="50"/>
      <c r="W151" s="52"/>
      <c r="X151" s="50"/>
      <c r="Y151" s="50"/>
      <c r="Z151" s="50"/>
      <c r="AA151" s="50"/>
      <c r="AB151" s="50"/>
    </row>
    <row r="152" spans="1:28" ht="17.2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0"/>
      <c r="K152" s="125"/>
      <c r="L152" s="125"/>
      <c r="R152" s="50"/>
      <c r="S152" s="50"/>
      <c r="T152" s="50"/>
      <c r="U152" s="50"/>
      <c r="V152" s="50"/>
      <c r="W152" s="52"/>
      <c r="X152" s="50"/>
      <c r="Y152" s="50"/>
      <c r="Z152" s="50"/>
      <c r="AA152" s="50"/>
      <c r="AB152" s="50"/>
    </row>
    <row r="153" spans="1:28" ht="17.2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0"/>
      <c r="K153" s="125"/>
      <c r="L153" s="125"/>
      <c r="R153" s="50"/>
      <c r="S153" s="50"/>
      <c r="T153" s="50"/>
      <c r="U153" s="50"/>
      <c r="V153" s="50"/>
      <c r="W153" s="52"/>
      <c r="X153" s="50"/>
      <c r="Y153" s="50"/>
      <c r="Z153" s="50"/>
      <c r="AA153" s="50"/>
      <c r="AB153" s="50"/>
    </row>
    <row r="154" spans="1:28" ht="17.2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0"/>
      <c r="K154" s="125"/>
      <c r="L154" s="125"/>
      <c r="R154" s="50"/>
      <c r="S154" s="50"/>
      <c r="T154" s="50"/>
      <c r="U154" s="50"/>
      <c r="V154" s="50"/>
      <c r="W154" s="52"/>
      <c r="X154" s="50"/>
      <c r="Y154" s="50"/>
      <c r="Z154" s="50"/>
      <c r="AA154" s="50"/>
      <c r="AB154" s="50"/>
    </row>
    <row r="155" spans="1:28" ht="17.2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0"/>
      <c r="K155" s="125"/>
      <c r="L155" s="125"/>
      <c r="R155" s="50"/>
      <c r="S155" s="50"/>
      <c r="T155" s="50"/>
      <c r="U155" s="50"/>
      <c r="V155" s="50"/>
      <c r="W155" s="52"/>
      <c r="X155" s="50"/>
      <c r="Y155" s="50"/>
      <c r="Z155" s="50"/>
      <c r="AA155" s="50"/>
      <c r="AB155" s="50"/>
    </row>
    <row r="156" spans="1:28" ht="17.2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0"/>
      <c r="K156" s="125"/>
      <c r="L156" s="125"/>
      <c r="R156" s="50"/>
      <c r="S156" s="50"/>
      <c r="T156" s="50"/>
      <c r="U156" s="50"/>
      <c r="V156" s="50"/>
      <c r="W156" s="52"/>
      <c r="X156" s="50"/>
      <c r="Y156" s="50"/>
      <c r="Z156" s="50"/>
      <c r="AA156" s="50"/>
      <c r="AB156" s="50"/>
    </row>
    <row r="157" spans="1:28" ht="17.2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0"/>
      <c r="K157" s="125"/>
      <c r="L157" s="125"/>
      <c r="R157" s="50"/>
      <c r="S157" s="50"/>
      <c r="T157" s="50"/>
      <c r="U157" s="50"/>
      <c r="V157" s="50"/>
      <c r="W157" s="52"/>
      <c r="X157" s="50"/>
      <c r="Y157" s="50"/>
      <c r="Z157" s="50"/>
      <c r="AA157" s="50"/>
      <c r="AB157" s="50"/>
    </row>
    <row r="158" spans="1:28" ht="17.2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0"/>
      <c r="K158" s="125"/>
      <c r="L158" s="125"/>
      <c r="R158" s="50"/>
      <c r="S158" s="50"/>
      <c r="T158" s="50"/>
      <c r="U158" s="50"/>
      <c r="V158" s="50"/>
      <c r="W158" s="52"/>
      <c r="X158" s="50"/>
      <c r="Y158" s="50"/>
      <c r="Z158" s="50"/>
      <c r="AA158" s="50"/>
      <c r="AB158" s="50"/>
    </row>
    <row r="159" spans="1:28" ht="17.2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0"/>
      <c r="K159" s="125"/>
      <c r="L159" s="125"/>
      <c r="R159" s="50"/>
      <c r="S159" s="50"/>
      <c r="T159" s="50"/>
      <c r="U159" s="50"/>
      <c r="V159" s="50"/>
      <c r="W159" s="52"/>
      <c r="X159" s="50"/>
      <c r="Y159" s="50"/>
      <c r="Z159" s="50"/>
      <c r="AA159" s="50"/>
      <c r="AB159" s="50"/>
    </row>
    <row r="160" spans="1:28" ht="17.2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0"/>
      <c r="K160" s="125"/>
      <c r="L160" s="125"/>
      <c r="R160" s="50"/>
      <c r="S160" s="50"/>
      <c r="T160" s="50"/>
      <c r="U160" s="50"/>
      <c r="V160" s="50"/>
      <c r="W160" s="52"/>
      <c r="X160" s="50"/>
      <c r="Y160" s="50"/>
      <c r="Z160" s="50"/>
      <c r="AA160" s="50"/>
      <c r="AB160" s="50"/>
    </row>
    <row r="161" spans="1:28" ht="17.2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0"/>
      <c r="K161" s="125"/>
      <c r="L161" s="125"/>
      <c r="R161" s="50"/>
      <c r="S161" s="50"/>
      <c r="T161" s="50"/>
      <c r="U161" s="50"/>
      <c r="V161" s="50"/>
      <c r="W161" s="52"/>
      <c r="X161" s="50"/>
      <c r="Y161" s="50"/>
      <c r="Z161" s="50"/>
      <c r="AA161" s="50"/>
      <c r="AB161" s="50"/>
    </row>
    <row r="162" spans="1:28" ht="17.2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0"/>
      <c r="K162" s="125"/>
      <c r="L162" s="125"/>
      <c r="R162" s="50"/>
      <c r="S162" s="50"/>
      <c r="T162" s="50"/>
      <c r="U162" s="50"/>
      <c r="V162" s="50"/>
      <c r="W162" s="52"/>
      <c r="X162" s="50"/>
      <c r="Y162" s="50"/>
      <c r="Z162" s="50"/>
      <c r="AA162" s="50"/>
      <c r="AB162" s="50"/>
    </row>
    <row r="163" spans="1:28" ht="17.2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0"/>
      <c r="K163" s="125"/>
      <c r="L163" s="125"/>
      <c r="R163" s="50"/>
      <c r="S163" s="50"/>
      <c r="T163" s="50"/>
      <c r="U163" s="50"/>
      <c r="V163" s="50"/>
      <c r="W163" s="52"/>
      <c r="X163" s="50"/>
      <c r="Y163" s="50"/>
      <c r="Z163" s="50"/>
      <c r="AA163" s="50"/>
      <c r="AB163" s="50"/>
    </row>
    <row r="164" spans="1:28" ht="17.2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0"/>
      <c r="K164" s="125"/>
      <c r="L164" s="125"/>
      <c r="R164" s="50"/>
      <c r="S164" s="50"/>
      <c r="T164" s="50"/>
      <c r="U164" s="50"/>
      <c r="V164" s="50"/>
      <c r="W164" s="52"/>
      <c r="X164" s="50"/>
      <c r="Y164" s="50"/>
      <c r="Z164" s="50"/>
      <c r="AA164" s="50"/>
      <c r="AB164" s="50"/>
    </row>
    <row r="165" spans="1:28" ht="17.2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0"/>
      <c r="K165" s="125"/>
      <c r="L165" s="125"/>
      <c r="R165" s="50"/>
      <c r="S165" s="50"/>
      <c r="T165" s="50"/>
      <c r="U165" s="50"/>
      <c r="V165" s="50"/>
      <c r="W165" s="52"/>
      <c r="X165" s="50"/>
      <c r="Y165" s="50"/>
      <c r="Z165" s="50"/>
      <c r="AA165" s="50"/>
      <c r="AB165" s="50"/>
    </row>
    <row r="166" spans="1:28" ht="17.2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0"/>
      <c r="K166" s="125"/>
      <c r="L166" s="125"/>
      <c r="R166" s="50"/>
      <c r="S166" s="50"/>
      <c r="T166" s="50"/>
      <c r="U166" s="50"/>
      <c r="V166" s="50"/>
      <c r="W166" s="52"/>
      <c r="X166" s="50"/>
      <c r="Y166" s="50"/>
      <c r="Z166" s="50"/>
      <c r="AA166" s="50"/>
      <c r="AB166" s="50"/>
    </row>
    <row r="167" spans="1:28" ht="17.2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0"/>
      <c r="K167" s="125"/>
      <c r="L167" s="125"/>
      <c r="R167" s="50"/>
      <c r="S167" s="50"/>
      <c r="T167" s="50"/>
      <c r="U167" s="50"/>
      <c r="V167" s="50"/>
      <c r="W167" s="52"/>
      <c r="X167" s="50"/>
      <c r="Y167" s="50"/>
      <c r="Z167" s="50"/>
      <c r="AA167" s="50"/>
      <c r="AB167" s="50"/>
    </row>
    <row r="168" spans="1:28" ht="17.2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0"/>
      <c r="K168" s="125"/>
      <c r="L168" s="125"/>
      <c r="R168" s="50"/>
      <c r="S168" s="50"/>
      <c r="T168" s="50"/>
      <c r="U168" s="50"/>
      <c r="V168" s="50"/>
      <c r="W168" s="52"/>
      <c r="X168" s="50"/>
      <c r="Y168" s="50"/>
      <c r="Z168" s="50"/>
      <c r="AA168" s="50"/>
      <c r="AB168" s="50"/>
    </row>
    <row r="169" spans="1:28" ht="17.2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0"/>
      <c r="K169" s="125"/>
      <c r="L169" s="125"/>
      <c r="R169" s="50"/>
      <c r="S169" s="50"/>
      <c r="T169" s="50"/>
      <c r="U169" s="50"/>
      <c r="V169" s="50"/>
      <c r="W169" s="52"/>
      <c r="X169" s="50"/>
      <c r="Y169" s="50"/>
      <c r="Z169" s="50"/>
      <c r="AA169" s="50"/>
      <c r="AB169" s="50"/>
    </row>
    <row r="170" spans="1:28" ht="17.2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0"/>
      <c r="K170" s="125"/>
      <c r="L170" s="125"/>
      <c r="R170" s="50"/>
      <c r="S170" s="50"/>
      <c r="T170" s="50"/>
      <c r="U170" s="50"/>
      <c r="V170" s="50"/>
      <c r="W170" s="52"/>
      <c r="X170" s="50"/>
      <c r="Y170" s="50"/>
      <c r="Z170" s="50"/>
      <c r="AA170" s="50"/>
      <c r="AB170" s="50"/>
    </row>
    <row r="171" spans="1:28" ht="17.2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0"/>
      <c r="K171" s="125"/>
      <c r="L171" s="125"/>
      <c r="R171" s="50"/>
      <c r="S171" s="50"/>
      <c r="T171" s="50"/>
      <c r="U171" s="50"/>
      <c r="V171" s="50"/>
      <c r="W171" s="52"/>
      <c r="X171" s="50"/>
      <c r="Y171" s="50"/>
      <c r="Z171" s="50"/>
      <c r="AA171" s="50"/>
      <c r="AB171" s="50"/>
    </row>
    <row r="172" spans="1:28" ht="17.2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0"/>
      <c r="K172" s="125"/>
      <c r="L172" s="125"/>
      <c r="R172" s="50"/>
      <c r="S172" s="50"/>
      <c r="T172" s="50"/>
      <c r="U172" s="50"/>
      <c r="V172" s="50"/>
      <c r="W172" s="52"/>
      <c r="X172" s="50"/>
      <c r="Y172" s="50"/>
      <c r="Z172" s="50"/>
      <c r="AA172" s="50"/>
      <c r="AB172" s="50"/>
    </row>
    <row r="173" spans="1:28" ht="17.2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0"/>
      <c r="K173" s="125"/>
      <c r="L173" s="125"/>
      <c r="R173" s="50"/>
      <c r="S173" s="50"/>
      <c r="T173" s="50"/>
      <c r="U173" s="50"/>
      <c r="V173" s="50"/>
      <c r="W173" s="52"/>
      <c r="X173" s="50"/>
      <c r="Y173" s="50"/>
      <c r="Z173" s="50"/>
      <c r="AA173" s="50"/>
      <c r="AB173" s="50"/>
    </row>
    <row r="174" spans="1:28" ht="17.2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0"/>
      <c r="K174" s="125"/>
      <c r="L174" s="125"/>
      <c r="R174" s="50"/>
      <c r="S174" s="50"/>
      <c r="T174" s="50"/>
      <c r="U174" s="50"/>
      <c r="V174" s="50"/>
      <c r="W174" s="52"/>
      <c r="X174" s="50"/>
      <c r="Y174" s="50"/>
      <c r="Z174" s="50"/>
      <c r="AA174" s="50"/>
      <c r="AB174" s="50"/>
    </row>
    <row r="175" spans="1:28" ht="17.2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0"/>
      <c r="K175" s="125"/>
      <c r="L175" s="125"/>
      <c r="R175" s="50"/>
      <c r="S175" s="50"/>
      <c r="T175" s="50"/>
      <c r="U175" s="50"/>
      <c r="V175" s="50"/>
      <c r="W175" s="52"/>
      <c r="X175" s="50"/>
      <c r="Y175" s="50"/>
      <c r="Z175" s="50"/>
      <c r="AA175" s="50"/>
      <c r="AB175" s="50"/>
    </row>
    <row r="176" spans="1:28" ht="17.2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0"/>
      <c r="K176" s="125"/>
      <c r="L176" s="125"/>
      <c r="R176" s="50"/>
      <c r="S176" s="50"/>
      <c r="T176" s="50"/>
      <c r="U176" s="50"/>
      <c r="V176" s="50"/>
      <c r="W176" s="52"/>
      <c r="X176" s="50"/>
      <c r="Y176" s="50"/>
      <c r="Z176" s="50"/>
      <c r="AA176" s="50"/>
      <c r="AB176" s="50"/>
    </row>
    <row r="177" spans="1:28" ht="17.2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0"/>
      <c r="K177" s="125"/>
      <c r="L177" s="125"/>
      <c r="R177" s="50"/>
      <c r="S177" s="50"/>
      <c r="T177" s="50"/>
      <c r="U177" s="50"/>
      <c r="V177" s="50"/>
      <c r="W177" s="52"/>
      <c r="X177" s="50"/>
      <c r="Y177" s="50"/>
      <c r="Z177" s="50"/>
      <c r="AA177" s="50"/>
      <c r="AB177" s="50"/>
    </row>
    <row r="178" spans="1:28" ht="17.2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0"/>
      <c r="K178" s="125"/>
      <c r="L178" s="125"/>
      <c r="R178" s="50"/>
      <c r="S178" s="50"/>
      <c r="T178" s="50"/>
      <c r="U178" s="50"/>
      <c r="V178" s="50"/>
      <c r="W178" s="52"/>
      <c r="X178" s="50"/>
      <c r="Y178" s="50"/>
      <c r="Z178" s="50"/>
      <c r="AA178" s="50"/>
      <c r="AB178" s="50"/>
    </row>
    <row r="179" spans="1:28" ht="17.2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0"/>
      <c r="K179" s="125"/>
      <c r="L179" s="125"/>
      <c r="R179" s="50"/>
      <c r="S179" s="50"/>
      <c r="T179" s="50"/>
      <c r="U179" s="50"/>
      <c r="V179" s="50"/>
      <c r="W179" s="52"/>
      <c r="X179" s="50"/>
      <c r="Y179" s="50"/>
      <c r="Z179" s="50"/>
      <c r="AA179" s="50"/>
      <c r="AB179" s="50"/>
    </row>
    <row r="180" spans="1:28" ht="17.2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0"/>
      <c r="K180" s="125"/>
      <c r="L180" s="125"/>
      <c r="R180" s="50"/>
      <c r="S180" s="50"/>
      <c r="T180" s="50"/>
      <c r="U180" s="50"/>
      <c r="V180" s="50"/>
      <c r="W180" s="52"/>
      <c r="X180" s="50"/>
      <c r="Y180" s="50"/>
      <c r="Z180" s="50"/>
      <c r="AA180" s="50"/>
      <c r="AB180" s="50"/>
    </row>
    <row r="181" spans="1:28" ht="17.2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0"/>
      <c r="K181" s="125"/>
      <c r="L181" s="125"/>
      <c r="R181" s="50"/>
      <c r="S181" s="50"/>
      <c r="T181" s="50"/>
      <c r="U181" s="50"/>
      <c r="V181" s="50"/>
      <c r="W181" s="52"/>
      <c r="X181" s="50"/>
      <c r="Y181" s="50"/>
      <c r="Z181" s="50"/>
      <c r="AA181" s="50"/>
      <c r="AB181" s="50"/>
    </row>
    <row r="182" spans="1:28" ht="17.2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0"/>
      <c r="K182" s="125"/>
      <c r="L182" s="125"/>
      <c r="R182" s="50"/>
      <c r="S182" s="50"/>
      <c r="T182" s="50"/>
      <c r="U182" s="50"/>
      <c r="V182" s="50"/>
      <c r="W182" s="52"/>
      <c r="X182" s="50"/>
      <c r="Y182" s="50"/>
      <c r="Z182" s="50"/>
      <c r="AA182" s="50"/>
      <c r="AB182" s="50"/>
    </row>
    <row r="183" spans="1:28" ht="17.2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0"/>
      <c r="K183" s="125"/>
      <c r="L183" s="125"/>
      <c r="R183" s="50"/>
      <c r="S183" s="50"/>
      <c r="T183" s="50"/>
      <c r="U183" s="50"/>
      <c r="V183" s="50"/>
      <c r="W183" s="52"/>
      <c r="X183" s="50"/>
      <c r="Y183" s="50"/>
      <c r="Z183" s="50"/>
      <c r="AA183" s="50"/>
      <c r="AB183" s="50"/>
    </row>
    <row r="184" spans="1:28" ht="17.2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0"/>
      <c r="K184" s="125"/>
      <c r="L184" s="125"/>
      <c r="R184" s="50"/>
      <c r="S184" s="50"/>
      <c r="T184" s="50"/>
      <c r="U184" s="50"/>
      <c r="V184" s="50"/>
      <c r="W184" s="52"/>
      <c r="X184" s="50"/>
      <c r="Y184" s="50"/>
      <c r="Z184" s="50"/>
      <c r="AA184" s="50"/>
      <c r="AB184" s="50"/>
    </row>
    <row r="185" spans="1:28" ht="17.2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0"/>
      <c r="K185" s="125"/>
      <c r="L185" s="125"/>
      <c r="R185" s="50"/>
      <c r="S185" s="50"/>
      <c r="T185" s="50"/>
      <c r="U185" s="50"/>
      <c r="V185" s="50"/>
      <c r="W185" s="52"/>
      <c r="X185" s="50"/>
      <c r="Y185" s="50"/>
      <c r="Z185" s="50"/>
      <c r="AA185" s="50"/>
      <c r="AB185" s="50"/>
    </row>
    <row r="186" spans="1:28" ht="17.2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0"/>
      <c r="K186" s="125"/>
      <c r="L186" s="125"/>
      <c r="R186" s="50"/>
      <c r="S186" s="50"/>
      <c r="T186" s="50"/>
      <c r="U186" s="50"/>
      <c r="V186" s="50"/>
      <c r="W186" s="52"/>
      <c r="X186" s="50"/>
      <c r="Y186" s="50"/>
      <c r="Z186" s="50"/>
      <c r="AA186" s="50"/>
      <c r="AB186" s="50"/>
    </row>
    <row r="187" spans="1:28" ht="17.2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0"/>
      <c r="K187" s="125"/>
      <c r="L187" s="125"/>
      <c r="R187" s="50"/>
      <c r="S187" s="50"/>
      <c r="T187" s="50"/>
      <c r="U187" s="50"/>
      <c r="V187" s="50"/>
      <c r="W187" s="52"/>
      <c r="X187" s="50"/>
      <c r="Y187" s="50"/>
      <c r="Z187" s="50"/>
      <c r="AA187" s="50"/>
      <c r="AB187" s="50"/>
    </row>
    <row r="188" spans="1:28" ht="17.2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0"/>
      <c r="K188" s="125"/>
      <c r="L188" s="125"/>
      <c r="R188" s="50"/>
      <c r="S188" s="50"/>
      <c r="T188" s="50"/>
      <c r="U188" s="50"/>
      <c r="V188" s="50"/>
      <c r="W188" s="52"/>
      <c r="X188" s="50"/>
      <c r="Y188" s="50"/>
      <c r="Z188" s="50"/>
      <c r="AA188" s="50"/>
      <c r="AB188" s="50"/>
    </row>
    <row r="189" spans="1:28" ht="17.2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0"/>
      <c r="K189" s="125"/>
      <c r="L189" s="125"/>
      <c r="R189" s="50"/>
      <c r="S189" s="50"/>
      <c r="T189" s="50"/>
      <c r="U189" s="50"/>
      <c r="V189" s="50"/>
      <c r="W189" s="52"/>
      <c r="X189" s="50"/>
      <c r="Y189" s="50"/>
      <c r="Z189" s="50"/>
      <c r="AA189" s="50"/>
      <c r="AB189" s="50"/>
    </row>
    <row r="190" spans="1:28" ht="17.2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0"/>
      <c r="K190" s="125"/>
      <c r="L190" s="125"/>
      <c r="R190" s="50"/>
      <c r="S190" s="50"/>
      <c r="T190" s="50"/>
      <c r="U190" s="50"/>
      <c r="V190" s="50"/>
      <c r="W190" s="52"/>
      <c r="X190" s="50"/>
      <c r="Y190" s="50"/>
      <c r="Z190" s="50"/>
      <c r="AA190" s="50"/>
      <c r="AB190" s="50"/>
    </row>
    <row r="191" spans="1:28" ht="17.2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0"/>
      <c r="K191" s="125"/>
      <c r="L191" s="125"/>
      <c r="R191" s="50"/>
      <c r="S191" s="50"/>
      <c r="T191" s="50"/>
      <c r="U191" s="50"/>
      <c r="V191" s="50"/>
      <c r="W191" s="52"/>
      <c r="X191" s="50"/>
      <c r="Y191" s="50"/>
      <c r="Z191" s="50"/>
      <c r="AA191" s="50"/>
      <c r="AB191" s="50"/>
    </row>
    <row r="192" spans="1:28" ht="17.2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0"/>
      <c r="K192" s="125"/>
      <c r="L192" s="125"/>
      <c r="R192" s="50"/>
      <c r="S192" s="50"/>
      <c r="T192" s="50"/>
      <c r="U192" s="50"/>
      <c r="V192" s="50"/>
      <c r="W192" s="52"/>
      <c r="X192" s="50"/>
      <c r="Y192" s="50"/>
      <c r="Z192" s="50"/>
      <c r="AA192" s="50"/>
      <c r="AB192" s="50"/>
    </row>
    <row r="193" spans="1:28" ht="17.2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0"/>
      <c r="K193" s="125"/>
      <c r="L193" s="125"/>
      <c r="R193" s="50"/>
      <c r="S193" s="50"/>
      <c r="T193" s="50"/>
      <c r="U193" s="50"/>
      <c r="V193" s="50"/>
      <c r="W193" s="52"/>
      <c r="X193" s="50"/>
      <c r="Y193" s="50"/>
      <c r="Z193" s="50"/>
      <c r="AA193" s="50"/>
      <c r="AB193" s="50"/>
    </row>
    <row r="194" spans="1:28" ht="17.2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0"/>
      <c r="K194" s="125"/>
      <c r="L194" s="125"/>
      <c r="R194" s="50"/>
      <c r="S194" s="50"/>
      <c r="T194" s="50"/>
      <c r="U194" s="50"/>
      <c r="V194" s="50"/>
      <c r="W194" s="52"/>
      <c r="X194" s="50"/>
      <c r="Y194" s="50"/>
      <c r="Z194" s="50"/>
      <c r="AA194" s="50"/>
      <c r="AB194" s="50"/>
    </row>
    <row r="195" spans="1:28" ht="17.2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0"/>
      <c r="K195" s="125"/>
      <c r="L195" s="125"/>
      <c r="R195" s="50"/>
      <c r="S195" s="50"/>
      <c r="T195" s="50"/>
      <c r="U195" s="50"/>
      <c r="V195" s="50"/>
      <c r="W195" s="52"/>
      <c r="X195" s="50"/>
      <c r="Y195" s="50"/>
      <c r="Z195" s="50"/>
      <c r="AA195" s="50"/>
      <c r="AB195" s="50"/>
    </row>
    <row r="196" spans="1:28" ht="17.2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0"/>
      <c r="K196" s="125"/>
      <c r="L196" s="125"/>
      <c r="R196" s="50"/>
      <c r="S196" s="50"/>
      <c r="T196" s="50"/>
      <c r="U196" s="50"/>
      <c r="V196" s="50"/>
      <c r="W196" s="52"/>
      <c r="X196" s="50"/>
      <c r="Y196" s="50"/>
      <c r="Z196" s="50"/>
      <c r="AA196" s="50"/>
      <c r="AB196" s="50"/>
    </row>
    <row r="197" spans="1:28" ht="17.2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0"/>
      <c r="K197" s="125"/>
      <c r="L197" s="125"/>
      <c r="R197" s="50"/>
      <c r="S197" s="50"/>
      <c r="T197" s="50"/>
      <c r="U197" s="50"/>
      <c r="V197" s="50"/>
      <c r="W197" s="52"/>
      <c r="X197" s="50"/>
      <c r="Y197" s="50"/>
      <c r="Z197" s="50"/>
      <c r="AA197" s="50"/>
      <c r="AB197" s="50"/>
    </row>
    <row r="198" spans="1:28" ht="17.2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0"/>
      <c r="K198" s="125"/>
      <c r="L198" s="125"/>
      <c r="R198" s="50"/>
      <c r="S198" s="50"/>
      <c r="T198" s="50"/>
      <c r="U198" s="50"/>
      <c r="V198" s="50"/>
      <c r="W198" s="52"/>
      <c r="X198" s="50"/>
      <c r="Y198" s="50"/>
      <c r="Z198" s="50"/>
      <c r="AA198" s="50"/>
      <c r="AB198" s="50"/>
    </row>
    <row r="199" spans="1:28" ht="17.2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0"/>
      <c r="K199" s="125"/>
      <c r="L199" s="125"/>
      <c r="R199" s="50"/>
      <c r="S199" s="50"/>
      <c r="T199" s="50"/>
      <c r="U199" s="50"/>
      <c r="V199" s="50"/>
      <c r="W199" s="52"/>
      <c r="X199" s="50"/>
      <c r="Y199" s="50"/>
      <c r="Z199" s="50"/>
      <c r="AA199" s="50"/>
      <c r="AB199" s="50"/>
    </row>
    <row r="200" spans="1:28" ht="17.2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0"/>
      <c r="K200" s="125"/>
      <c r="L200" s="125"/>
      <c r="R200" s="50"/>
      <c r="S200" s="50"/>
      <c r="T200" s="50"/>
      <c r="U200" s="50"/>
      <c r="V200" s="50"/>
      <c r="W200" s="52"/>
      <c r="X200" s="50"/>
      <c r="Y200" s="50"/>
      <c r="Z200" s="50"/>
      <c r="AA200" s="50"/>
      <c r="AB200" s="50"/>
    </row>
    <row r="201" spans="1:28" ht="17.2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0"/>
      <c r="K201" s="125"/>
      <c r="L201" s="125"/>
      <c r="R201" s="50"/>
      <c r="S201" s="50"/>
      <c r="T201" s="50"/>
      <c r="U201" s="50"/>
      <c r="V201" s="50"/>
      <c r="W201" s="52"/>
      <c r="X201" s="50"/>
      <c r="Y201" s="50"/>
      <c r="Z201" s="50"/>
      <c r="AA201" s="50"/>
      <c r="AB201" s="50"/>
    </row>
    <row r="202" spans="1:28" ht="17.2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0"/>
      <c r="K202" s="125"/>
      <c r="L202" s="125"/>
      <c r="R202" s="50"/>
      <c r="S202" s="50"/>
      <c r="T202" s="50"/>
      <c r="U202" s="50"/>
      <c r="V202" s="50"/>
      <c r="W202" s="52"/>
      <c r="X202" s="50"/>
      <c r="Y202" s="50"/>
      <c r="Z202" s="50"/>
      <c r="AA202" s="50"/>
      <c r="AB202" s="50"/>
    </row>
    <row r="203" spans="1:28" ht="17.2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0"/>
      <c r="K203" s="125"/>
      <c r="L203" s="125"/>
      <c r="R203" s="50"/>
      <c r="S203" s="50"/>
      <c r="T203" s="50"/>
      <c r="U203" s="50"/>
      <c r="V203" s="50"/>
      <c r="W203" s="52"/>
      <c r="X203" s="50"/>
      <c r="Y203" s="50"/>
      <c r="Z203" s="50"/>
      <c r="AA203" s="50"/>
      <c r="AB203" s="50"/>
    </row>
    <row r="204" spans="1:28" ht="17.2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0"/>
      <c r="K204" s="125"/>
      <c r="L204" s="125"/>
      <c r="R204" s="50"/>
      <c r="S204" s="50"/>
      <c r="T204" s="50"/>
      <c r="U204" s="50"/>
      <c r="V204" s="50"/>
      <c r="W204" s="52"/>
      <c r="X204" s="50"/>
      <c r="Y204" s="50"/>
      <c r="Z204" s="50"/>
      <c r="AA204" s="50"/>
      <c r="AB204" s="50"/>
    </row>
    <row r="205" spans="1:28" ht="17.2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0"/>
      <c r="K205" s="125"/>
      <c r="L205" s="125"/>
      <c r="R205" s="50"/>
      <c r="S205" s="50"/>
      <c r="T205" s="50"/>
      <c r="U205" s="50"/>
      <c r="V205" s="50"/>
      <c r="W205" s="52"/>
      <c r="X205" s="50"/>
      <c r="Y205" s="50"/>
      <c r="Z205" s="50"/>
      <c r="AA205" s="50"/>
      <c r="AB205" s="50"/>
    </row>
    <row r="206" spans="1:28" ht="17.2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0"/>
      <c r="K206" s="125"/>
      <c r="L206" s="125"/>
      <c r="R206" s="50"/>
      <c r="S206" s="50"/>
      <c r="T206" s="50"/>
      <c r="U206" s="50"/>
      <c r="V206" s="50"/>
      <c r="W206" s="52"/>
      <c r="X206" s="50"/>
      <c r="Y206" s="50"/>
      <c r="Z206" s="50"/>
      <c r="AA206" s="50"/>
      <c r="AB206" s="50"/>
    </row>
    <row r="207" spans="1:28" ht="17.2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0"/>
      <c r="K207" s="125"/>
      <c r="L207" s="125"/>
      <c r="R207" s="50"/>
      <c r="S207" s="50"/>
      <c r="T207" s="50"/>
      <c r="U207" s="50"/>
      <c r="V207" s="50"/>
      <c r="W207" s="52"/>
      <c r="X207" s="50"/>
      <c r="Y207" s="50"/>
      <c r="Z207" s="50"/>
      <c r="AA207" s="50"/>
      <c r="AB207" s="50"/>
    </row>
    <row r="208" spans="1:28" ht="17.2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0"/>
      <c r="K208" s="125"/>
      <c r="L208" s="125"/>
      <c r="R208" s="50"/>
      <c r="S208" s="50"/>
      <c r="T208" s="50"/>
      <c r="U208" s="50"/>
      <c r="V208" s="50"/>
      <c r="W208" s="52"/>
      <c r="X208" s="50"/>
      <c r="Y208" s="50"/>
      <c r="Z208" s="50"/>
      <c r="AA208" s="50"/>
      <c r="AB208" s="50"/>
    </row>
    <row r="209" spans="1:28" ht="17.2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0"/>
      <c r="K209" s="125"/>
      <c r="L209" s="125"/>
      <c r="R209" s="50"/>
      <c r="S209" s="50"/>
      <c r="T209" s="50"/>
      <c r="U209" s="50"/>
      <c r="V209" s="50"/>
      <c r="W209" s="52"/>
      <c r="X209" s="50"/>
      <c r="Y209" s="50"/>
      <c r="Z209" s="50"/>
      <c r="AA209" s="50"/>
      <c r="AB209" s="50"/>
    </row>
    <row r="210" spans="1:28" ht="17.2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0"/>
      <c r="K210" s="125"/>
      <c r="L210" s="125"/>
      <c r="R210" s="50"/>
      <c r="S210" s="50"/>
      <c r="T210" s="50"/>
      <c r="U210" s="50"/>
      <c r="V210" s="50"/>
      <c r="W210" s="52"/>
      <c r="X210" s="50"/>
      <c r="Y210" s="50"/>
      <c r="Z210" s="50"/>
      <c r="AA210" s="50"/>
      <c r="AB210" s="50"/>
    </row>
    <row r="211" spans="1:28" ht="17.2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0"/>
      <c r="K211" s="125"/>
      <c r="L211" s="125"/>
      <c r="R211" s="50"/>
      <c r="S211" s="50"/>
      <c r="T211" s="50"/>
      <c r="U211" s="50"/>
      <c r="V211" s="50"/>
      <c r="W211" s="52"/>
      <c r="X211" s="50"/>
      <c r="Y211" s="50"/>
      <c r="Z211" s="50"/>
      <c r="AA211" s="50"/>
      <c r="AB211" s="50"/>
    </row>
    <row r="212" spans="1:28" ht="17.2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0"/>
      <c r="K212" s="125"/>
      <c r="L212" s="125"/>
      <c r="R212" s="50"/>
      <c r="S212" s="50"/>
      <c r="T212" s="50"/>
      <c r="U212" s="50"/>
      <c r="V212" s="50"/>
      <c r="W212" s="52"/>
      <c r="X212" s="50"/>
      <c r="Y212" s="50"/>
      <c r="Z212" s="50"/>
      <c r="AA212" s="50"/>
      <c r="AB212" s="50"/>
    </row>
    <row r="213" spans="1:28" ht="17.2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0"/>
      <c r="K213" s="125"/>
      <c r="L213" s="125"/>
      <c r="R213" s="50"/>
      <c r="S213" s="50"/>
      <c r="T213" s="50"/>
      <c r="U213" s="50"/>
      <c r="V213" s="50"/>
      <c r="W213" s="52"/>
      <c r="X213" s="50"/>
      <c r="Y213" s="50"/>
      <c r="Z213" s="50"/>
      <c r="AA213" s="50"/>
      <c r="AB213" s="50"/>
    </row>
    <row r="214" spans="1:28" ht="17.2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0"/>
      <c r="K214" s="125"/>
      <c r="L214" s="125"/>
      <c r="R214" s="50"/>
      <c r="S214" s="50"/>
      <c r="T214" s="50"/>
      <c r="U214" s="50"/>
      <c r="V214" s="50"/>
      <c r="W214" s="52"/>
      <c r="X214" s="50"/>
      <c r="Y214" s="50"/>
      <c r="Z214" s="50"/>
      <c r="AA214" s="50"/>
      <c r="AB214" s="50"/>
    </row>
    <row r="215" spans="1:28" ht="17.2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0"/>
      <c r="K215" s="125"/>
      <c r="L215" s="125"/>
      <c r="R215" s="50"/>
      <c r="S215" s="50"/>
      <c r="T215" s="50"/>
      <c r="U215" s="50"/>
      <c r="V215" s="50"/>
      <c r="W215" s="52"/>
      <c r="X215" s="50"/>
      <c r="Y215" s="50"/>
      <c r="Z215" s="50"/>
      <c r="AA215" s="50"/>
      <c r="AB215" s="50"/>
    </row>
    <row r="216" spans="1:28" ht="17.2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0"/>
      <c r="K216" s="125"/>
      <c r="L216" s="125"/>
      <c r="R216" s="50"/>
      <c r="S216" s="50"/>
      <c r="T216" s="50"/>
      <c r="U216" s="50"/>
      <c r="V216" s="50"/>
      <c r="W216" s="52"/>
      <c r="X216" s="50"/>
      <c r="Y216" s="50"/>
      <c r="Z216" s="50"/>
      <c r="AA216" s="50"/>
      <c r="AB216" s="50"/>
    </row>
    <row r="217" spans="1:28" ht="17.2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0"/>
      <c r="K217" s="125"/>
      <c r="L217" s="125"/>
      <c r="R217" s="50"/>
      <c r="S217" s="50"/>
      <c r="T217" s="50"/>
      <c r="U217" s="50"/>
      <c r="V217" s="50"/>
      <c r="W217" s="52"/>
      <c r="X217" s="50"/>
      <c r="Y217" s="50"/>
      <c r="Z217" s="50"/>
      <c r="AA217" s="50"/>
      <c r="AB217" s="50"/>
    </row>
    <row r="218" spans="1:28" ht="17.2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0"/>
      <c r="K218" s="125"/>
      <c r="L218" s="125"/>
      <c r="R218" s="50"/>
      <c r="S218" s="50"/>
      <c r="T218" s="50"/>
      <c r="U218" s="50"/>
      <c r="V218" s="50"/>
      <c r="W218" s="52"/>
      <c r="X218" s="50"/>
      <c r="Y218" s="50"/>
      <c r="Z218" s="50"/>
      <c r="AA218" s="50"/>
      <c r="AB218" s="50"/>
    </row>
    <row r="219" spans="1:28" ht="17.2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0"/>
      <c r="K219" s="125"/>
      <c r="L219" s="125"/>
      <c r="R219" s="50"/>
      <c r="S219" s="50"/>
      <c r="T219" s="50"/>
      <c r="U219" s="50"/>
      <c r="V219" s="50"/>
      <c r="W219" s="52"/>
      <c r="X219" s="50"/>
      <c r="Y219" s="50"/>
      <c r="Z219" s="50"/>
      <c r="AA219" s="50"/>
      <c r="AB219" s="50"/>
    </row>
    <row r="220" spans="1:28" ht="17.2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0"/>
      <c r="K220" s="125"/>
      <c r="L220" s="125"/>
      <c r="R220" s="50"/>
      <c r="S220" s="50"/>
      <c r="T220" s="50"/>
      <c r="U220" s="50"/>
      <c r="V220" s="50"/>
      <c r="W220" s="52"/>
      <c r="X220" s="50"/>
      <c r="Y220" s="50"/>
      <c r="Z220" s="50"/>
      <c r="AA220" s="50"/>
      <c r="AB220" s="50"/>
    </row>
    <row r="221" spans="1:28" ht="17.2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0"/>
      <c r="K221" s="125"/>
      <c r="L221" s="125"/>
      <c r="R221" s="50"/>
      <c r="S221" s="50"/>
      <c r="T221" s="50"/>
      <c r="U221" s="50"/>
      <c r="V221" s="50"/>
      <c r="W221" s="52"/>
      <c r="X221" s="50"/>
      <c r="Y221" s="50"/>
      <c r="Z221" s="50"/>
      <c r="AA221" s="50"/>
      <c r="AB221" s="50"/>
    </row>
    <row r="222" spans="1:28" ht="17.2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0"/>
      <c r="K222" s="125"/>
      <c r="L222" s="125"/>
      <c r="R222" s="50"/>
      <c r="S222" s="50"/>
      <c r="T222" s="50"/>
      <c r="U222" s="50"/>
      <c r="V222" s="50"/>
      <c r="W222" s="52"/>
      <c r="X222" s="50"/>
      <c r="Y222" s="50"/>
      <c r="Z222" s="50"/>
      <c r="AA222" s="50"/>
      <c r="AB222" s="50"/>
    </row>
    <row r="223" spans="1:28" ht="17.2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0"/>
      <c r="K223" s="125"/>
      <c r="L223" s="125"/>
      <c r="R223" s="50"/>
      <c r="S223" s="50"/>
      <c r="T223" s="50"/>
      <c r="U223" s="50"/>
      <c r="V223" s="50"/>
      <c r="W223" s="52"/>
      <c r="X223" s="50"/>
      <c r="Y223" s="50"/>
      <c r="Z223" s="50"/>
      <c r="AA223" s="50"/>
      <c r="AB223" s="50"/>
    </row>
    <row r="224" spans="1:28" ht="17.2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0"/>
      <c r="K224" s="125"/>
      <c r="L224" s="125"/>
      <c r="R224" s="50"/>
      <c r="S224" s="50"/>
      <c r="T224" s="50"/>
      <c r="U224" s="50"/>
      <c r="V224" s="50"/>
      <c r="W224" s="52"/>
      <c r="X224" s="50"/>
      <c r="Y224" s="50"/>
      <c r="Z224" s="50"/>
      <c r="AA224" s="50"/>
      <c r="AB224" s="50"/>
    </row>
    <row r="225" spans="1:28" ht="17.2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0"/>
      <c r="K225" s="125"/>
      <c r="L225" s="125"/>
      <c r="R225" s="50"/>
      <c r="S225" s="50"/>
      <c r="T225" s="50"/>
      <c r="U225" s="50"/>
      <c r="V225" s="50"/>
      <c r="W225" s="52"/>
      <c r="X225" s="50"/>
      <c r="Y225" s="50"/>
      <c r="Z225" s="50"/>
      <c r="AA225" s="50"/>
      <c r="AB225" s="50"/>
    </row>
    <row r="226" spans="1:28" ht="17.2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0"/>
      <c r="K226" s="125"/>
      <c r="L226" s="125"/>
      <c r="R226" s="50"/>
      <c r="S226" s="50"/>
      <c r="T226" s="50"/>
      <c r="U226" s="50"/>
      <c r="V226" s="50"/>
      <c r="W226" s="52"/>
      <c r="X226" s="50"/>
      <c r="Y226" s="50"/>
      <c r="Z226" s="50"/>
      <c r="AA226" s="50"/>
      <c r="AB226" s="50"/>
    </row>
    <row r="227" spans="1:28" ht="17.2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0"/>
      <c r="K227" s="125"/>
      <c r="L227" s="125"/>
      <c r="R227" s="50"/>
      <c r="S227" s="50"/>
      <c r="T227" s="50"/>
      <c r="U227" s="50"/>
      <c r="V227" s="50"/>
      <c r="W227" s="52"/>
      <c r="X227" s="50"/>
      <c r="Y227" s="50"/>
      <c r="Z227" s="50"/>
      <c r="AA227" s="50"/>
      <c r="AB227" s="50"/>
    </row>
    <row r="228" spans="1:28" ht="17.2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0"/>
      <c r="K228" s="125"/>
      <c r="L228" s="125"/>
      <c r="R228" s="50"/>
      <c r="S228" s="50"/>
      <c r="T228" s="50"/>
      <c r="U228" s="50"/>
      <c r="V228" s="50"/>
      <c r="W228" s="52"/>
      <c r="X228" s="50"/>
      <c r="Y228" s="50"/>
      <c r="Z228" s="50"/>
      <c r="AA228" s="50"/>
      <c r="AB228" s="50"/>
    </row>
    <row r="229" spans="1:28" ht="17.2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0"/>
      <c r="K229" s="125"/>
      <c r="L229" s="125"/>
      <c r="R229" s="50"/>
      <c r="S229" s="50"/>
      <c r="T229" s="50"/>
      <c r="U229" s="50"/>
      <c r="V229" s="50"/>
      <c r="W229" s="52"/>
      <c r="X229" s="50"/>
      <c r="Y229" s="50"/>
      <c r="Z229" s="50"/>
      <c r="AA229" s="50"/>
      <c r="AB229" s="50"/>
    </row>
    <row r="230" spans="1:28" ht="17.2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0"/>
      <c r="K230" s="125"/>
      <c r="L230" s="125"/>
      <c r="R230" s="50"/>
      <c r="S230" s="50"/>
      <c r="T230" s="50"/>
      <c r="U230" s="50"/>
      <c r="V230" s="50"/>
      <c r="W230" s="52"/>
      <c r="X230" s="50"/>
      <c r="Y230" s="50"/>
      <c r="Z230" s="50"/>
      <c r="AA230" s="50"/>
      <c r="AB230" s="50"/>
    </row>
    <row r="231" spans="1:28" ht="17.2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0"/>
      <c r="K231" s="125"/>
      <c r="L231" s="125"/>
      <c r="R231" s="50"/>
      <c r="S231" s="50"/>
      <c r="T231" s="50"/>
      <c r="U231" s="50"/>
      <c r="V231" s="50"/>
      <c r="W231" s="52"/>
      <c r="X231" s="50"/>
      <c r="Y231" s="50"/>
      <c r="Z231" s="50"/>
      <c r="AA231" s="50"/>
      <c r="AB231" s="50"/>
    </row>
    <row r="232" spans="1:28" ht="17.2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0"/>
      <c r="K232" s="125"/>
      <c r="L232" s="125"/>
      <c r="R232" s="50"/>
      <c r="S232" s="50"/>
      <c r="T232" s="50"/>
      <c r="U232" s="50"/>
      <c r="V232" s="50"/>
      <c r="W232" s="52"/>
      <c r="X232" s="50"/>
      <c r="Y232" s="50"/>
      <c r="Z232" s="50"/>
      <c r="AA232" s="50"/>
      <c r="AB232" s="50"/>
    </row>
    <row r="233" spans="1:28" ht="17.2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0"/>
      <c r="K233" s="125"/>
      <c r="L233" s="125"/>
      <c r="R233" s="50"/>
      <c r="S233" s="50"/>
      <c r="T233" s="50"/>
      <c r="U233" s="50"/>
      <c r="V233" s="50"/>
      <c r="W233" s="52"/>
      <c r="X233" s="50"/>
      <c r="Y233" s="50"/>
      <c r="Z233" s="50"/>
      <c r="AA233" s="50"/>
      <c r="AB233" s="50"/>
    </row>
    <row r="234" spans="1:28" ht="17.2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0"/>
      <c r="K234" s="125"/>
      <c r="L234" s="125"/>
      <c r="R234" s="50"/>
      <c r="S234" s="50"/>
      <c r="T234" s="50"/>
      <c r="U234" s="50"/>
      <c r="V234" s="50"/>
      <c r="W234" s="52"/>
      <c r="X234" s="50"/>
      <c r="Y234" s="50"/>
      <c r="Z234" s="50"/>
      <c r="AA234" s="50"/>
      <c r="AB234" s="50"/>
    </row>
    <row r="235" spans="1:28" ht="17.2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0"/>
      <c r="K235" s="125"/>
      <c r="L235" s="125"/>
      <c r="R235" s="50"/>
      <c r="S235" s="50"/>
      <c r="T235" s="50"/>
      <c r="U235" s="50"/>
      <c r="V235" s="50"/>
      <c r="W235" s="52"/>
      <c r="X235" s="50"/>
      <c r="Y235" s="50"/>
      <c r="Z235" s="50"/>
      <c r="AA235" s="50"/>
      <c r="AB235" s="50"/>
    </row>
    <row r="236" spans="1:28" ht="17.2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0"/>
      <c r="K236" s="125"/>
      <c r="L236" s="125"/>
      <c r="R236" s="50"/>
      <c r="S236" s="50"/>
      <c r="T236" s="50"/>
      <c r="U236" s="50"/>
      <c r="V236" s="50"/>
      <c r="W236" s="52"/>
      <c r="X236" s="50"/>
      <c r="Y236" s="50"/>
      <c r="Z236" s="50"/>
      <c r="AA236" s="50"/>
      <c r="AB236" s="50"/>
    </row>
    <row r="237" spans="1:28" ht="17.2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0"/>
      <c r="K237" s="125"/>
      <c r="L237" s="125"/>
      <c r="R237" s="50"/>
      <c r="S237" s="50"/>
      <c r="T237" s="50"/>
      <c r="U237" s="50"/>
      <c r="V237" s="50"/>
      <c r="W237" s="52"/>
      <c r="X237" s="50"/>
      <c r="Y237" s="50"/>
      <c r="Z237" s="50"/>
      <c r="AA237" s="50"/>
      <c r="AB237" s="50"/>
    </row>
    <row r="238" spans="1:28" ht="17.2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0"/>
      <c r="K238" s="125"/>
      <c r="L238" s="125"/>
      <c r="R238" s="50"/>
      <c r="S238" s="50"/>
      <c r="T238" s="50"/>
      <c r="U238" s="50"/>
      <c r="V238" s="50"/>
      <c r="W238" s="52"/>
      <c r="X238" s="50"/>
      <c r="Y238" s="50"/>
      <c r="Z238" s="50"/>
      <c r="AA238" s="50"/>
      <c r="AB238" s="50"/>
    </row>
    <row r="239" spans="1:28" ht="17.2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0"/>
      <c r="K239" s="125"/>
      <c r="L239" s="125"/>
      <c r="R239" s="50"/>
      <c r="S239" s="50"/>
      <c r="T239" s="50"/>
      <c r="U239" s="50"/>
      <c r="V239" s="50"/>
      <c r="W239" s="52"/>
      <c r="X239" s="50"/>
      <c r="Y239" s="50"/>
      <c r="Z239" s="50"/>
      <c r="AA239" s="50"/>
      <c r="AB239" s="50"/>
    </row>
    <row r="240" spans="1:28" ht="17.2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0"/>
      <c r="K240" s="125"/>
      <c r="L240" s="125"/>
      <c r="R240" s="50"/>
      <c r="S240" s="50"/>
      <c r="T240" s="50"/>
      <c r="U240" s="50"/>
      <c r="V240" s="50"/>
      <c r="W240" s="52"/>
      <c r="X240" s="50"/>
      <c r="Y240" s="50"/>
      <c r="Z240" s="50"/>
      <c r="AA240" s="50"/>
      <c r="AB240" s="50"/>
    </row>
    <row r="241" spans="1:28" ht="17.2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0"/>
      <c r="K241" s="125"/>
      <c r="L241" s="125"/>
      <c r="R241" s="50"/>
      <c r="S241" s="50"/>
      <c r="T241" s="50"/>
      <c r="U241" s="50"/>
      <c r="V241" s="50"/>
      <c r="W241" s="52"/>
      <c r="X241" s="50"/>
      <c r="Y241" s="50"/>
      <c r="Z241" s="50"/>
      <c r="AA241" s="50"/>
      <c r="AB241" s="50"/>
    </row>
    <row r="242" spans="1:28" ht="17.2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0"/>
      <c r="K242" s="125"/>
      <c r="L242" s="125"/>
      <c r="R242" s="50"/>
      <c r="S242" s="50"/>
      <c r="T242" s="50"/>
      <c r="U242" s="50"/>
      <c r="V242" s="50"/>
      <c r="W242" s="52"/>
      <c r="X242" s="50"/>
      <c r="Y242" s="50"/>
      <c r="Z242" s="50"/>
      <c r="AA242" s="50"/>
      <c r="AB242" s="50"/>
    </row>
    <row r="243" spans="1:28" ht="17.2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0"/>
      <c r="K243" s="125"/>
      <c r="L243" s="125"/>
      <c r="R243" s="50"/>
      <c r="S243" s="50"/>
      <c r="T243" s="50"/>
      <c r="U243" s="50"/>
      <c r="V243" s="50"/>
      <c r="W243" s="52"/>
      <c r="X243" s="50"/>
      <c r="Y243" s="50"/>
      <c r="Z243" s="50"/>
      <c r="AA243" s="50"/>
      <c r="AB243" s="50"/>
    </row>
    <row r="244" spans="1:28" ht="17.2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0"/>
      <c r="K244" s="125"/>
      <c r="L244" s="125"/>
      <c r="R244" s="50"/>
      <c r="S244" s="50"/>
      <c r="T244" s="50"/>
      <c r="U244" s="50"/>
      <c r="V244" s="50"/>
      <c r="W244" s="52"/>
      <c r="X244" s="50"/>
      <c r="Y244" s="50"/>
      <c r="Z244" s="50"/>
      <c r="AA244" s="50"/>
      <c r="AB244" s="50"/>
    </row>
    <row r="245" spans="1:28" ht="17.2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0"/>
      <c r="K245" s="125"/>
      <c r="L245" s="125"/>
      <c r="R245" s="50"/>
      <c r="S245" s="50"/>
      <c r="T245" s="50"/>
      <c r="U245" s="50"/>
      <c r="V245" s="50"/>
      <c r="W245" s="52"/>
      <c r="X245" s="50"/>
      <c r="Y245" s="50"/>
      <c r="Z245" s="50"/>
      <c r="AA245" s="50"/>
      <c r="AB245" s="50"/>
    </row>
    <row r="246" spans="1:28" ht="17.2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0"/>
      <c r="K246" s="125"/>
      <c r="L246" s="125"/>
      <c r="R246" s="50"/>
      <c r="S246" s="50"/>
      <c r="T246" s="50"/>
      <c r="U246" s="50"/>
      <c r="V246" s="50"/>
      <c r="W246" s="52"/>
      <c r="X246" s="50"/>
      <c r="Y246" s="50"/>
      <c r="Z246" s="50"/>
      <c r="AA246" s="50"/>
      <c r="AB246" s="50"/>
    </row>
    <row r="247" spans="1:28" ht="17.2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0"/>
      <c r="K247" s="125"/>
      <c r="L247" s="125"/>
      <c r="R247" s="50"/>
      <c r="S247" s="50"/>
      <c r="T247" s="50"/>
      <c r="U247" s="50"/>
      <c r="V247" s="50"/>
      <c r="W247" s="52"/>
      <c r="X247" s="50"/>
      <c r="Y247" s="50"/>
      <c r="Z247" s="50"/>
      <c r="AA247" s="50"/>
      <c r="AB247" s="50"/>
    </row>
    <row r="248" spans="1:28" ht="17.2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0"/>
      <c r="K248" s="125"/>
      <c r="L248" s="125"/>
      <c r="R248" s="50"/>
      <c r="S248" s="50"/>
      <c r="T248" s="50"/>
      <c r="U248" s="50"/>
      <c r="V248" s="50"/>
      <c r="W248" s="52"/>
      <c r="X248" s="50"/>
      <c r="Y248" s="50"/>
      <c r="Z248" s="50"/>
      <c r="AA248" s="50"/>
      <c r="AB248" s="50"/>
    </row>
    <row r="249" spans="1:28" ht="17.2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0"/>
      <c r="K249" s="125"/>
      <c r="L249" s="125"/>
      <c r="R249" s="50"/>
      <c r="S249" s="50"/>
      <c r="T249" s="50"/>
      <c r="U249" s="50"/>
      <c r="V249" s="50"/>
      <c r="W249" s="52"/>
      <c r="X249" s="50"/>
      <c r="Y249" s="50"/>
      <c r="Z249" s="50"/>
      <c r="AA249" s="50"/>
      <c r="AB249" s="50"/>
    </row>
    <row r="250" spans="1:28" ht="17.2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0"/>
      <c r="K250" s="125"/>
      <c r="L250" s="125"/>
      <c r="R250" s="50"/>
      <c r="S250" s="50"/>
      <c r="T250" s="50"/>
      <c r="U250" s="50"/>
      <c r="V250" s="50"/>
      <c r="W250" s="52"/>
      <c r="X250" s="50"/>
      <c r="Y250" s="50"/>
      <c r="Z250" s="50"/>
      <c r="AA250" s="50"/>
      <c r="AB250" s="50"/>
    </row>
    <row r="251" spans="1:28" ht="17.2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0"/>
      <c r="K251" s="125"/>
      <c r="L251" s="125"/>
      <c r="R251" s="50"/>
      <c r="S251" s="50"/>
      <c r="T251" s="50"/>
      <c r="U251" s="50"/>
      <c r="V251" s="50"/>
      <c r="W251" s="52"/>
      <c r="X251" s="50"/>
      <c r="Y251" s="50"/>
      <c r="Z251" s="50"/>
      <c r="AA251" s="50"/>
      <c r="AB251" s="50"/>
    </row>
    <row r="252" spans="1:28" ht="17.2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0"/>
      <c r="K252" s="125"/>
      <c r="L252" s="125"/>
      <c r="R252" s="50"/>
      <c r="S252" s="50"/>
      <c r="T252" s="50"/>
      <c r="U252" s="50"/>
      <c r="V252" s="50"/>
      <c r="W252" s="52"/>
      <c r="X252" s="50"/>
      <c r="Y252" s="50"/>
      <c r="Z252" s="50"/>
      <c r="AA252" s="50"/>
      <c r="AB252" s="50"/>
    </row>
    <row r="253" spans="1:28" ht="17.2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0"/>
      <c r="K253" s="125"/>
      <c r="L253" s="125"/>
      <c r="R253" s="50"/>
      <c r="S253" s="50"/>
      <c r="T253" s="50"/>
      <c r="U253" s="50"/>
      <c r="V253" s="50"/>
      <c r="W253" s="52"/>
      <c r="X253" s="50"/>
      <c r="Y253" s="50"/>
      <c r="Z253" s="50"/>
      <c r="AA253" s="50"/>
      <c r="AB253" s="50"/>
    </row>
    <row r="254" spans="1:28" ht="17.2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0"/>
      <c r="K254" s="125"/>
      <c r="L254" s="125"/>
      <c r="R254" s="50"/>
      <c r="S254" s="50"/>
      <c r="T254" s="50"/>
      <c r="U254" s="50"/>
      <c r="V254" s="50"/>
      <c r="W254" s="52"/>
      <c r="X254" s="50"/>
      <c r="Y254" s="50"/>
      <c r="Z254" s="50"/>
      <c r="AA254" s="50"/>
      <c r="AB254" s="50"/>
    </row>
    <row r="255" spans="1:28" ht="17.2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0"/>
      <c r="K255" s="125"/>
      <c r="L255" s="125"/>
      <c r="R255" s="50"/>
      <c r="S255" s="50"/>
      <c r="T255" s="50"/>
      <c r="U255" s="50"/>
      <c r="V255" s="50"/>
      <c r="W255" s="52"/>
      <c r="X255" s="50"/>
      <c r="Y255" s="50"/>
      <c r="Z255" s="50"/>
      <c r="AA255" s="50"/>
      <c r="AB255" s="50"/>
    </row>
    <row r="256" spans="1:28" ht="17.2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0"/>
      <c r="K256" s="125"/>
      <c r="L256" s="125"/>
      <c r="R256" s="50"/>
      <c r="S256" s="50"/>
      <c r="T256" s="50"/>
      <c r="U256" s="50"/>
      <c r="V256" s="50"/>
      <c r="W256" s="52"/>
      <c r="X256" s="50"/>
      <c r="Y256" s="50"/>
      <c r="Z256" s="50"/>
      <c r="AA256" s="50"/>
      <c r="AB256" s="50"/>
    </row>
    <row r="257" spans="1:28" ht="17.2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0"/>
      <c r="K257" s="125"/>
      <c r="L257" s="125"/>
      <c r="R257" s="50"/>
      <c r="S257" s="50"/>
      <c r="T257" s="50"/>
      <c r="U257" s="50"/>
      <c r="V257" s="50"/>
      <c r="W257" s="52"/>
      <c r="X257" s="50"/>
      <c r="Y257" s="50"/>
      <c r="Z257" s="50"/>
      <c r="AA257" s="50"/>
      <c r="AB257" s="50"/>
    </row>
    <row r="258" spans="1:28" ht="17.2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0"/>
      <c r="K258" s="125"/>
      <c r="L258" s="125"/>
      <c r="R258" s="50"/>
      <c r="S258" s="50"/>
      <c r="T258" s="50"/>
      <c r="U258" s="50"/>
      <c r="V258" s="50"/>
      <c r="W258" s="52"/>
      <c r="X258" s="50"/>
      <c r="Y258" s="50"/>
      <c r="Z258" s="50"/>
      <c r="AA258" s="50"/>
      <c r="AB258" s="50"/>
    </row>
    <row r="259" spans="1:28" ht="17.2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0"/>
      <c r="K259" s="125"/>
      <c r="L259" s="125"/>
      <c r="R259" s="50"/>
      <c r="S259" s="50"/>
      <c r="T259" s="50"/>
      <c r="U259" s="50"/>
      <c r="V259" s="50"/>
      <c r="W259" s="52"/>
      <c r="X259" s="50"/>
      <c r="Y259" s="50"/>
      <c r="Z259" s="50"/>
      <c r="AA259" s="50"/>
      <c r="AB259" s="50"/>
    </row>
    <row r="260" spans="1:28" ht="17.2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0"/>
      <c r="K260" s="125"/>
      <c r="L260" s="125"/>
      <c r="R260" s="50"/>
      <c r="S260" s="50"/>
      <c r="T260" s="50"/>
      <c r="U260" s="50"/>
      <c r="V260" s="50"/>
      <c r="W260" s="52"/>
      <c r="X260" s="50"/>
      <c r="Y260" s="50"/>
      <c r="Z260" s="50"/>
      <c r="AA260" s="50"/>
      <c r="AB260" s="50"/>
    </row>
    <row r="261" spans="1:28" ht="17.2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0"/>
      <c r="K261" s="125"/>
      <c r="L261" s="125"/>
      <c r="R261" s="50"/>
      <c r="S261" s="50"/>
      <c r="T261" s="50"/>
      <c r="U261" s="50"/>
      <c r="V261" s="50"/>
      <c r="W261" s="52"/>
      <c r="X261" s="50"/>
      <c r="Y261" s="50"/>
      <c r="Z261" s="50"/>
      <c r="AA261" s="50"/>
      <c r="AB261" s="50"/>
    </row>
    <row r="262" spans="1:28" ht="17.2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0"/>
      <c r="K262" s="125"/>
      <c r="L262" s="125"/>
      <c r="R262" s="50"/>
      <c r="S262" s="50"/>
      <c r="T262" s="50"/>
      <c r="U262" s="50"/>
      <c r="V262" s="50"/>
      <c r="W262" s="52"/>
      <c r="X262" s="50"/>
      <c r="Y262" s="50"/>
      <c r="Z262" s="50"/>
      <c r="AA262" s="50"/>
      <c r="AB262" s="50"/>
    </row>
    <row r="263" spans="1:28" ht="17.2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0"/>
      <c r="K263" s="125"/>
      <c r="L263" s="125"/>
      <c r="R263" s="50"/>
      <c r="S263" s="50"/>
      <c r="T263" s="50"/>
      <c r="U263" s="50"/>
      <c r="V263" s="50"/>
      <c r="W263" s="52"/>
      <c r="X263" s="50"/>
      <c r="Y263" s="50"/>
      <c r="Z263" s="50"/>
      <c r="AA263" s="50"/>
      <c r="AB263" s="50"/>
    </row>
    <row r="264" spans="1:28" ht="17.2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0"/>
      <c r="K264" s="125"/>
      <c r="L264" s="125"/>
      <c r="R264" s="50"/>
      <c r="S264" s="50"/>
      <c r="T264" s="50"/>
      <c r="U264" s="50"/>
      <c r="V264" s="50"/>
      <c r="W264" s="52"/>
      <c r="X264" s="50"/>
      <c r="Y264" s="50"/>
      <c r="Z264" s="50"/>
      <c r="AA264" s="50"/>
      <c r="AB264" s="50"/>
    </row>
    <row r="265" spans="1:28" ht="17.2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0"/>
      <c r="K265" s="125"/>
      <c r="L265" s="125"/>
      <c r="R265" s="50"/>
      <c r="S265" s="50"/>
      <c r="T265" s="50"/>
      <c r="U265" s="50"/>
      <c r="V265" s="50"/>
      <c r="W265" s="52"/>
      <c r="X265" s="50"/>
      <c r="Y265" s="50"/>
      <c r="Z265" s="50"/>
      <c r="AA265" s="50"/>
      <c r="AB265" s="50"/>
    </row>
    <row r="266" spans="1:28" ht="17.2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0"/>
      <c r="K266" s="125"/>
      <c r="L266" s="125"/>
      <c r="R266" s="50"/>
      <c r="S266" s="50"/>
      <c r="T266" s="50"/>
      <c r="U266" s="50"/>
      <c r="V266" s="50"/>
      <c r="W266" s="52"/>
      <c r="X266" s="50"/>
      <c r="Y266" s="50"/>
      <c r="Z266" s="50"/>
      <c r="AA266" s="50"/>
      <c r="AB266" s="50"/>
    </row>
    <row r="267" spans="1:28" ht="17.2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0"/>
      <c r="K267" s="125"/>
      <c r="L267" s="125"/>
      <c r="R267" s="50"/>
      <c r="S267" s="50"/>
      <c r="T267" s="50"/>
      <c r="U267" s="50"/>
      <c r="V267" s="50"/>
      <c r="W267" s="52"/>
      <c r="X267" s="50"/>
      <c r="Y267" s="50"/>
      <c r="Z267" s="50"/>
      <c r="AA267" s="50"/>
      <c r="AB267" s="50"/>
    </row>
    <row r="268" spans="1:28" ht="17.2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0"/>
      <c r="K268" s="125"/>
      <c r="L268" s="125"/>
      <c r="R268" s="50"/>
      <c r="S268" s="50"/>
      <c r="T268" s="50"/>
      <c r="U268" s="50"/>
      <c r="V268" s="50"/>
      <c r="W268" s="52"/>
      <c r="X268" s="50"/>
      <c r="Y268" s="50"/>
      <c r="Z268" s="50"/>
      <c r="AA268" s="50"/>
      <c r="AB268" s="50"/>
    </row>
    <row r="269" spans="1:28" ht="17.2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0"/>
      <c r="K269" s="125"/>
      <c r="L269" s="125"/>
      <c r="R269" s="50"/>
      <c r="S269" s="50"/>
      <c r="T269" s="50"/>
      <c r="U269" s="50"/>
      <c r="V269" s="50"/>
      <c r="W269" s="52"/>
      <c r="X269" s="50"/>
      <c r="Y269" s="50"/>
      <c r="Z269" s="50"/>
      <c r="AA269" s="50"/>
      <c r="AB269" s="50"/>
    </row>
    <row r="270" spans="1:28" ht="17.2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0"/>
      <c r="K270" s="125"/>
      <c r="L270" s="125"/>
      <c r="R270" s="50"/>
      <c r="S270" s="50"/>
      <c r="T270" s="50"/>
      <c r="U270" s="50"/>
      <c r="V270" s="50"/>
      <c r="W270" s="52"/>
      <c r="X270" s="50"/>
      <c r="Y270" s="50"/>
      <c r="Z270" s="50"/>
      <c r="AA270" s="50"/>
      <c r="AB270" s="50"/>
    </row>
    <row r="271" spans="1:28" ht="17.2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0"/>
      <c r="K271" s="125"/>
      <c r="L271" s="125"/>
      <c r="R271" s="50"/>
      <c r="S271" s="50"/>
      <c r="T271" s="50"/>
      <c r="U271" s="50"/>
      <c r="V271" s="50"/>
      <c r="W271" s="52"/>
      <c r="X271" s="50"/>
      <c r="Y271" s="50"/>
      <c r="Z271" s="50"/>
      <c r="AA271" s="50"/>
      <c r="AB271" s="50"/>
    </row>
    <row r="272" spans="1:28" ht="17.2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0"/>
      <c r="K272" s="125"/>
      <c r="L272" s="125"/>
      <c r="R272" s="50"/>
      <c r="S272" s="50"/>
      <c r="T272" s="50"/>
      <c r="U272" s="50"/>
      <c r="V272" s="50"/>
      <c r="W272" s="52"/>
      <c r="X272" s="50"/>
      <c r="Y272" s="50"/>
      <c r="Z272" s="50"/>
      <c r="AA272" s="50"/>
      <c r="AB272" s="50"/>
    </row>
    <row r="273" spans="1:28" ht="17.2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0"/>
      <c r="K273" s="125"/>
      <c r="L273" s="125"/>
      <c r="R273" s="50"/>
      <c r="S273" s="50"/>
      <c r="T273" s="50"/>
      <c r="U273" s="50"/>
      <c r="V273" s="50"/>
      <c r="W273" s="52"/>
      <c r="X273" s="50"/>
      <c r="Y273" s="50"/>
      <c r="Z273" s="50"/>
      <c r="AA273" s="50"/>
      <c r="AB273" s="50"/>
    </row>
    <row r="274" spans="1:28" ht="17.2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0"/>
      <c r="K274" s="125"/>
      <c r="L274" s="125"/>
      <c r="R274" s="50"/>
      <c r="S274" s="50"/>
      <c r="T274" s="50"/>
      <c r="U274" s="50"/>
      <c r="V274" s="50"/>
      <c r="W274" s="52"/>
      <c r="X274" s="50"/>
      <c r="Y274" s="50"/>
      <c r="Z274" s="50"/>
      <c r="AA274" s="50"/>
      <c r="AB274" s="50"/>
    </row>
    <row r="275" spans="1:28" ht="17.2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0"/>
      <c r="K275" s="125"/>
      <c r="L275" s="125"/>
      <c r="R275" s="50"/>
      <c r="S275" s="50"/>
      <c r="T275" s="50"/>
      <c r="U275" s="50"/>
      <c r="V275" s="50"/>
      <c r="W275" s="52"/>
      <c r="X275" s="50"/>
      <c r="Y275" s="50"/>
      <c r="Z275" s="50"/>
      <c r="AA275" s="50"/>
      <c r="AB275" s="50"/>
    </row>
    <row r="276" spans="1:28" ht="17.2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0"/>
      <c r="K276" s="125"/>
      <c r="L276" s="125"/>
      <c r="R276" s="50"/>
      <c r="S276" s="50"/>
      <c r="T276" s="50"/>
      <c r="U276" s="50"/>
      <c r="V276" s="50"/>
      <c r="W276" s="52"/>
      <c r="X276" s="50"/>
      <c r="Y276" s="50"/>
      <c r="Z276" s="50"/>
      <c r="AA276" s="50"/>
      <c r="AB276" s="50"/>
    </row>
    <row r="277" spans="1:28" ht="17.2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0"/>
      <c r="K277" s="125"/>
      <c r="L277" s="125"/>
      <c r="R277" s="50"/>
      <c r="S277" s="50"/>
      <c r="T277" s="50"/>
      <c r="U277" s="50"/>
      <c r="V277" s="50"/>
      <c r="W277" s="52"/>
      <c r="X277" s="50"/>
      <c r="Y277" s="50"/>
      <c r="Z277" s="50"/>
      <c r="AA277" s="50"/>
      <c r="AB277" s="50"/>
    </row>
    <row r="278" spans="1:28" ht="17.2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0"/>
      <c r="K278" s="125"/>
      <c r="L278" s="125"/>
      <c r="R278" s="50"/>
      <c r="S278" s="50"/>
      <c r="T278" s="50"/>
      <c r="U278" s="50"/>
      <c r="V278" s="50"/>
      <c r="W278" s="52"/>
      <c r="X278" s="50"/>
      <c r="Y278" s="50"/>
      <c r="Z278" s="50"/>
      <c r="AA278" s="50"/>
      <c r="AB278" s="50"/>
    </row>
    <row r="279" spans="1:28" ht="17.2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0"/>
      <c r="K279" s="125"/>
      <c r="L279" s="125"/>
      <c r="R279" s="50"/>
      <c r="S279" s="50"/>
      <c r="T279" s="50"/>
      <c r="U279" s="50"/>
      <c r="V279" s="50"/>
      <c r="W279" s="52"/>
      <c r="X279" s="50"/>
      <c r="Y279" s="50"/>
      <c r="Z279" s="50"/>
      <c r="AA279" s="50"/>
      <c r="AB279" s="50"/>
    </row>
    <row r="280" spans="1:28" ht="17.2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0"/>
      <c r="K280" s="125"/>
      <c r="L280" s="125"/>
      <c r="R280" s="50"/>
      <c r="S280" s="50"/>
      <c r="T280" s="50"/>
      <c r="U280" s="50"/>
      <c r="V280" s="50"/>
      <c r="W280" s="52"/>
      <c r="X280" s="50"/>
      <c r="Y280" s="50"/>
      <c r="Z280" s="50"/>
      <c r="AA280" s="50"/>
      <c r="AB280" s="50"/>
    </row>
    <row r="281" spans="1:28" ht="17.2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0"/>
      <c r="K281" s="125"/>
      <c r="L281" s="125"/>
      <c r="R281" s="50"/>
      <c r="S281" s="50"/>
      <c r="T281" s="50"/>
      <c r="U281" s="50"/>
      <c r="V281" s="50"/>
      <c r="W281" s="52"/>
      <c r="X281" s="50"/>
      <c r="Y281" s="50"/>
      <c r="Z281" s="50"/>
      <c r="AA281" s="50"/>
      <c r="AB281" s="50"/>
    </row>
    <row r="282" spans="1:28" ht="17.2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0"/>
      <c r="K282" s="125"/>
      <c r="L282" s="125"/>
      <c r="R282" s="50"/>
      <c r="S282" s="50"/>
      <c r="T282" s="50"/>
      <c r="U282" s="50"/>
      <c r="V282" s="50"/>
      <c r="W282" s="52"/>
      <c r="X282" s="50"/>
      <c r="Y282" s="50"/>
      <c r="Z282" s="50"/>
      <c r="AA282" s="50"/>
      <c r="AB282" s="50"/>
    </row>
    <row r="283" spans="1:28" ht="17.2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0"/>
      <c r="K283" s="125"/>
      <c r="L283" s="125"/>
      <c r="R283" s="50"/>
      <c r="S283" s="50"/>
      <c r="T283" s="50"/>
      <c r="U283" s="50"/>
      <c r="V283" s="50"/>
      <c r="W283" s="52"/>
      <c r="X283" s="50"/>
      <c r="Y283" s="50"/>
      <c r="Z283" s="50"/>
      <c r="AA283" s="50"/>
      <c r="AB283" s="50"/>
    </row>
    <row r="284" spans="1:28" ht="17.2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0"/>
      <c r="K284" s="125"/>
      <c r="L284" s="125"/>
      <c r="R284" s="50"/>
      <c r="S284" s="50"/>
      <c r="T284" s="50"/>
      <c r="U284" s="50"/>
      <c r="V284" s="50"/>
      <c r="W284" s="52"/>
      <c r="X284" s="50"/>
      <c r="Y284" s="50"/>
      <c r="Z284" s="50"/>
      <c r="AA284" s="50"/>
      <c r="AB284" s="50"/>
    </row>
    <row r="285" spans="1:28" ht="17.2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0"/>
      <c r="K285" s="125"/>
      <c r="L285" s="125"/>
      <c r="R285" s="50"/>
      <c r="S285" s="50"/>
      <c r="T285" s="50"/>
      <c r="U285" s="50"/>
      <c r="V285" s="50"/>
      <c r="W285" s="52"/>
      <c r="X285" s="50"/>
      <c r="Y285" s="50"/>
      <c r="Z285" s="50"/>
      <c r="AA285" s="50"/>
      <c r="AB285" s="50"/>
    </row>
    <row r="286" spans="1:28" ht="17.2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0"/>
      <c r="K286" s="125"/>
      <c r="L286" s="125"/>
      <c r="R286" s="50"/>
      <c r="S286" s="50"/>
      <c r="T286" s="50"/>
      <c r="U286" s="50"/>
      <c r="V286" s="50"/>
      <c r="W286" s="52"/>
      <c r="X286" s="50"/>
      <c r="Y286" s="50"/>
      <c r="Z286" s="50"/>
      <c r="AA286" s="50"/>
      <c r="AB286" s="50"/>
    </row>
    <row r="287" spans="1:28" ht="17.2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0"/>
      <c r="K287" s="125"/>
      <c r="L287" s="125"/>
      <c r="R287" s="50"/>
      <c r="S287" s="50"/>
      <c r="T287" s="50"/>
      <c r="U287" s="50"/>
      <c r="V287" s="50"/>
      <c r="W287" s="52"/>
      <c r="X287" s="50"/>
      <c r="Y287" s="50"/>
      <c r="Z287" s="50"/>
      <c r="AA287" s="50"/>
      <c r="AB287" s="50"/>
    </row>
    <row r="288" spans="1:28" ht="17.2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0"/>
      <c r="K288" s="125"/>
      <c r="L288" s="125"/>
      <c r="R288" s="50"/>
      <c r="S288" s="50"/>
      <c r="T288" s="50"/>
      <c r="U288" s="50"/>
      <c r="V288" s="50"/>
      <c r="W288" s="52"/>
      <c r="X288" s="50"/>
      <c r="Y288" s="50"/>
      <c r="Z288" s="50"/>
      <c r="AA288" s="50"/>
      <c r="AB288" s="50"/>
    </row>
    <row r="289" spans="1:28" ht="17.2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0"/>
      <c r="K289" s="125"/>
      <c r="L289" s="125"/>
      <c r="R289" s="50"/>
      <c r="S289" s="50"/>
      <c r="T289" s="50"/>
      <c r="U289" s="50"/>
      <c r="V289" s="50"/>
      <c r="W289" s="52"/>
      <c r="X289" s="50"/>
      <c r="Y289" s="50"/>
      <c r="Z289" s="50"/>
      <c r="AA289" s="50"/>
      <c r="AB289" s="50"/>
    </row>
    <row r="290" spans="1:28" ht="17.2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0"/>
      <c r="K290" s="125"/>
      <c r="L290" s="125"/>
      <c r="R290" s="50"/>
      <c r="S290" s="50"/>
      <c r="T290" s="50"/>
      <c r="U290" s="50"/>
      <c r="V290" s="50"/>
      <c r="W290" s="52"/>
      <c r="X290" s="50"/>
      <c r="Y290" s="50"/>
      <c r="Z290" s="50"/>
      <c r="AA290" s="50"/>
      <c r="AB290" s="50"/>
    </row>
    <row r="291" spans="1:28" ht="17.2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0"/>
      <c r="K291" s="125"/>
      <c r="L291" s="125"/>
      <c r="R291" s="50"/>
      <c r="S291" s="50"/>
      <c r="T291" s="50"/>
      <c r="U291" s="50"/>
      <c r="V291" s="50"/>
      <c r="W291" s="52"/>
      <c r="X291" s="50"/>
      <c r="Y291" s="50"/>
      <c r="Z291" s="50"/>
      <c r="AA291" s="50"/>
      <c r="AB291" s="50"/>
    </row>
    <row r="292" spans="1:28" ht="17.2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0"/>
      <c r="K292" s="125"/>
      <c r="L292" s="125"/>
      <c r="R292" s="50"/>
      <c r="S292" s="50"/>
      <c r="T292" s="50"/>
      <c r="U292" s="50"/>
      <c r="V292" s="50"/>
      <c r="W292" s="52"/>
      <c r="X292" s="50"/>
      <c r="Y292" s="50"/>
      <c r="Z292" s="50"/>
      <c r="AA292" s="50"/>
      <c r="AB292" s="50"/>
    </row>
    <row r="293" spans="1:28" ht="17.2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0"/>
      <c r="K293" s="125"/>
      <c r="L293" s="125"/>
      <c r="R293" s="50"/>
      <c r="S293" s="50"/>
      <c r="T293" s="50"/>
      <c r="U293" s="50"/>
      <c r="V293" s="50"/>
      <c r="W293" s="52"/>
      <c r="X293" s="50"/>
      <c r="Y293" s="50"/>
      <c r="Z293" s="50"/>
      <c r="AA293" s="50"/>
      <c r="AB293" s="50"/>
    </row>
    <row r="294" spans="1:28" ht="17.2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0"/>
      <c r="K294" s="125"/>
      <c r="L294" s="125"/>
      <c r="R294" s="50"/>
      <c r="S294" s="50"/>
      <c r="T294" s="50"/>
      <c r="U294" s="50"/>
      <c r="V294" s="50"/>
      <c r="W294" s="52"/>
      <c r="X294" s="50"/>
      <c r="Y294" s="50"/>
      <c r="Z294" s="50"/>
      <c r="AA294" s="50"/>
      <c r="AB294" s="50"/>
    </row>
    <row r="295" spans="1:28" ht="17.2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0"/>
      <c r="K295" s="125"/>
      <c r="L295" s="125"/>
      <c r="R295" s="50"/>
      <c r="S295" s="50"/>
      <c r="T295" s="50"/>
      <c r="U295" s="50"/>
      <c r="V295" s="50"/>
      <c r="W295" s="52"/>
      <c r="X295" s="50"/>
      <c r="Y295" s="50"/>
      <c r="Z295" s="50"/>
      <c r="AA295" s="50"/>
      <c r="AB295" s="50"/>
    </row>
    <row r="296" spans="1:28" ht="17.2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0"/>
      <c r="K296" s="125"/>
      <c r="L296" s="125"/>
      <c r="R296" s="50"/>
      <c r="S296" s="50"/>
      <c r="T296" s="50"/>
      <c r="U296" s="50"/>
      <c r="V296" s="50"/>
      <c r="W296" s="52"/>
      <c r="X296" s="50"/>
      <c r="Y296" s="50"/>
      <c r="Z296" s="50"/>
      <c r="AA296" s="50"/>
      <c r="AB296" s="50"/>
    </row>
    <row r="297" spans="1:28" ht="17.2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0"/>
      <c r="K297" s="125"/>
      <c r="L297" s="125"/>
      <c r="R297" s="50"/>
      <c r="S297" s="50"/>
      <c r="T297" s="50"/>
      <c r="U297" s="50"/>
      <c r="V297" s="50"/>
      <c r="W297" s="52"/>
      <c r="X297" s="50"/>
      <c r="Y297" s="50"/>
      <c r="Z297" s="50"/>
      <c r="AA297" s="50"/>
      <c r="AB297" s="50"/>
    </row>
    <row r="298" spans="1:28" ht="17.2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0"/>
      <c r="K298" s="125"/>
      <c r="L298" s="125"/>
      <c r="R298" s="50"/>
      <c r="S298" s="50"/>
      <c r="T298" s="50"/>
      <c r="U298" s="50"/>
      <c r="V298" s="50"/>
      <c r="W298" s="52"/>
      <c r="X298" s="50"/>
      <c r="Y298" s="50"/>
      <c r="Z298" s="50"/>
      <c r="AA298" s="50"/>
      <c r="AB298" s="50"/>
    </row>
    <row r="299" spans="1:28" ht="17.2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0"/>
      <c r="K299" s="125"/>
      <c r="L299" s="125"/>
      <c r="R299" s="50"/>
      <c r="S299" s="50"/>
      <c r="T299" s="50"/>
      <c r="U299" s="50"/>
      <c r="V299" s="50"/>
      <c r="W299" s="52"/>
      <c r="X299" s="50"/>
      <c r="Y299" s="50"/>
      <c r="Z299" s="50"/>
      <c r="AA299" s="50"/>
      <c r="AB299" s="50"/>
    </row>
    <row r="300" spans="1:28" ht="17.2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0"/>
      <c r="K300" s="125"/>
      <c r="L300" s="125"/>
      <c r="R300" s="50"/>
      <c r="S300" s="50"/>
      <c r="T300" s="50"/>
      <c r="U300" s="50"/>
      <c r="V300" s="50"/>
      <c r="W300" s="52"/>
      <c r="X300" s="50"/>
      <c r="Y300" s="50"/>
      <c r="Z300" s="50"/>
      <c r="AA300" s="50"/>
      <c r="AB300" s="50"/>
    </row>
    <row r="301" spans="1:28" ht="17.2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0"/>
      <c r="K301" s="125"/>
      <c r="L301" s="125"/>
      <c r="R301" s="50"/>
      <c r="S301" s="50"/>
      <c r="T301" s="50"/>
      <c r="U301" s="50"/>
      <c r="V301" s="50"/>
      <c r="W301" s="52"/>
      <c r="X301" s="50"/>
      <c r="Y301" s="50"/>
      <c r="Z301" s="50"/>
      <c r="AA301" s="50"/>
      <c r="AB301" s="50"/>
    </row>
    <row r="302" spans="1:28" ht="17.2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0"/>
      <c r="K302" s="125"/>
      <c r="L302" s="125"/>
      <c r="R302" s="50"/>
      <c r="S302" s="50"/>
      <c r="T302" s="50"/>
      <c r="U302" s="50"/>
      <c r="V302" s="50"/>
      <c r="W302" s="52"/>
      <c r="X302" s="50"/>
      <c r="Y302" s="50"/>
      <c r="Z302" s="50"/>
      <c r="AA302" s="50"/>
      <c r="AB302" s="50"/>
    </row>
    <row r="303" spans="1:28" ht="17.2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0"/>
      <c r="K303" s="125"/>
      <c r="L303" s="125"/>
      <c r="R303" s="50"/>
      <c r="S303" s="50"/>
      <c r="T303" s="50"/>
      <c r="U303" s="50"/>
      <c r="V303" s="50"/>
      <c r="W303" s="52"/>
      <c r="X303" s="50"/>
      <c r="Y303" s="50"/>
      <c r="Z303" s="50"/>
      <c r="AA303" s="50"/>
      <c r="AB303" s="50"/>
    </row>
    <row r="304" spans="1:28" ht="17.2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0"/>
      <c r="K304" s="125"/>
      <c r="L304" s="125"/>
      <c r="R304" s="50"/>
      <c r="S304" s="50"/>
      <c r="T304" s="50"/>
      <c r="U304" s="50"/>
      <c r="V304" s="50"/>
      <c r="W304" s="52"/>
      <c r="X304" s="50"/>
      <c r="Y304" s="50"/>
      <c r="Z304" s="50"/>
      <c r="AA304" s="50"/>
      <c r="AB304" s="50"/>
    </row>
    <row r="305" spans="1:28" ht="17.2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0"/>
      <c r="K305" s="125"/>
      <c r="L305" s="125"/>
      <c r="R305" s="50"/>
      <c r="S305" s="50"/>
      <c r="T305" s="50"/>
      <c r="U305" s="50"/>
      <c r="V305" s="50"/>
      <c r="W305" s="52"/>
      <c r="X305" s="50"/>
      <c r="Y305" s="50"/>
      <c r="Z305" s="50"/>
      <c r="AA305" s="50"/>
      <c r="AB305" s="50"/>
    </row>
    <row r="306" spans="1:28" ht="17.2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0"/>
      <c r="K306" s="125"/>
      <c r="L306" s="125"/>
      <c r="R306" s="50"/>
      <c r="S306" s="50"/>
      <c r="T306" s="50"/>
      <c r="U306" s="50"/>
      <c r="V306" s="50"/>
      <c r="W306" s="52"/>
      <c r="X306" s="50"/>
      <c r="Y306" s="50"/>
      <c r="Z306" s="50"/>
      <c r="AA306" s="50"/>
      <c r="AB306" s="50"/>
    </row>
    <row r="307" spans="1:28" ht="17.2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0"/>
      <c r="K307" s="125"/>
      <c r="L307" s="125"/>
      <c r="R307" s="50"/>
      <c r="S307" s="50"/>
      <c r="T307" s="50"/>
      <c r="U307" s="50"/>
      <c r="V307" s="50"/>
      <c r="W307" s="52"/>
      <c r="X307" s="50"/>
      <c r="Y307" s="50"/>
      <c r="Z307" s="50"/>
      <c r="AA307" s="50"/>
      <c r="AB307" s="50"/>
    </row>
    <row r="308" spans="1:28" ht="17.2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0"/>
      <c r="K308" s="125"/>
      <c r="L308" s="125"/>
      <c r="R308" s="50"/>
      <c r="S308" s="50"/>
      <c r="T308" s="50"/>
      <c r="U308" s="50"/>
      <c r="V308" s="50"/>
      <c r="W308" s="52"/>
      <c r="X308" s="50"/>
      <c r="Y308" s="50"/>
      <c r="Z308" s="50"/>
      <c r="AA308" s="50"/>
      <c r="AB308" s="50"/>
    </row>
    <row r="309" spans="1:28" ht="17.2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0"/>
      <c r="K309" s="125"/>
      <c r="L309" s="125"/>
      <c r="R309" s="50"/>
      <c r="S309" s="50"/>
      <c r="T309" s="50"/>
      <c r="U309" s="50"/>
      <c r="V309" s="50"/>
      <c r="W309" s="52"/>
      <c r="X309" s="50"/>
      <c r="Y309" s="50"/>
      <c r="Z309" s="50"/>
      <c r="AA309" s="50"/>
      <c r="AB309" s="50"/>
    </row>
    <row r="310" spans="1:28" ht="17.2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0"/>
      <c r="K310" s="125"/>
      <c r="L310" s="125"/>
      <c r="R310" s="50"/>
      <c r="S310" s="50"/>
      <c r="T310" s="50"/>
      <c r="U310" s="50"/>
      <c r="V310" s="50"/>
      <c r="W310" s="52"/>
      <c r="X310" s="50"/>
      <c r="Y310" s="50"/>
      <c r="Z310" s="50"/>
      <c r="AA310" s="50"/>
      <c r="AB310" s="50"/>
    </row>
    <row r="311" spans="1:28" ht="17.2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0"/>
      <c r="K311" s="125"/>
      <c r="L311" s="125"/>
      <c r="R311" s="50"/>
      <c r="S311" s="50"/>
      <c r="T311" s="50"/>
      <c r="U311" s="50"/>
      <c r="V311" s="50"/>
      <c r="W311" s="52"/>
      <c r="X311" s="50"/>
      <c r="Y311" s="50"/>
      <c r="Z311" s="50"/>
      <c r="AA311" s="50"/>
      <c r="AB311" s="50"/>
    </row>
    <row r="312" spans="1:28" ht="17.2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0"/>
      <c r="K312" s="125"/>
      <c r="L312" s="125"/>
      <c r="R312" s="50"/>
      <c r="S312" s="50"/>
      <c r="T312" s="50"/>
      <c r="U312" s="50"/>
      <c r="V312" s="50"/>
      <c r="W312" s="52"/>
      <c r="X312" s="50"/>
      <c r="Y312" s="50"/>
      <c r="Z312" s="50"/>
      <c r="AA312" s="50"/>
      <c r="AB312" s="50"/>
    </row>
    <row r="313" spans="1:28" ht="17.2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0"/>
      <c r="K313" s="125"/>
      <c r="L313" s="125"/>
      <c r="R313" s="50"/>
      <c r="S313" s="50"/>
      <c r="T313" s="50"/>
      <c r="U313" s="50"/>
      <c r="V313" s="50"/>
      <c r="W313" s="52"/>
      <c r="X313" s="50"/>
      <c r="Y313" s="50"/>
      <c r="Z313" s="50"/>
      <c r="AA313" s="50"/>
      <c r="AB313" s="50"/>
    </row>
    <row r="314" spans="1:28" ht="17.2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0"/>
      <c r="K314" s="125"/>
      <c r="L314" s="125"/>
      <c r="R314" s="50"/>
      <c r="S314" s="50"/>
      <c r="T314" s="50"/>
      <c r="U314" s="50"/>
      <c r="V314" s="50"/>
      <c r="W314" s="52"/>
      <c r="X314" s="50"/>
      <c r="Y314" s="50"/>
      <c r="Z314" s="50"/>
      <c r="AA314" s="50"/>
      <c r="AB314" s="50"/>
    </row>
    <row r="315" spans="1:28" ht="17.2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0"/>
      <c r="K315" s="125"/>
      <c r="L315" s="125"/>
      <c r="R315" s="50"/>
      <c r="S315" s="50"/>
      <c r="T315" s="50"/>
      <c r="U315" s="50"/>
      <c r="V315" s="50"/>
      <c r="W315" s="52"/>
      <c r="X315" s="50"/>
      <c r="Y315" s="50"/>
      <c r="Z315" s="50"/>
      <c r="AA315" s="50"/>
      <c r="AB315" s="50"/>
    </row>
    <row r="316" spans="1:28" ht="17.2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0"/>
      <c r="K316" s="125"/>
      <c r="L316" s="125"/>
      <c r="R316" s="50"/>
      <c r="S316" s="50"/>
      <c r="T316" s="50"/>
      <c r="U316" s="50"/>
      <c r="V316" s="50"/>
      <c r="W316" s="52"/>
      <c r="X316" s="50"/>
      <c r="Y316" s="50"/>
      <c r="Z316" s="50"/>
      <c r="AA316" s="50"/>
      <c r="AB316" s="50"/>
    </row>
    <row r="317" spans="1:28" ht="17.2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0"/>
      <c r="K317" s="125"/>
      <c r="L317" s="125"/>
      <c r="R317" s="50"/>
      <c r="S317" s="50"/>
      <c r="T317" s="50"/>
      <c r="U317" s="50"/>
      <c r="V317" s="50"/>
      <c r="W317" s="52"/>
      <c r="X317" s="50"/>
      <c r="Y317" s="50"/>
      <c r="Z317" s="50"/>
      <c r="AA317" s="50"/>
      <c r="AB317" s="50"/>
    </row>
    <row r="318" spans="1:28" ht="17.2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0"/>
      <c r="K318" s="125"/>
      <c r="L318" s="125"/>
      <c r="R318" s="50"/>
      <c r="S318" s="50"/>
      <c r="T318" s="50"/>
      <c r="U318" s="50"/>
      <c r="V318" s="50"/>
      <c r="W318" s="52"/>
      <c r="X318" s="50"/>
      <c r="Y318" s="50"/>
      <c r="Z318" s="50"/>
      <c r="AA318" s="50"/>
      <c r="AB318" s="50"/>
    </row>
    <row r="319" spans="1:28" ht="17.2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0"/>
      <c r="K319" s="125"/>
      <c r="L319" s="125"/>
      <c r="R319" s="50"/>
      <c r="S319" s="50"/>
      <c r="T319" s="50"/>
      <c r="U319" s="50"/>
      <c r="V319" s="50"/>
      <c r="W319" s="52"/>
      <c r="X319" s="50"/>
      <c r="Y319" s="50"/>
      <c r="Z319" s="50"/>
      <c r="AA319" s="50"/>
      <c r="AB319" s="50"/>
    </row>
    <row r="320" spans="1:28" ht="17.2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0"/>
      <c r="K320" s="125"/>
      <c r="L320" s="125"/>
      <c r="R320" s="50"/>
      <c r="S320" s="50"/>
      <c r="T320" s="50"/>
      <c r="U320" s="50"/>
      <c r="V320" s="50"/>
      <c r="W320" s="52"/>
      <c r="X320" s="50"/>
      <c r="Y320" s="50"/>
      <c r="Z320" s="50"/>
      <c r="AA320" s="50"/>
      <c r="AB320" s="50"/>
    </row>
    <row r="321" spans="1:28" ht="17.2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0"/>
      <c r="K321" s="125"/>
      <c r="L321" s="125"/>
      <c r="R321" s="50"/>
      <c r="S321" s="50"/>
      <c r="T321" s="50"/>
      <c r="U321" s="50"/>
      <c r="V321" s="50"/>
      <c r="W321" s="52"/>
      <c r="X321" s="50"/>
      <c r="Y321" s="50"/>
      <c r="Z321" s="50"/>
      <c r="AA321" s="50"/>
      <c r="AB321" s="50"/>
    </row>
    <row r="322" spans="1:28" ht="17.2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0"/>
      <c r="K322" s="125"/>
      <c r="L322" s="125"/>
      <c r="R322" s="50"/>
      <c r="S322" s="50"/>
      <c r="T322" s="50"/>
      <c r="U322" s="50"/>
      <c r="V322" s="50"/>
      <c r="W322" s="52"/>
      <c r="X322" s="50"/>
      <c r="Y322" s="50"/>
      <c r="Z322" s="50"/>
      <c r="AA322" s="50"/>
      <c r="AB322" s="50"/>
    </row>
    <row r="323" spans="1:28" ht="17.2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0"/>
      <c r="K323" s="125"/>
      <c r="L323" s="125"/>
      <c r="R323" s="50"/>
      <c r="S323" s="50"/>
      <c r="T323" s="50"/>
      <c r="U323" s="50"/>
      <c r="V323" s="50"/>
      <c r="W323" s="52"/>
      <c r="X323" s="50"/>
      <c r="Y323" s="50"/>
      <c r="Z323" s="50"/>
      <c r="AA323" s="50"/>
      <c r="AB323" s="50"/>
    </row>
    <row r="324" spans="1:28" ht="17.2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0"/>
      <c r="K324" s="125"/>
      <c r="L324" s="125"/>
      <c r="R324" s="50"/>
      <c r="S324" s="50"/>
      <c r="T324" s="50"/>
      <c r="U324" s="50"/>
      <c r="V324" s="50"/>
      <c r="W324" s="52"/>
      <c r="X324" s="50"/>
      <c r="Y324" s="50"/>
      <c r="Z324" s="50"/>
      <c r="AA324" s="50"/>
      <c r="AB324" s="50"/>
    </row>
    <row r="325" spans="1:28" ht="17.2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0"/>
      <c r="K325" s="125"/>
      <c r="L325" s="125"/>
      <c r="R325" s="50"/>
      <c r="S325" s="50"/>
      <c r="T325" s="50"/>
      <c r="U325" s="50"/>
      <c r="V325" s="50"/>
      <c r="W325" s="52"/>
      <c r="X325" s="50"/>
      <c r="Y325" s="50"/>
      <c r="Z325" s="50"/>
      <c r="AA325" s="50"/>
      <c r="AB325" s="50"/>
    </row>
    <row r="326" spans="1:28" ht="17.2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0"/>
      <c r="K326" s="125"/>
      <c r="L326" s="125"/>
      <c r="R326" s="50"/>
      <c r="S326" s="50"/>
      <c r="T326" s="50"/>
      <c r="U326" s="50"/>
      <c r="V326" s="50"/>
      <c r="W326" s="52"/>
      <c r="X326" s="50"/>
      <c r="Y326" s="50"/>
      <c r="Z326" s="50"/>
      <c r="AA326" s="50"/>
      <c r="AB326" s="50"/>
    </row>
    <row r="327" spans="1:28" ht="17.2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0"/>
      <c r="K327" s="125"/>
      <c r="L327" s="125"/>
      <c r="R327" s="50"/>
      <c r="S327" s="50"/>
      <c r="T327" s="50"/>
      <c r="U327" s="50"/>
      <c r="V327" s="50"/>
      <c r="W327" s="52"/>
      <c r="X327" s="50"/>
      <c r="Y327" s="50"/>
      <c r="Z327" s="50"/>
      <c r="AA327" s="50"/>
      <c r="AB327" s="50"/>
    </row>
    <row r="328" spans="1:28" ht="17.2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0"/>
      <c r="K328" s="125"/>
      <c r="L328" s="125"/>
      <c r="R328" s="50"/>
      <c r="S328" s="50"/>
      <c r="T328" s="50"/>
      <c r="U328" s="50"/>
      <c r="V328" s="50"/>
      <c r="W328" s="52"/>
      <c r="X328" s="50"/>
      <c r="Y328" s="50"/>
      <c r="Z328" s="50"/>
      <c r="AA328" s="50"/>
      <c r="AB328" s="50"/>
    </row>
    <row r="329" spans="1:28" ht="17.2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0"/>
      <c r="K329" s="125"/>
      <c r="L329" s="125"/>
      <c r="R329" s="50"/>
      <c r="S329" s="50"/>
      <c r="T329" s="50"/>
      <c r="U329" s="50"/>
      <c r="V329" s="50"/>
      <c r="W329" s="52"/>
      <c r="X329" s="50"/>
      <c r="Y329" s="50"/>
      <c r="Z329" s="50"/>
      <c r="AA329" s="50"/>
      <c r="AB329" s="50"/>
    </row>
    <row r="330" spans="1:28" ht="17.2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0"/>
      <c r="K330" s="125"/>
      <c r="L330" s="125"/>
      <c r="R330" s="50"/>
      <c r="S330" s="50"/>
      <c r="T330" s="50"/>
      <c r="U330" s="50"/>
      <c r="V330" s="50"/>
      <c r="W330" s="52"/>
      <c r="X330" s="50"/>
      <c r="Y330" s="50"/>
      <c r="Z330" s="50"/>
      <c r="AA330" s="50"/>
      <c r="AB330" s="50"/>
    </row>
    <row r="331" spans="1:28" ht="17.2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0"/>
      <c r="K331" s="125"/>
      <c r="L331" s="125"/>
      <c r="R331" s="50"/>
      <c r="S331" s="50"/>
      <c r="T331" s="50"/>
      <c r="U331" s="50"/>
      <c r="V331" s="50"/>
      <c r="W331" s="52"/>
      <c r="X331" s="50"/>
      <c r="Y331" s="50"/>
      <c r="Z331" s="50"/>
      <c r="AA331" s="50"/>
      <c r="AB331" s="50"/>
    </row>
    <row r="332" spans="1:28" ht="17.2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0"/>
      <c r="K332" s="125"/>
      <c r="L332" s="125"/>
      <c r="R332" s="50"/>
      <c r="S332" s="50"/>
      <c r="T332" s="50"/>
      <c r="U332" s="50"/>
      <c r="V332" s="50"/>
      <c r="W332" s="52"/>
      <c r="X332" s="50"/>
      <c r="Y332" s="50"/>
      <c r="Z332" s="50"/>
      <c r="AA332" s="50"/>
      <c r="AB332" s="50"/>
    </row>
    <row r="333" spans="1:28" ht="17.2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0"/>
      <c r="K333" s="125"/>
      <c r="L333" s="125"/>
      <c r="R333" s="50"/>
      <c r="S333" s="50"/>
      <c r="T333" s="50"/>
      <c r="U333" s="50"/>
      <c r="V333" s="50"/>
      <c r="W333" s="52"/>
      <c r="X333" s="50"/>
      <c r="Y333" s="50"/>
      <c r="Z333" s="50"/>
      <c r="AA333" s="50"/>
      <c r="AB333" s="50"/>
    </row>
    <row r="334" spans="1:28" ht="17.2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0"/>
      <c r="K334" s="125"/>
      <c r="L334" s="125"/>
      <c r="R334" s="50"/>
      <c r="S334" s="50"/>
      <c r="T334" s="50"/>
      <c r="U334" s="50"/>
      <c r="V334" s="50"/>
      <c r="W334" s="52"/>
      <c r="X334" s="50"/>
      <c r="Y334" s="50"/>
      <c r="Z334" s="50"/>
      <c r="AA334" s="50"/>
      <c r="AB334" s="50"/>
    </row>
    <row r="335" spans="1:28" ht="17.2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0"/>
      <c r="K335" s="125"/>
      <c r="L335" s="125"/>
      <c r="R335" s="50"/>
      <c r="S335" s="50"/>
      <c r="T335" s="50"/>
      <c r="U335" s="50"/>
      <c r="V335" s="50"/>
      <c r="W335" s="52"/>
      <c r="X335" s="50"/>
      <c r="Y335" s="50"/>
      <c r="Z335" s="50"/>
      <c r="AA335" s="50"/>
      <c r="AB335" s="50"/>
    </row>
    <row r="336" spans="1:28" ht="17.2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0"/>
      <c r="K336" s="125"/>
      <c r="L336" s="125"/>
      <c r="R336" s="50"/>
      <c r="S336" s="50"/>
      <c r="T336" s="50"/>
      <c r="U336" s="50"/>
      <c r="V336" s="50"/>
      <c r="W336" s="52"/>
      <c r="X336" s="50"/>
      <c r="Y336" s="50"/>
      <c r="Z336" s="50"/>
      <c r="AA336" s="50"/>
      <c r="AB336" s="50"/>
    </row>
    <row r="337" spans="1:28" ht="17.2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0"/>
      <c r="K337" s="125"/>
      <c r="L337" s="125"/>
      <c r="R337" s="50"/>
      <c r="S337" s="50"/>
      <c r="T337" s="50"/>
      <c r="U337" s="50"/>
      <c r="V337" s="50"/>
      <c r="W337" s="52"/>
      <c r="X337" s="50"/>
      <c r="Y337" s="50"/>
      <c r="Z337" s="50"/>
      <c r="AA337" s="50"/>
      <c r="AB337" s="50"/>
    </row>
    <row r="338" spans="1:28" ht="17.2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0"/>
      <c r="K338" s="125"/>
      <c r="L338" s="125"/>
      <c r="R338" s="50"/>
      <c r="S338" s="50"/>
      <c r="T338" s="50"/>
      <c r="U338" s="50"/>
      <c r="V338" s="50"/>
      <c r="W338" s="52"/>
      <c r="X338" s="50"/>
      <c r="Y338" s="50"/>
      <c r="Z338" s="50"/>
      <c r="AA338" s="50"/>
      <c r="AB338" s="50"/>
    </row>
    <row r="339" spans="1:28" ht="17.2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0"/>
      <c r="K339" s="125"/>
      <c r="L339" s="125"/>
      <c r="R339" s="50"/>
      <c r="S339" s="50"/>
      <c r="T339" s="50"/>
      <c r="U339" s="50"/>
      <c r="V339" s="50"/>
      <c r="W339" s="52"/>
      <c r="X339" s="50"/>
      <c r="Y339" s="50"/>
      <c r="Z339" s="50"/>
      <c r="AA339" s="50"/>
      <c r="AB339" s="50"/>
    </row>
    <row r="340" spans="1:28" ht="17.2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0"/>
      <c r="K340" s="125"/>
      <c r="L340" s="125"/>
      <c r="R340" s="50"/>
      <c r="S340" s="50"/>
      <c r="T340" s="50"/>
      <c r="U340" s="50"/>
      <c r="V340" s="50"/>
      <c r="W340" s="52"/>
      <c r="X340" s="50"/>
      <c r="Y340" s="50"/>
      <c r="Z340" s="50"/>
      <c r="AA340" s="50"/>
      <c r="AB340" s="50"/>
    </row>
    <row r="341" spans="1:28" ht="17.2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0"/>
      <c r="K341" s="125"/>
      <c r="L341" s="125"/>
      <c r="R341" s="50"/>
      <c r="S341" s="50"/>
      <c r="T341" s="50"/>
      <c r="U341" s="50"/>
      <c r="V341" s="50"/>
      <c r="W341" s="52"/>
      <c r="X341" s="50"/>
      <c r="Y341" s="50"/>
      <c r="Z341" s="50"/>
      <c r="AA341" s="50"/>
      <c r="AB341" s="50"/>
    </row>
    <row r="342" spans="1:28" ht="17.2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0"/>
      <c r="K342" s="125"/>
      <c r="L342" s="125"/>
      <c r="R342" s="50"/>
      <c r="S342" s="50"/>
      <c r="T342" s="50"/>
      <c r="U342" s="50"/>
      <c r="V342" s="50"/>
      <c r="W342" s="52"/>
      <c r="X342" s="50"/>
      <c r="Y342" s="50"/>
      <c r="Z342" s="50"/>
      <c r="AA342" s="50"/>
      <c r="AB342" s="50"/>
    </row>
    <row r="343" spans="1:28" ht="17.2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0"/>
      <c r="K343" s="125"/>
      <c r="L343" s="125"/>
      <c r="R343" s="50"/>
      <c r="S343" s="50"/>
      <c r="T343" s="50"/>
      <c r="U343" s="50"/>
      <c r="V343" s="50"/>
      <c r="W343" s="52"/>
      <c r="X343" s="50"/>
      <c r="Y343" s="50"/>
      <c r="Z343" s="50"/>
      <c r="AA343" s="50"/>
      <c r="AB343" s="50"/>
    </row>
    <row r="344" spans="1:28" ht="17.2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0"/>
      <c r="K344" s="125"/>
      <c r="L344" s="125"/>
      <c r="R344" s="50"/>
      <c r="S344" s="50"/>
      <c r="T344" s="50"/>
      <c r="U344" s="50"/>
      <c r="V344" s="50"/>
      <c r="W344" s="52"/>
      <c r="X344" s="50"/>
      <c r="Y344" s="50"/>
      <c r="Z344" s="50"/>
      <c r="AA344" s="50"/>
      <c r="AB344" s="50"/>
    </row>
    <row r="345" spans="1:28" ht="17.2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0"/>
      <c r="K345" s="125"/>
      <c r="L345" s="125"/>
      <c r="R345" s="50"/>
      <c r="S345" s="50"/>
      <c r="T345" s="50"/>
      <c r="U345" s="50"/>
      <c r="V345" s="50"/>
      <c r="W345" s="52"/>
      <c r="X345" s="50"/>
      <c r="Y345" s="50"/>
      <c r="Z345" s="50"/>
      <c r="AA345" s="50"/>
      <c r="AB345" s="50"/>
    </row>
    <row r="346" spans="1:28" ht="17.2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0"/>
      <c r="K346" s="125"/>
      <c r="L346" s="125"/>
      <c r="R346" s="50"/>
      <c r="S346" s="50"/>
      <c r="T346" s="50"/>
      <c r="U346" s="50"/>
      <c r="V346" s="50"/>
      <c r="W346" s="52"/>
      <c r="X346" s="50"/>
      <c r="Y346" s="50"/>
      <c r="Z346" s="50"/>
      <c r="AA346" s="50"/>
      <c r="AB346" s="50"/>
    </row>
    <row r="347" spans="1:28" ht="17.2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0"/>
      <c r="K347" s="125"/>
      <c r="L347" s="125"/>
      <c r="R347" s="50"/>
      <c r="S347" s="50"/>
      <c r="T347" s="50"/>
      <c r="U347" s="50"/>
      <c r="V347" s="50"/>
      <c r="W347" s="52"/>
      <c r="X347" s="50"/>
      <c r="Y347" s="50"/>
      <c r="Z347" s="50"/>
      <c r="AA347" s="50"/>
      <c r="AB347" s="50"/>
    </row>
    <row r="348" spans="1:28" ht="17.2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0"/>
      <c r="K348" s="125"/>
      <c r="L348" s="125"/>
      <c r="R348" s="50"/>
      <c r="S348" s="50"/>
      <c r="T348" s="50"/>
      <c r="U348" s="50"/>
      <c r="V348" s="50"/>
      <c r="W348" s="52"/>
      <c r="X348" s="50"/>
      <c r="Y348" s="50"/>
      <c r="Z348" s="50"/>
      <c r="AA348" s="50"/>
      <c r="AB348" s="50"/>
    </row>
    <row r="349" spans="1:28" ht="17.2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0"/>
      <c r="K349" s="125"/>
      <c r="L349" s="125"/>
      <c r="R349" s="50"/>
      <c r="S349" s="50"/>
      <c r="T349" s="50"/>
      <c r="U349" s="50"/>
      <c r="V349" s="50"/>
      <c r="W349" s="52"/>
      <c r="X349" s="50"/>
      <c r="Y349" s="50"/>
      <c r="Z349" s="50"/>
      <c r="AA349" s="50"/>
      <c r="AB349" s="50"/>
    </row>
    <row r="350" spans="1:28" ht="17.2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0"/>
      <c r="K350" s="125"/>
      <c r="L350" s="125"/>
      <c r="R350" s="50"/>
      <c r="S350" s="50"/>
      <c r="T350" s="50"/>
      <c r="U350" s="50"/>
      <c r="V350" s="50"/>
      <c r="W350" s="52"/>
      <c r="X350" s="50"/>
      <c r="Y350" s="50"/>
      <c r="Z350" s="50"/>
      <c r="AA350" s="50"/>
      <c r="AB350" s="50"/>
    </row>
    <row r="351" spans="1:28" ht="17.2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0"/>
      <c r="K351" s="125"/>
      <c r="L351" s="125"/>
      <c r="R351" s="50"/>
      <c r="S351" s="50"/>
      <c r="T351" s="50"/>
      <c r="U351" s="50"/>
      <c r="V351" s="50"/>
      <c r="W351" s="52"/>
      <c r="X351" s="50"/>
      <c r="Y351" s="50"/>
      <c r="Z351" s="50"/>
      <c r="AA351" s="50"/>
      <c r="AB351" s="50"/>
    </row>
    <row r="352" spans="1:28" ht="17.2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0"/>
      <c r="K352" s="125"/>
      <c r="L352" s="125"/>
      <c r="R352" s="50"/>
      <c r="S352" s="50"/>
      <c r="T352" s="50"/>
      <c r="U352" s="50"/>
      <c r="V352" s="50"/>
      <c r="W352" s="52"/>
      <c r="X352" s="50"/>
      <c r="Y352" s="50"/>
      <c r="Z352" s="50"/>
      <c r="AA352" s="50"/>
      <c r="AB352" s="50"/>
    </row>
    <row r="353" spans="1:28" ht="17.2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0"/>
      <c r="K353" s="125"/>
      <c r="L353" s="125"/>
      <c r="R353" s="50"/>
      <c r="S353" s="50"/>
      <c r="T353" s="50"/>
      <c r="U353" s="50"/>
      <c r="V353" s="50"/>
      <c r="W353" s="52"/>
      <c r="X353" s="50"/>
      <c r="Y353" s="50"/>
      <c r="Z353" s="50"/>
      <c r="AA353" s="50"/>
      <c r="AB353" s="50"/>
    </row>
    <row r="354" spans="1:28" ht="17.2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0"/>
      <c r="K354" s="125"/>
      <c r="L354" s="125"/>
      <c r="R354" s="50"/>
      <c r="S354" s="50"/>
      <c r="T354" s="50"/>
      <c r="U354" s="50"/>
      <c r="V354" s="50"/>
      <c r="W354" s="52"/>
      <c r="X354" s="50"/>
      <c r="Y354" s="50"/>
      <c r="Z354" s="50"/>
      <c r="AA354" s="50"/>
      <c r="AB354" s="50"/>
    </row>
    <row r="355" spans="1:28" ht="17.2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0"/>
      <c r="K355" s="125"/>
      <c r="L355" s="125"/>
      <c r="R355" s="50"/>
      <c r="S355" s="50"/>
      <c r="T355" s="50"/>
      <c r="U355" s="50"/>
      <c r="V355" s="50"/>
      <c r="W355" s="52"/>
      <c r="X355" s="50"/>
      <c r="Y355" s="50"/>
      <c r="Z355" s="50"/>
      <c r="AA355" s="50"/>
      <c r="AB355" s="50"/>
    </row>
    <row r="356" spans="1:28" ht="17.2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0"/>
      <c r="K356" s="125"/>
      <c r="L356" s="125"/>
      <c r="R356" s="50"/>
      <c r="S356" s="50"/>
      <c r="T356" s="50"/>
      <c r="U356" s="50"/>
      <c r="V356" s="50"/>
      <c r="W356" s="52"/>
      <c r="X356" s="50"/>
      <c r="Y356" s="50"/>
      <c r="Z356" s="50"/>
      <c r="AA356" s="50"/>
      <c r="AB356" s="50"/>
    </row>
    <row r="357" spans="1:28" ht="17.2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0"/>
      <c r="K357" s="125"/>
      <c r="L357" s="125"/>
      <c r="R357" s="50"/>
      <c r="S357" s="50"/>
      <c r="T357" s="50"/>
      <c r="U357" s="50"/>
      <c r="V357" s="50"/>
      <c r="W357" s="52"/>
      <c r="X357" s="50"/>
      <c r="Y357" s="50"/>
      <c r="Z357" s="50"/>
      <c r="AA357" s="50"/>
      <c r="AB357" s="50"/>
    </row>
    <row r="358" spans="1:28" ht="17.2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0"/>
      <c r="K358" s="125"/>
      <c r="L358" s="125"/>
      <c r="R358" s="50"/>
      <c r="S358" s="50"/>
      <c r="T358" s="50"/>
      <c r="U358" s="50"/>
      <c r="V358" s="50"/>
      <c r="W358" s="52"/>
      <c r="X358" s="50"/>
      <c r="Y358" s="50"/>
      <c r="Z358" s="50"/>
      <c r="AA358" s="50"/>
      <c r="AB358" s="50"/>
    </row>
    <row r="359" spans="1:28" ht="17.2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0"/>
      <c r="K359" s="125"/>
      <c r="L359" s="125"/>
      <c r="R359" s="50"/>
      <c r="S359" s="50"/>
      <c r="T359" s="50"/>
      <c r="U359" s="50"/>
      <c r="V359" s="50"/>
      <c r="W359" s="52"/>
      <c r="X359" s="50"/>
      <c r="Y359" s="50"/>
      <c r="Z359" s="50"/>
      <c r="AA359" s="50"/>
      <c r="AB359" s="50"/>
    </row>
    <row r="360" spans="1:28" ht="17.2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0"/>
      <c r="K360" s="125"/>
      <c r="L360" s="125"/>
      <c r="R360" s="50"/>
      <c r="S360" s="50"/>
      <c r="T360" s="50"/>
      <c r="U360" s="50"/>
      <c r="V360" s="50"/>
      <c r="W360" s="52"/>
      <c r="X360" s="50"/>
      <c r="Y360" s="50"/>
      <c r="Z360" s="50"/>
      <c r="AA360" s="50"/>
      <c r="AB360" s="50"/>
    </row>
    <row r="361" spans="1:28" ht="17.2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0"/>
      <c r="K361" s="125"/>
      <c r="L361" s="125"/>
      <c r="R361" s="50"/>
      <c r="S361" s="50"/>
      <c r="T361" s="50"/>
      <c r="U361" s="50"/>
      <c r="V361" s="50"/>
      <c r="W361" s="52"/>
      <c r="X361" s="50"/>
      <c r="Y361" s="50"/>
      <c r="Z361" s="50"/>
      <c r="AA361" s="50"/>
      <c r="AB361" s="50"/>
    </row>
    <row r="362" spans="1:28" ht="17.2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0"/>
      <c r="K362" s="125"/>
      <c r="L362" s="125"/>
      <c r="R362" s="50"/>
      <c r="S362" s="50"/>
      <c r="T362" s="50"/>
      <c r="U362" s="50"/>
      <c r="V362" s="50"/>
      <c r="W362" s="52"/>
      <c r="X362" s="50"/>
      <c r="Y362" s="50"/>
      <c r="Z362" s="50"/>
      <c r="AA362" s="50"/>
      <c r="AB362" s="50"/>
    </row>
    <row r="363" spans="1:28" ht="17.2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0"/>
      <c r="K363" s="125"/>
      <c r="L363" s="125"/>
      <c r="R363" s="50"/>
      <c r="S363" s="50"/>
      <c r="T363" s="50"/>
      <c r="U363" s="50"/>
      <c r="V363" s="50"/>
      <c r="W363" s="52"/>
      <c r="X363" s="50"/>
      <c r="Y363" s="50"/>
      <c r="Z363" s="50"/>
      <c r="AA363" s="50"/>
      <c r="AB363" s="50"/>
    </row>
    <row r="364" spans="1:28" ht="17.2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0"/>
      <c r="K364" s="125"/>
      <c r="L364" s="125"/>
      <c r="R364" s="50"/>
      <c r="S364" s="50"/>
      <c r="T364" s="50"/>
      <c r="U364" s="50"/>
      <c r="V364" s="50"/>
      <c r="W364" s="52"/>
      <c r="X364" s="50"/>
      <c r="Y364" s="50"/>
      <c r="Z364" s="50"/>
      <c r="AA364" s="50"/>
      <c r="AB364" s="50"/>
    </row>
    <row r="365" spans="1:28" ht="17.2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0"/>
      <c r="K365" s="125"/>
      <c r="L365" s="125"/>
      <c r="R365" s="50"/>
      <c r="S365" s="50"/>
      <c r="T365" s="50"/>
      <c r="U365" s="50"/>
      <c r="V365" s="50"/>
      <c r="W365" s="52"/>
      <c r="X365" s="50"/>
      <c r="Y365" s="50"/>
      <c r="Z365" s="50"/>
      <c r="AA365" s="50"/>
      <c r="AB365" s="50"/>
    </row>
    <row r="366" spans="1:28" ht="17.2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0"/>
      <c r="K366" s="125"/>
      <c r="L366" s="125"/>
      <c r="R366" s="50"/>
      <c r="S366" s="50"/>
      <c r="T366" s="50"/>
      <c r="U366" s="50"/>
      <c r="V366" s="50"/>
      <c r="W366" s="52"/>
      <c r="X366" s="50"/>
      <c r="Y366" s="50"/>
      <c r="Z366" s="50"/>
      <c r="AA366" s="50"/>
      <c r="AB366" s="50"/>
    </row>
    <row r="367" spans="1:28" ht="17.2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0"/>
      <c r="K367" s="125"/>
      <c r="L367" s="125"/>
      <c r="R367" s="50"/>
      <c r="S367" s="50"/>
      <c r="T367" s="50"/>
      <c r="U367" s="50"/>
      <c r="V367" s="50"/>
      <c r="W367" s="52"/>
      <c r="X367" s="50"/>
      <c r="Y367" s="50"/>
      <c r="Z367" s="50"/>
      <c r="AA367" s="50"/>
      <c r="AB367" s="50"/>
    </row>
    <row r="368" spans="1:28" ht="17.2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0"/>
      <c r="K368" s="125"/>
      <c r="L368" s="125"/>
      <c r="R368" s="50"/>
      <c r="S368" s="50"/>
      <c r="T368" s="50"/>
      <c r="U368" s="50"/>
      <c r="V368" s="50"/>
      <c r="W368" s="52"/>
      <c r="X368" s="50"/>
      <c r="Y368" s="50"/>
      <c r="Z368" s="50"/>
      <c r="AA368" s="50"/>
      <c r="AB368" s="50"/>
    </row>
    <row r="369" spans="1:28" ht="17.2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0"/>
      <c r="K369" s="125"/>
      <c r="L369" s="125"/>
      <c r="R369" s="50"/>
      <c r="S369" s="50"/>
      <c r="T369" s="50"/>
      <c r="U369" s="50"/>
      <c r="V369" s="50"/>
      <c r="W369" s="52"/>
      <c r="X369" s="50"/>
      <c r="Y369" s="50"/>
      <c r="Z369" s="50"/>
      <c r="AA369" s="50"/>
      <c r="AB369" s="50"/>
    </row>
    <row r="370" spans="1:28" ht="17.2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0"/>
      <c r="K370" s="125"/>
      <c r="L370" s="125"/>
      <c r="R370" s="50"/>
      <c r="S370" s="50"/>
      <c r="T370" s="50"/>
      <c r="U370" s="50"/>
      <c r="V370" s="50"/>
      <c r="W370" s="52"/>
      <c r="X370" s="50"/>
      <c r="Y370" s="50"/>
      <c r="Z370" s="50"/>
      <c r="AA370" s="50"/>
      <c r="AB370" s="50"/>
    </row>
    <row r="371" spans="1:28" ht="17.2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0"/>
      <c r="K371" s="125"/>
      <c r="L371" s="125"/>
      <c r="R371" s="50"/>
      <c r="S371" s="50"/>
      <c r="T371" s="50"/>
      <c r="U371" s="50"/>
      <c r="V371" s="50"/>
      <c r="W371" s="52"/>
      <c r="X371" s="50"/>
      <c r="Y371" s="50"/>
      <c r="Z371" s="50"/>
      <c r="AA371" s="50"/>
      <c r="AB371" s="50"/>
    </row>
    <row r="372" spans="1:28" ht="17.2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0"/>
      <c r="K372" s="125"/>
      <c r="L372" s="125"/>
      <c r="R372" s="50"/>
      <c r="S372" s="50"/>
      <c r="T372" s="50"/>
      <c r="U372" s="50"/>
      <c r="V372" s="50"/>
      <c r="W372" s="52"/>
      <c r="X372" s="50"/>
      <c r="Y372" s="50"/>
      <c r="Z372" s="50"/>
      <c r="AA372" s="50"/>
      <c r="AB372" s="50"/>
    </row>
    <row r="373" spans="1:28" ht="17.2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0"/>
      <c r="K373" s="125"/>
      <c r="L373" s="125"/>
      <c r="R373" s="50"/>
      <c r="S373" s="50"/>
      <c r="T373" s="50"/>
      <c r="U373" s="50"/>
      <c r="V373" s="50"/>
      <c r="W373" s="52"/>
      <c r="X373" s="50"/>
      <c r="Y373" s="50"/>
      <c r="Z373" s="50"/>
      <c r="AA373" s="50"/>
      <c r="AB373" s="50"/>
    </row>
    <row r="374" spans="1:28" ht="17.2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0"/>
      <c r="K374" s="125"/>
      <c r="L374" s="125"/>
      <c r="R374" s="50"/>
      <c r="S374" s="50"/>
      <c r="T374" s="50"/>
      <c r="U374" s="50"/>
      <c r="V374" s="50"/>
      <c r="W374" s="52"/>
      <c r="X374" s="50"/>
      <c r="Y374" s="50"/>
      <c r="Z374" s="50"/>
      <c r="AA374" s="50"/>
      <c r="AB374" s="50"/>
    </row>
    <row r="375" spans="1:28" ht="17.2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0"/>
      <c r="K375" s="125"/>
      <c r="L375" s="125"/>
      <c r="R375" s="50"/>
      <c r="S375" s="50"/>
      <c r="T375" s="50"/>
      <c r="U375" s="50"/>
      <c r="V375" s="50"/>
      <c r="W375" s="52"/>
      <c r="X375" s="50"/>
      <c r="Y375" s="50"/>
      <c r="Z375" s="50"/>
      <c r="AA375" s="50"/>
      <c r="AB375" s="50"/>
    </row>
    <row r="376" spans="1:28" ht="17.2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0"/>
      <c r="K376" s="125"/>
      <c r="L376" s="125"/>
      <c r="R376" s="50"/>
      <c r="S376" s="50"/>
      <c r="T376" s="50"/>
      <c r="U376" s="50"/>
      <c r="V376" s="50"/>
      <c r="W376" s="52"/>
      <c r="X376" s="50"/>
      <c r="Y376" s="50"/>
      <c r="Z376" s="50"/>
      <c r="AA376" s="50"/>
      <c r="AB376" s="50"/>
    </row>
    <row r="377" spans="1:28" ht="17.2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0"/>
      <c r="K377" s="125"/>
      <c r="L377" s="125"/>
      <c r="R377" s="50"/>
      <c r="S377" s="50"/>
      <c r="T377" s="50"/>
      <c r="U377" s="50"/>
      <c r="V377" s="50"/>
      <c r="W377" s="52"/>
      <c r="X377" s="50"/>
      <c r="Y377" s="50"/>
      <c r="Z377" s="50"/>
      <c r="AA377" s="50"/>
      <c r="AB377" s="50"/>
    </row>
    <row r="378" spans="1:28" ht="17.2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0"/>
      <c r="K378" s="125"/>
      <c r="L378" s="125"/>
      <c r="R378" s="50"/>
      <c r="S378" s="50"/>
      <c r="T378" s="50"/>
      <c r="U378" s="50"/>
      <c r="V378" s="50"/>
      <c r="W378" s="52"/>
      <c r="X378" s="50"/>
      <c r="Y378" s="50"/>
      <c r="Z378" s="50"/>
      <c r="AA378" s="50"/>
      <c r="AB378" s="50"/>
    </row>
    <row r="379" spans="1:28" ht="17.2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0"/>
      <c r="K379" s="125"/>
      <c r="L379" s="125"/>
      <c r="R379" s="50"/>
      <c r="S379" s="50"/>
      <c r="T379" s="50"/>
      <c r="U379" s="50"/>
      <c r="V379" s="50"/>
      <c r="W379" s="52"/>
      <c r="X379" s="50"/>
      <c r="Y379" s="50"/>
      <c r="Z379" s="50"/>
      <c r="AA379" s="50"/>
      <c r="AB379" s="50"/>
    </row>
    <row r="380" spans="1:28" ht="17.2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0"/>
      <c r="K380" s="125"/>
      <c r="L380" s="125"/>
      <c r="R380" s="50"/>
      <c r="S380" s="50"/>
      <c r="T380" s="50"/>
      <c r="U380" s="50"/>
      <c r="V380" s="50"/>
      <c r="W380" s="52"/>
      <c r="X380" s="50"/>
      <c r="Y380" s="50"/>
      <c r="Z380" s="50"/>
      <c r="AA380" s="50"/>
      <c r="AB380" s="50"/>
    </row>
    <row r="381" spans="1:28" ht="17.2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0"/>
      <c r="K381" s="125"/>
      <c r="L381" s="125"/>
      <c r="R381" s="50"/>
      <c r="S381" s="50"/>
      <c r="T381" s="50"/>
      <c r="U381" s="50"/>
      <c r="V381" s="50"/>
      <c r="W381" s="52"/>
      <c r="X381" s="50"/>
      <c r="Y381" s="50"/>
      <c r="Z381" s="50"/>
      <c r="AA381" s="50"/>
      <c r="AB381" s="50"/>
    </row>
    <row r="382" spans="1:28" ht="17.2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0"/>
      <c r="K382" s="125"/>
      <c r="L382" s="125"/>
      <c r="R382" s="50"/>
      <c r="S382" s="50"/>
      <c r="T382" s="50"/>
      <c r="U382" s="50"/>
      <c r="V382" s="50"/>
      <c r="W382" s="52"/>
      <c r="X382" s="50"/>
      <c r="Y382" s="50"/>
      <c r="Z382" s="50"/>
      <c r="AA382" s="50"/>
      <c r="AB382" s="50"/>
    </row>
    <row r="383" spans="1:28" ht="17.2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0"/>
      <c r="K383" s="125"/>
      <c r="L383" s="125"/>
      <c r="R383" s="50"/>
      <c r="S383" s="50"/>
      <c r="T383" s="50"/>
      <c r="U383" s="50"/>
      <c r="V383" s="50"/>
      <c r="W383" s="52"/>
      <c r="X383" s="50"/>
      <c r="Y383" s="50"/>
      <c r="Z383" s="50"/>
      <c r="AA383" s="50"/>
      <c r="AB383" s="50"/>
    </row>
    <row r="384" spans="1:28" ht="17.2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0"/>
      <c r="K384" s="125"/>
      <c r="L384" s="125"/>
      <c r="R384" s="50"/>
      <c r="S384" s="50"/>
      <c r="T384" s="50"/>
      <c r="U384" s="50"/>
      <c r="V384" s="50"/>
      <c r="W384" s="52"/>
      <c r="X384" s="50"/>
      <c r="Y384" s="50"/>
      <c r="Z384" s="50"/>
      <c r="AA384" s="50"/>
      <c r="AB384" s="50"/>
    </row>
    <row r="385" spans="1:28" ht="17.2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0"/>
      <c r="K385" s="125"/>
      <c r="L385" s="125"/>
      <c r="R385" s="50"/>
      <c r="S385" s="50"/>
      <c r="T385" s="50"/>
      <c r="U385" s="50"/>
      <c r="V385" s="50"/>
      <c r="W385" s="52"/>
      <c r="X385" s="50"/>
      <c r="Y385" s="50"/>
      <c r="Z385" s="50"/>
      <c r="AA385" s="50"/>
      <c r="AB385" s="50"/>
    </row>
    <row r="386" spans="1:28" ht="17.2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0"/>
      <c r="K386" s="125"/>
      <c r="L386" s="125"/>
      <c r="R386" s="50"/>
      <c r="S386" s="50"/>
      <c r="T386" s="50"/>
      <c r="U386" s="50"/>
      <c r="V386" s="50"/>
      <c r="W386" s="52"/>
      <c r="X386" s="50"/>
      <c r="Y386" s="50"/>
      <c r="Z386" s="50"/>
      <c r="AA386" s="50"/>
      <c r="AB386" s="50"/>
    </row>
    <row r="387" spans="1:28" ht="17.2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0"/>
      <c r="K387" s="125"/>
      <c r="L387" s="125"/>
      <c r="R387" s="50"/>
      <c r="S387" s="50"/>
      <c r="T387" s="50"/>
      <c r="U387" s="50"/>
      <c r="V387" s="50"/>
      <c r="W387" s="52"/>
      <c r="X387" s="50"/>
      <c r="Y387" s="50"/>
      <c r="Z387" s="50"/>
      <c r="AA387" s="50"/>
      <c r="AB387" s="50"/>
    </row>
    <row r="388" spans="1:28" ht="17.2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0"/>
      <c r="K388" s="125"/>
      <c r="L388" s="125"/>
      <c r="R388" s="50"/>
      <c r="S388" s="50"/>
      <c r="T388" s="50"/>
      <c r="U388" s="50"/>
      <c r="V388" s="50"/>
      <c r="W388" s="52"/>
      <c r="X388" s="50"/>
      <c r="Y388" s="50"/>
      <c r="Z388" s="50"/>
      <c r="AA388" s="50"/>
      <c r="AB388" s="50"/>
    </row>
    <row r="389" spans="1:28" ht="17.2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0"/>
      <c r="K389" s="125"/>
      <c r="L389" s="125"/>
      <c r="R389" s="50"/>
      <c r="S389" s="50"/>
      <c r="T389" s="50"/>
      <c r="U389" s="50"/>
      <c r="V389" s="50"/>
      <c r="W389" s="52"/>
      <c r="X389" s="50"/>
      <c r="Y389" s="50"/>
      <c r="Z389" s="50"/>
      <c r="AA389" s="50"/>
      <c r="AB389" s="50"/>
    </row>
    <row r="390" spans="1:28" ht="17.2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0"/>
      <c r="K390" s="125"/>
      <c r="L390" s="125"/>
      <c r="R390" s="50"/>
      <c r="S390" s="50"/>
      <c r="T390" s="50"/>
      <c r="U390" s="50"/>
      <c r="V390" s="50"/>
      <c r="W390" s="52"/>
      <c r="X390" s="50"/>
      <c r="Y390" s="50"/>
      <c r="Z390" s="50"/>
      <c r="AA390" s="50"/>
      <c r="AB390" s="50"/>
    </row>
    <row r="391" spans="1:28" ht="17.2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0"/>
      <c r="K391" s="125"/>
      <c r="L391" s="125"/>
      <c r="R391" s="50"/>
      <c r="S391" s="50"/>
      <c r="T391" s="50"/>
      <c r="U391" s="50"/>
      <c r="V391" s="50"/>
      <c r="W391" s="52"/>
      <c r="X391" s="50"/>
      <c r="Y391" s="50"/>
      <c r="Z391" s="50"/>
      <c r="AA391" s="50"/>
      <c r="AB391" s="50"/>
    </row>
    <row r="392" spans="1:28" ht="17.2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0"/>
      <c r="K392" s="125"/>
      <c r="L392" s="125"/>
      <c r="R392" s="50"/>
      <c r="S392" s="50"/>
      <c r="T392" s="50"/>
      <c r="U392" s="50"/>
      <c r="V392" s="50"/>
      <c r="W392" s="52"/>
      <c r="X392" s="50"/>
      <c r="Y392" s="50"/>
      <c r="Z392" s="50"/>
      <c r="AA392" s="50"/>
      <c r="AB392" s="50"/>
    </row>
    <row r="393" spans="1:28" ht="17.2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0"/>
      <c r="K393" s="125"/>
      <c r="L393" s="125"/>
      <c r="R393" s="50"/>
      <c r="S393" s="50"/>
      <c r="T393" s="50"/>
      <c r="U393" s="50"/>
      <c r="V393" s="50"/>
      <c r="W393" s="52"/>
      <c r="X393" s="50"/>
      <c r="Y393" s="50"/>
      <c r="Z393" s="50"/>
      <c r="AA393" s="50"/>
      <c r="AB393" s="50"/>
    </row>
    <row r="394" spans="1:28" ht="17.2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0"/>
      <c r="K394" s="125"/>
      <c r="L394" s="125"/>
      <c r="R394" s="50"/>
      <c r="S394" s="50"/>
      <c r="T394" s="50"/>
      <c r="U394" s="50"/>
      <c r="V394" s="50"/>
      <c r="W394" s="52"/>
      <c r="X394" s="50"/>
      <c r="Y394" s="50"/>
      <c r="Z394" s="50"/>
      <c r="AA394" s="50"/>
      <c r="AB394" s="50"/>
    </row>
    <row r="395" spans="1:28" ht="17.2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0"/>
      <c r="K395" s="125"/>
      <c r="L395" s="125"/>
      <c r="R395" s="50"/>
      <c r="S395" s="50"/>
      <c r="T395" s="50"/>
      <c r="U395" s="50"/>
      <c r="V395" s="50"/>
      <c r="W395" s="52"/>
      <c r="X395" s="50"/>
      <c r="Y395" s="50"/>
      <c r="Z395" s="50"/>
      <c r="AA395" s="50"/>
      <c r="AB395" s="50"/>
    </row>
    <row r="396" spans="1:28" ht="17.2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0"/>
      <c r="K396" s="125"/>
      <c r="L396" s="125"/>
      <c r="R396" s="50"/>
      <c r="S396" s="50"/>
      <c r="T396" s="50"/>
      <c r="U396" s="50"/>
      <c r="V396" s="50"/>
      <c r="W396" s="52"/>
      <c r="X396" s="50"/>
      <c r="Y396" s="50"/>
      <c r="Z396" s="50"/>
      <c r="AA396" s="50"/>
      <c r="AB396" s="50"/>
    </row>
    <row r="397" spans="1:28" ht="17.2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0"/>
      <c r="K397" s="125"/>
      <c r="L397" s="125"/>
      <c r="R397" s="50"/>
      <c r="S397" s="50"/>
      <c r="T397" s="50"/>
      <c r="U397" s="50"/>
      <c r="V397" s="50"/>
      <c r="W397" s="52"/>
      <c r="X397" s="50"/>
      <c r="Y397" s="50"/>
      <c r="Z397" s="50"/>
      <c r="AA397" s="50"/>
      <c r="AB397" s="50"/>
    </row>
    <row r="398" spans="1:28" ht="17.2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0"/>
      <c r="K398" s="125"/>
      <c r="L398" s="125"/>
      <c r="R398" s="50"/>
      <c r="S398" s="50"/>
      <c r="T398" s="50"/>
      <c r="U398" s="50"/>
      <c r="V398" s="50"/>
      <c r="W398" s="52"/>
      <c r="X398" s="50"/>
      <c r="Y398" s="50"/>
      <c r="Z398" s="50"/>
      <c r="AA398" s="50"/>
      <c r="AB398" s="50"/>
    </row>
    <row r="399" spans="1:28" ht="17.2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0"/>
      <c r="K399" s="125"/>
      <c r="L399" s="125"/>
      <c r="R399" s="50"/>
      <c r="S399" s="50"/>
      <c r="T399" s="50"/>
      <c r="U399" s="50"/>
      <c r="V399" s="50"/>
      <c r="W399" s="52"/>
      <c r="X399" s="50"/>
      <c r="Y399" s="50"/>
      <c r="Z399" s="50"/>
      <c r="AA399" s="50"/>
      <c r="AB399" s="50"/>
    </row>
    <row r="400" spans="1:28" ht="17.2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0"/>
      <c r="K400" s="125"/>
      <c r="L400" s="125"/>
      <c r="R400" s="50"/>
      <c r="S400" s="50"/>
      <c r="T400" s="50"/>
      <c r="U400" s="50"/>
      <c r="V400" s="50"/>
      <c r="W400" s="52"/>
      <c r="X400" s="50"/>
      <c r="Y400" s="50"/>
      <c r="Z400" s="50"/>
      <c r="AA400" s="50"/>
      <c r="AB400" s="50"/>
    </row>
    <row r="401" spans="1:28" ht="17.2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0"/>
      <c r="K401" s="125"/>
      <c r="L401" s="125"/>
      <c r="R401" s="50"/>
      <c r="S401" s="50"/>
      <c r="T401" s="50"/>
      <c r="U401" s="50"/>
      <c r="V401" s="50"/>
      <c r="W401" s="52"/>
      <c r="X401" s="50"/>
      <c r="Y401" s="50"/>
      <c r="Z401" s="50"/>
      <c r="AA401" s="50"/>
      <c r="AB401" s="50"/>
    </row>
    <row r="402" spans="1:28" ht="17.2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0"/>
      <c r="K402" s="125"/>
      <c r="L402" s="125"/>
      <c r="R402" s="50"/>
      <c r="S402" s="50"/>
      <c r="T402" s="50"/>
      <c r="U402" s="50"/>
      <c r="V402" s="50"/>
      <c r="W402" s="52"/>
      <c r="X402" s="50"/>
      <c r="Y402" s="50"/>
      <c r="Z402" s="50"/>
      <c r="AA402" s="50"/>
      <c r="AB402" s="50"/>
    </row>
    <row r="403" spans="1:28" ht="17.2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0"/>
      <c r="K403" s="125"/>
      <c r="L403" s="125"/>
      <c r="R403" s="50"/>
      <c r="S403" s="50"/>
      <c r="T403" s="50"/>
      <c r="U403" s="50"/>
      <c r="V403" s="50"/>
      <c r="W403" s="52"/>
      <c r="X403" s="50"/>
      <c r="Y403" s="50"/>
      <c r="Z403" s="50"/>
      <c r="AA403" s="50"/>
      <c r="AB403" s="50"/>
    </row>
    <row r="404" spans="1:28" ht="17.2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0"/>
      <c r="K404" s="125"/>
      <c r="L404" s="125"/>
      <c r="R404" s="50"/>
      <c r="S404" s="50"/>
      <c r="T404" s="50"/>
      <c r="U404" s="50"/>
      <c r="V404" s="50"/>
      <c r="W404" s="52"/>
      <c r="X404" s="50"/>
      <c r="Y404" s="50"/>
      <c r="Z404" s="50"/>
      <c r="AA404" s="50"/>
      <c r="AB404" s="50"/>
    </row>
    <row r="405" spans="1:28" ht="17.2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0"/>
      <c r="K405" s="125"/>
      <c r="L405" s="125"/>
      <c r="R405" s="50"/>
      <c r="S405" s="50"/>
      <c r="T405" s="50"/>
      <c r="U405" s="50"/>
      <c r="V405" s="50"/>
      <c r="W405" s="52"/>
      <c r="X405" s="50"/>
      <c r="Y405" s="50"/>
      <c r="Z405" s="50"/>
      <c r="AA405" s="50"/>
      <c r="AB405" s="50"/>
    </row>
    <row r="406" spans="1:28" ht="17.2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0"/>
      <c r="K406" s="125"/>
      <c r="L406" s="125"/>
      <c r="R406" s="50"/>
      <c r="S406" s="50"/>
      <c r="T406" s="50"/>
      <c r="U406" s="50"/>
      <c r="V406" s="50"/>
      <c r="W406" s="52"/>
      <c r="X406" s="50"/>
      <c r="Y406" s="50"/>
      <c r="Z406" s="50"/>
      <c r="AA406" s="50"/>
      <c r="AB406" s="50"/>
    </row>
    <row r="407" spans="1:28" ht="17.2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0"/>
      <c r="K407" s="125"/>
      <c r="L407" s="125"/>
      <c r="R407" s="50"/>
      <c r="S407" s="50"/>
      <c r="T407" s="50"/>
      <c r="U407" s="50"/>
      <c r="V407" s="50"/>
      <c r="W407" s="52"/>
      <c r="X407" s="50"/>
      <c r="Y407" s="50"/>
      <c r="Z407" s="50"/>
      <c r="AA407" s="50"/>
      <c r="AB407" s="50"/>
    </row>
    <row r="408" spans="1:28" ht="17.2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0"/>
      <c r="K408" s="125"/>
      <c r="L408" s="125"/>
      <c r="R408" s="50"/>
      <c r="S408" s="50"/>
      <c r="T408" s="50"/>
      <c r="U408" s="50"/>
      <c r="V408" s="50"/>
      <c r="W408" s="52"/>
      <c r="X408" s="50"/>
      <c r="Y408" s="50"/>
      <c r="Z408" s="50"/>
      <c r="AA408" s="50"/>
      <c r="AB408" s="50"/>
    </row>
    <row r="409" spans="1:28" ht="17.2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0"/>
      <c r="K409" s="125"/>
      <c r="L409" s="125"/>
      <c r="R409" s="50"/>
      <c r="S409" s="50"/>
      <c r="T409" s="50"/>
      <c r="U409" s="50"/>
      <c r="V409" s="50"/>
      <c r="W409" s="52"/>
      <c r="X409" s="50"/>
      <c r="Y409" s="50"/>
      <c r="Z409" s="50"/>
      <c r="AA409" s="50"/>
      <c r="AB409" s="50"/>
    </row>
    <row r="410" spans="1:28" ht="17.2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0"/>
      <c r="K410" s="125"/>
      <c r="L410" s="125"/>
      <c r="R410" s="50"/>
      <c r="S410" s="50"/>
      <c r="T410" s="50"/>
      <c r="U410" s="50"/>
      <c r="V410" s="50"/>
      <c r="W410" s="52"/>
      <c r="X410" s="50"/>
      <c r="Y410" s="50"/>
      <c r="Z410" s="50"/>
      <c r="AA410" s="50"/>
      <c r="AB410" s="50"/>
    </row>
    <row r="411" spans="1:28" ht="17.2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0"/>
      <c r="K411" s="125"/>
      <c r="L411" s="125"/>
      <c r="R411" s="50"/>
      <c r="S411" s="50"/>
      <c r="T411" s="50"/>
      <c r="U411" s="50"/>
      <c r="V411" s="50"/>
      <c r="W411" s="52"/>
      <c r="X411" s="50"/>
      <c r="Y411" s="50"/>
      <c r="Z411" s="50"/>
      <c r="AA411" s="50"/>
      <c r="AB411" s="50"/>
    </row>
    <row r="412" spans="1:28" ht="17.2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0"/>
      <c r="K412" s="125"/>
      <c r="L412" s="125"/>
      <c r="R412" s="50"/>
      <c r="S412" s="50"/>
      <c r="T412" s="50"/>
      <c r="U412" s="50"/>
      <c r="V412" s="50"/>
      <c r="W412" s="52"/>
      <c r="X412" s="50"/>
      <c r="Y412" s="50"/>
      <c r="Z412" s="50"/>
      <c r="AA412" s="50"/>
      <c r="AB412" s="50"/>
    </row>
    <row r="413" spans="1:28" ht="17.2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0"/>
      <c r="K413" s="125"/>
      <c r="L413" s="125"/>
      <c r="R413" s="50"/>
      <c r="S413" s="50"/>
      <c r="T413" s="50"/>
      <c r="U413" s="50"/>
      <c r="V413" s="50"/>
      <c r="W413" s="52"/>
      <c r="X413" s="50"/>
      <c r="Y413" s="50"/>
      <c r="Z413" s="50"/>
      <c r="AA413" s="50"/>
      <c r="AB413" s="50"/>
    </row>
    <row r="414" spans="1:28" ht="17.2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0"/>
      <c r="K414" s="125"/>
      <c r="L414" s="125"/>
      <c r="R414" s="50"/>
      <c r="S414" s="50"/>
      <c r="T414" s="50"/>
      <c r="U414" s="50"/>
      <c r="V414" s="50"/>
      <c r="W414" s="52"/>
      <c r="X414" s="50"/>
      <c r="Y414" s="50"/>
      <c r="Z414" s="50"/>
      <c r="AA414" s="50"/>
      <c r="AB414" s="50"/>
    </row>
    <row r="415" spans="1:28" ht="17.2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0"/>
      <c r="K415" s="125"/>
      <c r="L415" s="125"/>
      <c r="R415" s="50"/>
      <c r="S415" s="50"/>
      <c r="T415" s="50"/>
      <c r="U415" s="50"/>
      <c r="V415" s="50"/>
      <c r="W415" s="52"/>
      <c r="X415" s="50"/>
      <c r="Y415" s="50"/>
      <c r="Z415" s="50"/>
      <c r="AA415" s="50"/>
      <c r="AB415" s="50"/>
    </row>
    <row r="416" spans="1:28" ht="17.2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0"/>
      <c r="K416" s="125"/>
      <c r="L416" s="125"/>
      <c r="R416" s="50"/>
      <c r="S416" s="50"/>
      <c r="T416" s="50"/>
      <c r="U416" s="50"/>
      <c r="V416" s="50"/>
      <c r="W416" s="52"/>
      <c r="X416" s="50"/>
      <c r="Y416" s="50"/>
      <c r="Z416" s="50"/>
      <c r="AA416" s="50"/>
      <c r="AB416" s="50"/>
    </row>
    <row r="417" spans="1:28" ht="17.2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0"/>
      <c r="K417" s="125"/>
      <c r="L417" s="125"/>
      <c r="R417" s="50"/>
      <c r="S417" s="50"/>
      <c r="T417" s="50"/>
      <c r="U417" s="50"/>
      <c r="V417" s="50"/>
      <c r="W417" s="52"/>
      <c r="X417" s="50"/>
      <c r="Y417" s="50"/>
      <c r="Z417" s="50"/>
      <c r="AA417" s="50"/>
      <c r="AB417" s="50"/>
    </row>
    <row r="418" spans="1:28" ht="17.2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0"/>
      <c r="K418" s="125"/>
      <c r="L418" s="125"/>
      <c r="R418" s="50"/>
      <c r="S418" s="50"/>
      <c r="T418" s="50"/>
      <c r="U418" s="50"/>
      <c r="V418" s="50"/>
      <c r="W418" s="52"/>
      <c r="X418" s="50"/>
      <c r="Y418" s="50"/>
      <c r="Z418" s="50"/>
      <c r="AA418" s="50"/>
      <c r="AB418" s="50"/>
    </row>
    <row r="419" spans="1:28" ht="17.2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0"/>
      <c r="K419" s="125"/>
      <c r="L419" s="125"/>
      <c r="R419" s="50"/>
      <c r="S419" s="50"/>
      <c r="T419" s="50"/>
      <c r="U419" s="50"/>
      <c r="V419" s="50"/>
      <c r="W419" s="52"/>
      <c r="X419" s="50"/>
      <c r="Y419" s="50"/>
      <c r="Z419" s="50"/>
      <c r="AA419" s="50"/>
      <c r="AB419" s="50"/>
    </row>
    <row r="420" spans="1:28" ht="17.2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0"/>
      <c r="K420" s="125"/>
      <c r="L420" s="125"/>
      <c r="R420" s="50"/>
      <c r="S420" s="50"/>
      <c r="T420" s="50"/>
      <c r="U420" s="50"/>
      <c r="V420" s="50"/>
      <c r="W420" s="52"/>
      <c r="X420" s="50"/>
      <c r="Y420" s="50"/>
      <c r="Z420" s="50"/>
      <c r="AA420" s="50"/>
      <c r="AB420" s="50"/>
    </row>
    <row r="421" spans="1:28" ht="17.2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0"/>
      <c r="K421" s="125"/>
      <c r="L421" s="125"/>
      <c r="R421" s="50"/>
      <c r="S421" s="50"/>
      <c r="T421" s="50"/>
      <c r="U421" s="50"/>
      <c r="V421" s="50"/>
      <c r="W421" s="52"/>
      <c r="X421" s="50"/>
      <c r="Y421" s="50"/>
      <c r="Z421" s="50"/>
      <c r="AA421" s="50"/>
      <c r="AB421" s="50"/>
    </row>
    <row r="422" spans="1:28" ht="17.2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0"/>
      <c r="K422" s="125"/>
      <c r="L422" s="125"/>
      <c r="R422" s="50"/>
      <c r="S422" s="50"/>
      <c r="T422" s="50"/>
      <c r="U422" s="50"/>
      <c r="V422" s="50"/>
      <c r="W422" s="52"/>
      <c r="X422" s="50"/>
      <c r="Y422" s="50"/>
      <c r="Z422" s="50"/>
      <c r="AA422" s="50"/>
      <c r="AB422" s="50"/>
    </row>
    <row r="423" spans="1:28" ht="17.2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0"/>
      <c r="K423" s="125"/>
      <c r="L423" s="125"/>
      <c r="R423" s="50"/>
      <c r="S423" s="50"/>
      <c r="T423" s="50"/>
      <c r="U423" s="50"/>
      <c r="V423" s="50"/>
      <c r="W423" s="52"/>
      <c r="X423" s="50"/>
      <c r="Y423" s="50"/>
      <c r="Z423" s="50"/>
      <c r="AA423" s="50"/>
      <c r="AB423" s="50"/>
    </row>
    <row r="424" spans="1:28" ht="17.2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0"/>
      <c r="K424" s="125"/>
      <c r="L424" s="125"/>
      <c r="R424" s="50"/>
      <c r="S424" s="50"/>
      <c r="T424" s="50"/>
      <c r="U424" s="50"/>
      <c r="V424" s="50"/>
      <c r="W424" s="52"/>
      <c r="X424" s="50"/>
      <c r="Y424" s="50"/>
      <c r="Z424" s="50"/>
      <c r="AA424" s="50"/>
      <c r="AB424" s="50"/>
    </row>
    <row r="425" spans="1:28" ht="17.2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0"/>
      <c r="K425" s="125"/>
      <c r="L425" s="125"/>
      <c r="R425" s="50"/>
      <c r="S425" s="50"/>
      <c r="T425" s="50"/>
      <c r="U425" s="50"/>
      <c r="V425" s="50"/>
      <c r="W425" s="52"/>
      <c r="X425" s="50"/>
      <c r="Y425" s="50"/>
      <c r="Z425" s="50"/>
      <c r="AA425" s="50"/>
      <c r="AB425" s="50"/>
    </row>
    <row r="426" spans="1:28" ht="17.2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0"/>
      <c r="K426" s="125"/>
      <c r="L426" s="125"/>
      <c r="R426" s="50"/>
      <c r="S426" s="50"/>
      <c r="T426" s="50"/>
      <c r="U426" s="50"/>
      <c r="V426" s="50"/>
      <c r="W426" s="52"/>
      <c r="X426" s="50"/>
      <c r="Y426" s="50"/>
      <c r="Z426" s="50"/>
      <c r="AA426" s="50"/>
      <c r="AB426" s="50"/>
    </row>
    <row r="427" spans="1:28" ht="17.2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0"/>
      <c r="K427" s="125"/>
      <c r="L427" s="125"/>
      <c r="R427" s="50"/>
      <c r="S427" s="50"/>
      <c r="T427" s="50"/>
      <c r="U427" s="50"/>
      <c r="V427" s="50"/>
      <c r="W427" s="52"/>
      <c r="X427" s="50"/>
      <c r="Y427" s="50"/>
      <c r="Z427" s="50"/>
      <c r="AA427" s="50"/>
      <c r="AB427" s="50"/>
    </row>
    <row r="428" spans="1:28" ht="17.2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0"/>
      <c r="K428" s="125"/>
      <c r="L428" s="125"/>
      <c r="R428" s="50"/>
      <c r="S428" s="50"/>
      <c r="T428" s="50"/>
      <c r="U428" s="50"/>
      <c r="V428" s="50"/>
      <c r="W428" s="52"/>
      <c r="X428" s="50"/>
      <c r="Y428" s="50"/>
      <c r="Z428" s="50"/>
      <c r="AA428" s="50"/>
      <c r="AB428" s="50"/>
    </row>
    <row r="429" spans="1:28" ht="17.2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0"/>
      <c r="K429" s="125"/>
      <c r="L429" s="125"/>
      <c r="R429" s="50"/>
      <c r="S429" s="50"/>
      <c r="T429" s="50"/>
      <c r="U429" s="50"/>
      <c r="V429" s="50"/>
      <c r="W429" s="52"/>
      <c r="X429" s="50"/>
      <c r="Y429" s="50"/>
      <c r="Z429" s="50"/>
      <c r="AA429" s="50"/>
      <c r="AB429" s="50"/>
    </row>
    <row r="430" spans="1:28" ht="17.2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0"/>
      <c r="K430" s="125"/>
      <c r="L430" s="125"/>
      <c r="R430" s="50"/>
      <c r="S430" s="50"/>
      <c r="T430" s="50"/>
      <c r="U430" s="50"/>
      <c r="V430" s="50"/>
      <c r="W430" s="52"/>
      <c r="X430" s="50"/>
      <c r="Y430" s="50"/>
      <c r="Z430" s="50"/>
      <c r="AA430" s="50"/>
      <c r="AB430" s="50"/>
    </row>
    <row r="431" spans="1:28" ht="17.2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0"/>
      <c r="K431" s="125"/>
      <c r="L431" s="125"/>
      <c r="R431" s="50"/>
      <c r="S431" s="50"/>
      <c r="T431" s="50"/>
      <c r="U431" s="50"/>
      <c r="V431" s="50"/>
      <c r="W431" s="52"/>
      <c r="X431" s="50"/>
      <c r="Y431" s="50"/>
      <c r="Z431" s="50"/>
      <c r="AA431" s="50"/>
      <c r="AB431" s="50"/>
    </row>
    <row r="432" spans="1:28" ht="17.2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0"/>
      <c r="K432" s="125"/>
      <c r="L432" s="125"/>
      <c r="R432" s="50"/>
      <c r="S432" s="50"/>
      <c r="T432" s="50"/>
      <c r="U432" s="50"/>
      <c r="V432" s="50"/>
      <c r="W432" s="52"/>
      <c r="X432" s="50"/>
      <c r="Y432" s="50"/>
      <c r="Z432" s="50"/>
      <c r="AA432" s="50"/>
      <c r="AB432" s="50"/>
    </row>
    <row r="433" spans="1:28" ht="17.2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0"/>
      <c r="K433" s="125"/>
      <c r="L433" s="125"/>
      <c r="R433" s="50"/>
      <c r="S433" s="50"/>
      <c r="T433" s="50"/>
      <c r="U433" s="50"/>
      <c r="V433" s="50"/>
      <c r="W433" s="52"/>
      <c r="X433" s="50"/>
      <c r="Y433" s="50"/>
      <c r="Z433" s="50"/>
      <c r="AA433" s="50"/>
      <c r="AB433" s="50"/>
    </row>
    <row r="434" spans="1:28" ht="17.2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0"/>
      <c r="K434" s="125"/>
      <c r="L434" s="125"/>
      <c r="R434" s="50"/>
      <c r="S434" s="50"/>
      <c r="T434" s="50"/>
      <c r="U434" s="50"/>
      <c r="V434" s="50"/>
      <c r="W434" s="52"/>
      <c r="X434" s="50"/>
      <c r="Y434" s="50"/>
      <c r="Z434" s="50"/>
      <c r="AA434" s="50"/>
      <c r="AB434" s="50"/>
    </row>
    <row r="435" spans="1:28" ht="17.2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0"/>
      <c r="K435" s="125"/>
      <c r="L435" s="125"/>
      <c r="R435" s="50"/>
      <c r="S435" s="50"/>
      <c r="T435" s="50"/>
      <c r="U435" s="50"/>
      <c r="V435" s="50"/>
      <c r="W435" s="52"/>
      <c r="X435" s="50"/>
      <c r="Y435" s="50"/>
      <c r="Z435" s="50"/>
      <c r="AA435" s="50"/>
      <c r="AB435" s="50"/>
    </row>
    <row r="436" spans="1:28" ht="17.2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0"/>
      <c r="K436" s="125"/>
      <c r="L436" s="125"/>
      <c r="R436" s="50"/>
      <c r="S436" s="50"/>
      <c r="T436" s="50"/>
      <c r="U436" s="50"/>
      <c r="V436" s="50"/>
      <c r="W436" s="52"/>
      <c r="X436" s="50"/>
      <c r="Y436" s="50"/>
      <c r="Z436" s="50"/>
      <c r="AA436" s="50"/>
      <c r="AB436" s="50"/>
    </row>
    <row r="437" spans="1:28" ht="17.2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0"/>
      <c r="K437" s="125"/>
      <c r="L437" s="125"/>
      <c r="R437" s="50"/>
      <c r="S437" s="50"/>
      <c r="T437" s="50"/>
      <c r="U437" s="50"/>
      <c r="V437" s="50"/>
      <c r="W437" s="52"/>
      <c r="X437" s="50"/>
      <c r="Y437" s="50"/>
      <c r="Z437" s="50"/>
      <c r="AA437" s="50"/>
      <c r="AB437" s="50"/>
    </row>
    <row r="438" spans="1:28" ht="17.2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0"/>
      <c r="K438" s="125"/>
      <c r="L438" s="125"/>
      <c r="R438" s="50"/>
      <c r="S438" s="50"/>
      <c r="T438" s="50"/>
      <c r="U438" s="50"/>
      <c r="V438" s="50"/>
      <c r="W438" s="52"/>
      <c r="X438" s="50"/>
      <c r="Y438" s="50"/>
      <c r="Z438" s="50"/>
      <c r="AA438" s="50"/>
      <c r="AB438" s="50"/>
    </row>
    <row r="439" spans="1:28" ht="17.2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0"/>
      <c r="K439" s="125"/>
      <c r="L439" s="125"/>
      <c r="R439" s="50"/>
      <c r="S439" s="50"/>
      <c r="T439" s="50"/>
      <c r="U439" s="50"/>
      <c r="V439" s="50"/>
      <c r="W439" s="52"/>
      <c r="X439" s="50"/>
      <c r="Y439" s="50"/>
      <c r="Z439" s="50"/>
      <c r="AA439" s="50"/>
      <c r="AB439" s="50"/>
    </row>
    <row r="440" spans="1:28" ht="17.2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0"/>
      <c r="K440" s="125"/>
      <c r="L440" s="125"/>
      <c r="R440" s="50"/>
      <c r="S440" s="50"/>
      <c r="T440" s="50"/>
      <c r="U440" s="50"/>
      <c r="V440" s="50"/>
      <c r="W440" s="52"/>
      <c r="X440" s="50"/>
      <c r="Y440" s="50"/>
      <c r="Z440" s="50"/>
      <c r="AA440" s="50"/>
      <c r="AB440" s="50"/>
    </row>
    <row r="441" spans="1:28" ht="17.2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0"/>
      <c r="K441" s="125"/>
      <c r="L441" s="125"/>
      <c r="R441" s="50"/>
      <c r="S441" s="50"/>
      <c r="T441" s="50"/>
      <c r="U441" s="50"/>
      <c r="V441" s="50"/>
      <c r="W441" s="52"/>
      <c r="X441" s="50"/>
      <c r="Y441" s="50"/>
      <c r="Z441" s="50"/>
      <c r="AA441" s="50"/>
      <c r="AB441" s="50"/>
    </row>
    <row r="442" spans="1:28" ht="17.2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0"/>
      <c r="K442" s="125"/>
      <c r="L442" s="125"/>
      <c r="R442" s="50"/>
      <c r="S442" s="50"/>
      <c r="T442" s="50"/>
      <c r="U442" s="50"/>
      <c r="V442" s="50"/>
      <c r="W442" s="52"/>
      <c r="X442" s="50"/>
      <c r="Y442" s="50"/>
      <c r="Z442" s="50"/>
      <c r="AA442" s="50"/>
      <c r="AB442" s="50"/>
    </row>
    <row r="443" spans="1:28" ht="17.2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0"/>
      <c r="K443" s="125"/>
      <c r="L443" s="125"/>
      <c r="R443" s="50"/>
      <c r="S443" s="50"/>
      <c r="T443" s="50"/>
      <c r="U443" s="50"/>
      <c r="V443" s="50"/>
      <c r="W443" s="52"/>
      <c r="X443" s="50"/>
      <c r="Y443" s="50"/>
      <c r="Z443" s="50"/>
      <c r="AA443" s="50"/>
      <c r="AB443" s="50"/>
    </row>
    <row r="444" spans="1:28" ht="17.2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0"/>
      <c r="K444" s="125"/>
      <c r="L444" s="125"/>
      <c r="R444" s="50"/>
      <c r="S444" s="50"/>
      <c r="T444" s="50"/>
      <c r="U444" s="50"/>
      <c r="V444" s="50"/>
      <c r="W444" s="52"/>
      <c r="X444" s="50"/>
      <c r="Y444" s="50"/>
      <c r="Z444" s="50"/>
      <c r="AA444" s="50"/>
      <c r="AB444" s="50"/>
    </row>
    <row r="445" spans="1:28" ht="17.2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0"/>
      <c r="K445" s="125"/>
      <c r="L445" s="125"/>
      <c r="R445" s="50"/>
      <c r="S445" s="50"/>
      <c r="T445" s="50"/>
      <c r="U445" s="50"/>
      <c r="V445" s="50"/>
      <c r="W445" s="52"/>
      <c r="X445" s="50"/>
      <c r="Y445" s="50"/>
      <c r="Z445" s="50"/>
      <c r="AA445" s="50"/>
      <c r="AB445" s="50"/>
    </row>
    <row r="446" spans="1:28" ht="17.2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0"/>
      <c r="K446" s="125"/>
      <c r="L446" s="125"/>
      <c r="R446" s="50"/>
      <c r="S446" s="50"/>
      <c r="T446" s="50"/>
      <c r="U446" s="50"/>
      <c r="V446" s="50"/>
      <c r="W446" s="52"/>
      <c r="X446" s="50"/>
      <c r="Y446" s="50"/>
      <c r="Z446" s="50"/>
      <c r="AA446" s="50"/>
      <c r="AB446" s="50"/>
    </row>
    <row r="447" spans="1:28" ht="17.2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0"/>
      <c r="K447" s="125"/>
      <c r="L447" s="125"/>
      <c r="R447" s="50"/>
      <c r="S447" s="50"/>
      <c r="T447" s="50"/>
      <c r="U447" s="50"/>
      <c r="V447" s="50"/>
      <c r="W447" s="52"/>
      <c r="X447" s="50"/>
      <c r="Y447" s="50"/>
      <c r="Z447" s="50"/>
      <c r="AA447" s="50"/>
      <c r="AB447" s="50"/>
    </row>
    <row r="448" spans="1:28" ht="17.2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0"/>
      <c r="K448" s="125"/>
      <c r="L448" s="125"/>
      <c r="R448" s="50"/>
      <c r="S448" s="50"/>
      <c r="T448" s="50"/>
      <c r="U448" s="50"/>
      <c r="V448" s="50"/>
      <c r="W448" s="52"/>
      <c r="X448" s="50"/>
      <c r="Y448" s="50"/>
      <c r="Z448" s="50"/>
      <c r="AA448" s="50"/>
      <c r="AB448" s="50"/>
    </row>
    <row r="449" spans="1:28" ht="17.2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0"/>
      <c r="K449" s="125"/>
      <c r="L449" s="125"/>
      <c r="R449" s="50"/>
      <c r="S449" s="50"/>
      <c r="T449" s="50"/>
      <c r="U449" s="50"/>
      <c r="V449" s="50"/>
      <c r="W449" s="52"/>
      <c r="X449" s="50"/>
      <c r="Y449" s="50"/>
      <c r="Z449" s="50"/>
      <c r="AA449" s="50"/>
      <c r="AB449" s="50"/>
    </row>
    <row r="450" spans="1:28" ht="17.2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0"/>
      <c r="K450" s="125"/>
      <c r="L450" s="125"/>
      <c r="R450" s="50"/>
      <c r="S450" s="50"/>
      <c r="T450" s="50"/>
      <c r="U450" s="50"/>
      <c r="V450" s="50"/>
      <c r="W450" s="52"/>
      <c r="X450" s="50"/>
      <c r="Y450" s="50"/>
      <c r="Z450" s="50"/>
      <c r="AA450" s="50"/>
      <c r="AB450" s="50"/>
    </row>
    <row r="451" spans="1:28" ht="17.2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0"/>
      <c r="K451" s="125"/>
      <c r="L451" s="125"/>
      <c r="R451" s="50"/>
      <c r="S451" s="50"/>
      <c r="T451" s="50"/>
      <c r="U451" s="50"/>
      <c r="V451" s="50"/>
      <c r="W451" s="52"/>
      <c r="X451" s="50"/>
      <c r="Y451" s="50"/>
      <c r="Z451" s="50"/>
      <c r="AA451" s="50"/>
      <c r="AB451" s="50"/>
    </row>
    <row r="452" spans="1:28" ht="17.2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0"/>
      <c r="K452" s="125"/>
      <c r="L452" s="125"/>
      <c r="R452" s="50"/>
      <c r="S452" s="50"/>
      <c r="T452" s="50"/>
      <c r="U452" s="50"/>
      <c r="V452" s="50"/>
      <c r="W452" s="52"/>
      <c r="X452" s="50"/>
      <c r="Y452" s="50"/>
      <c r="Z452" s="50"/>
      <c r="AA452" s="50"/>
      <c r="AB452" s="50"/>
    </row>
    <row r="453" spans="1:28" ht="17.2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0"/>
      <c r="K453" s="125"/>
      <c r="L453" s="125"/>
      <c r="R453" s="50"/>
      <c r="S453" s="50"/>
      <c r="T453" s="50"/>
      <c r="U453" s="50"/>
      <c r="V453" s="50"/>
      <c r="W453" s="52"/>
      <c r="X453" s="50"/>
      <c r="Y453" s="50"/>
      <c r="Z453" s="50"/>
      <c r="AA453" s="50"/>
      <c r="AB453" s="50"/>
    </row>
    <row r="454" spans="1:28" ht="17.2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0"/>
      <c r="K454" s="125"/>
      <c r="L454" s="125"/>
      <c r="R454" s="50"/>
      <c r="S454" s="50"/>
      <c r="T454" s="50"/>
      <c r="U454" s="50"/>
      <c r="V454" s="50"/>
      <c r="W454" s="52"/>
      <c r="X454" s="50"/>
      <c r="Y454" s="50"/>
      <c r="Z454" s="50"/>
      <c r="AA454" s="50"/>
      <c r="AB454" s="50"/>
    </row>
    <row r="455" spans="1:28" ht="17.2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0"/>
      <c r="K455" s="125"/>
      <c r="L455" s="125"/>
      <c r="R455" s="50"/>
      <c r="S455" s="50"/>
      <c r="T455" s="50"/>
      <c r="U455" s="50"/>
      <c r="V455" s="50"/>
      <c r="W455" s="52"/>
      <c r="X455" s="50"/>
      <c r="Y455" s="50"/>
      <c r="Z455" s="50"/>
      <c r="AA455" s="50"/>
      <c r="AB455" s="50"/>
    </row>
    <row r="456" spans="1:28" ht="17.2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0"/>
      <c r="K456" s="125"/>
      <c r="L456" s="125"/>
      <c r="R456" s="50"/>
      <c r="S456" s="50"/>
      <c r="T456" s="50"/>
      <c r="U456" s="50"/>
      <c r="V456" s="50"/>
      <c r="W456" s="52"/>
      <c r="X456" s="50"/>
      <c r="Y456" s="50"/>
      <c r="Z456" s="50"/>
      <c r="AA456" s="50"/>
      <c r="AB456" s="50"/>
    </row>
    <row r="457" spans="1:28" ht="17.2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0"/>
      <c r="K457" s="125"/>
      <c r="L457" s="125"/>
      <c r="R457" s="50"/>
      <c r="S457" s="50"/>
      <c r="T457" s="50"/>
      <c r="U457" s="50"/>
      <c r="V457" s="50"/>
      <c r="W457" s="52"/>
      <c r="X457" s="50"/>
      <c r="Y457" s="50"/>
      <c r="Z457" s="50"/>
      <c r="AA457" s="50"/>
      <c r="AB457" s="50"/>
    </row>
    <row r="458" spans="1:28" ht="17.2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0"/>
      <c r="K458" s="125"/>
      <c r="L458" s="125"/>
      <c r="R458" s="50"/>
      <c r="S458" s="50"/>
      <c r="T458" s="50"/>
      <c r="U458" s="50"/>
      <c r="V458" s="50"/>
      <c r="W458" s="52"/>
      <c r="X458" s="50"/>
      <c r="Y458" s="50"/>
      <c r="Z458" s="50"/>
      <c r="AA458" s="50"/>
      <c r="AB458" s="50"/>
    </row>
    <row r="459" spans="1:28" ht="17.2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0"/>
      <c r="K459" s="125"/>
      <c r="L459" s="125"/>
      <c r="R459" s="50"/>
      <c r="S459" s="50"/>
      <c r="T459" s="50"/>
      <c r="U459" s="50"/>
      <c r="V459" s="50"/>
      <c r="W459" s="52"/>
      <c r="X459" s="50"/>
      <c r="Y459" s="50"/>
      <c r="Z459" s="50"/>
      <c r="AA459" s="50"/>
      <c r="AB459" s="50"/>
    </row>
    <row r="460" spans="1:28" ht="17.2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0"/>
      <c r="K460" s="125"/>
      <c r="L460" s="125"/>
      <c r="R460" s="50"/>
      <c r="S460" s="50"/>
      <c r="T460" s="50"/>
      <c r="U460" s="50"/>
      <c r="V460" s="50"/>
      <c r="W460" s="52"/>
      <c r="X460" s="50"/>
      <c r="Y460" s="50"/>
      <c r="Z460" s="50"/>
      <c r="AA460" s="50"/>
      <c r="AB460" s="50"/>
    </row>
    <row r="461" spans="1:28" ht="17.2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0"/>
      <c r="K461" s="125"/>
      <c r="L461" s="125"/>
      <c r="R461" s="50"/>
      <c r="S461" s="50"/>
      <c r="T461" s="50"/>
      <c r="U461" s="50"/>
      <c r="V461" s="50"/>
      <c r="W461" s="52"/>
      <c r="X461" s="50"/>
      <c r="Y461" s="50"/>
      <c r="Z461" s="50"/>
      <c r="AA461" s="50"/>
      <c r="AB461" s="50"/>
    </row>
    <row r="462" spans="1:28" ht="17.2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0"/>
      <c r="K462" s="125"/>
      <c r="L462" s="125"/>
      <c r="R462" s="50"/>
      <c r="S462" s="50"/>
      <c r="T462" s="50"/>
      <c r="U462" s="50"/>
      <c r="V462" s="50"/>
      <c r="W462" s="52"/>
      <c r="X462" s="50"/>
      <c r="Y462" s="50"/>
      <c r="Z462" s="50"/>
      <c r="AA462" s="50"/>
      <c r="AB462" s="50"/>
    </row>
    <row r="463" spans="1:28" ht="17.2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0"/>
      <c r="K463" s="125"/>
      <c r="L463" s="125"/>
      <c r="R463" s="50"/>
      <c r="S463" s="50"/>
      <c r="T463" s="50"/>
      <c r="U463" s="50"/>
      <c r="V463" s="50"/>
      <c r="W463" s="52"/>
      <c r="X463" s="50"/>
      <c r="Y463" s="50"/>
      <c r="Z463" s="50"/>
      <c r="AA463" s="50"/>
      <c r="AB463" s="50"/>
    </row>
    <row r="464" spans="1:28" ht="17.2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0"/>
      <c r="K464" s="125"/>
      <c r="L464" s="125"/>
      <c r="R464" s="50"/>
      <c r="S464" s="50"/>
      <c r="T464" s="50"/>
      <c r="U464" s="50"/>
      <c r="V464" s="50"/>
      <c r="W464" s="52"/>
      <c r="X464" s="50"/>
      <c r="Y464" s="50"/>
      <c r="Z464" s="50"/>
      <c r="AA464" s="50"/>
      <c r="AB464" s="50"/>
    </row>
    <row r="465" spans="1:28" ht="17.2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0"/>
      <c r="K465" s="125"/>
      <c r="L465" s="125"/>
      <c r="R465" s="50"/>
      <c r="S465" s="50"/>
      <c r="T465" s="50"/>
      <c r="U465" s="50"/>
      <c r="V465" s="50"/>
      <c r="W465" s="52"/>
      <c r="X465" s="50"/>
      <c r="Y465" s="50"/>
      <c r="Z465" s="50"/>
      <c r="AA465" s="50"/>
      <c r="AB465" s="50"/>
    </row>
    <row r="466" spans="1:28" ht="17.2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0"/>
      <c r="K466" s="125"/>
      <c r="L466" s="125"/>
      <c r="R466" s="50"/>
      <c r="S466" s="50"/>
      <c r="T466" s="50"/>
      <c r="U466" s="50"/>
      <c r="V466" s="50"/>
      <c r="W466" s="52"/>
      <c r="X466" s="50"/>
      <c r="Y466" s="50"/>
      <c r="Z466" s="50"/>
      <c r="AA466" s="50"/>
      <c r="AB466" s="50"/>
    </row>
    <row r="467" spans="1:28" ht="17.2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0"/>
      <c r="K467" s="125"/>
      <c r="L467" s="125"/>
      <c r="R467" s="50"/>
      <c r="S467" s="50"/>
      <c r="T467" s="50"/>
      <c r="U467" s="50"/>
      <c r="V467" s="50"/>
      <c r="W467" s="52"/>
      <c r="X467" s="50"/>
      <c r="Y467" s="50"/>
      <c r="Z467" s="50"/>
      <c r="AA467" s="50"/>
      <c r="AB467" s="50"/>
    </row>
    <row r="468" spans="1:28" ht="17.2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0"/>
      <c r="K468" s="125"/>
      <c r="L468" s="125"/>
      <c r="R468" s="50"/>
      <c r="S468" s="50"/>
      <c r="T468" s="50"/>
      <c r="U468" s="50"/>
      <c r="V468" s="50"/>
      <c r="W468" s="52"/>
      <c r="X468" s="50"/>
      <c r="Y468" s="50"/>
      <c r="Z468" s="50"/>
      <c r="AA468" s="50"/>
      <c r="AB468" s="50"/>
    </row>
    <row r="469" spans="1:28" ht="17.2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0"/>
      <c r="K469" s="125"/>
      <c r="L469" s="125"/>
      <c r="R469" s="50"/>
      <c r="S469" s="50"/>
      <c r="T469" s="50"/>
      <c r="U469" s="50"/>
      <c r="V469" s="50"/>
      <c r="W469" s="52"/>
      <c r="X469" s="50"/>
      <c r="Y469" s="50"/>
      <c r="Z469" s="50"/>
      <c r="AA469" s="50"/>
      <c r="AB469" s="50"/>
    </row>
    <row r="470" spans="1:28" ht="17.2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0"/>
      <c r="K470" s="125"/>
      <c r="L470" s="125"/>
      <c r="R470" s="50"/>
      <c r="S470" s="50"/>
      <c r="T470" s="50"/>
      <c r="U470" s="50"/>
      <c r="V470" s="50"/>
      <c r="W470" s="52"/>
      <c r="X470" s="50"/>
      <c r="Y470" s="50"/>
      <c r="Z470" s="50"/>
      <c r="AA470" s="50"/>
      <c r="AB470" s="50"/>
    </row>
    <row r="471" spans="1:28" ht="17.2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0"/>
      <c r="K471" s="125"/>
      <c r="L471" s="125"/>
      <c r="R471" s="50"/>
      <c r="S471" s="50"/>
      <c r="T471" s="50"/>
      <c r="U471" s="50"/>
      <c r="V471" s="50"/>
      <c r="W471" s="52"/>
      <c r="X471" s="50"/>
      <c r="Y471" s="50"/>
      <c r="Z471" s="50"/>
      <c r="AA471" s="50"/>
      <c r="AB471" s="50"/>
    </row>
    <row r="472" spans="1:28" ht="17.2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0"/>
      <c r="K472" s="125"/>
      <c r="L472" s="125"/>
      <c r="R472" s="50"/>
      <c r="S472" s="50"/>
      <c r="T472" s="50"/>
      <c r="U472" s="50"/>
      <c r="V472" s="50"/>
      <c r="W472" s="52"/>
      <c r="X472" s="50"/>
      <c r="Y472" s="50"/>
      <c r="Z472" s="50"/>
      <c r="AA472" s="50"/>
      <c r="AB472" s="50"/>
    </row>
    <row r="473" spans="1:28" ht="17.2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0"/>
      <c r="K473" s="125"/>
      <c r="L473" s="125"/>
      <c r="R473" s="50"/>
      <c r="S473" s="50"/>
      <c r="T473" s="50"/>
      <c r="U473" s="50"/>
      <c r="V473" s="50"/>
      <c r="W473" s="52"/>
      <c r="X473" s="50"/>
      <c r="Y473" s="50"/>
      <c r="Z473" s="50"/>
      <c r="AA473" s="50"/>
      <c r="AB473" s="50"/>
    </row>
    <row r="474" spans="1:28" ht="17.2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0"/>
      <c r="K474" s="125"/>
      <c r="L474" s="125"/>
      <c r="R474" s="50"/>
      <c r="S474" s="50"/>
      <c r="T474" s="50"/>
      <c r="U474" s="50"/>
      <c r="V474" s="50"/>
      <c r="W474" s="52"/>
      <c r="X474" s="50"/>
      <c r="Y474" s="50"/>
      <c r="Z474" s="50"/>
      <c r="AA474" s="50"/>
      <c r="AB474" s="50"/>
    </row>
    <row r="475" spans="1:28" ht="17.2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0"/>
      <c r="K475" s="125"/>
      <c r="L475" s="125"/>
      <c r="R475" s="50"/>
      <c r="S475" s="50"/>
      <c r="T475" s="50"/>
      <c r="U475" s="50"/>
      <c r="V475" s="50"/>
      <c r="W475" s="52"/>
      <c r="X475" s="50"/>
      <c r="Y475" s="50"/>
      <c r="Z475" s="50"/>
      <c r="AA475" s="50"/>
      <c r="AB475" s="50"/>
    </row>
    <row r="476" spans="1:28" ht="17.2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0"/>
      <c r="K476" s="125"/>
      <c r="L476" s="125"/>
      <c r="R476" s="50"/>
      <c r="S476" s="50"/>
      <c r="T476" s="50"/>
      <c r="U476" s="50"/>
      <c r="V476" s="50"/>
      <c r="W476" s="52"/>
      <c r="X476" s="50"/>
      <c r="Y476" s="50"/>
      <c r="Z476" s="50"/>
      <c r="AA476" s="50"/>
      <c r="AB476" s="50"/>
    </row>
    <row r="477" spans="1:28" ht="17.2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0"/>
      <c r="K477" s="125"/>
      <c r="L477" s="125"/>
      <c r="R477" s="50"/>
      <c r="S477" s="50"/>
      <c r="T477" s="50"/>
      <c r="U477" s="50"/>
      <c r="V477" s="50"/>
      <c r="W477" s="52"/>
      <c r="X477" s="50"/>
      <c r="Y477" s="50"/>
      <c r="Z477" s="50"/>
      <c r="AA477" s="50"/>
      <c r="AB477" s="50"/>
    </row>
    <row r="478" spans="1:28" ht="17.2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0"/>
      <c r="K478" s="125"/>
      <c r="L478" s="125"/>
      <c r="R478" s="50"/>
      <c r="S478" s="50"/>
      <c r="T478" s="50"/>
      <c r="U478" s="50"/>
      <c r="V478" s="50"/>
      <c r="W478" s="52"/>
      <c r="X478" s="50"/>
      <c r="Y478" s="50"/>
      <c r="Z478" s="50"/>
      <c r="AA478" s="50"/>
      <c r="AB478" s="50"/>
    </row>
    <row r="479" spans="1:28" ht="17.2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0"/>
      <c r="K479" s="125"/>
      <c r="L479" s="125"/>
      <c r="R479" s="50"/>
      <c r="S479" s="50"/>
      <c r="T479" s="50"/>
      <c r="U479" s="50"/>
      <c r="V479" s="50"/>
      <c r="W479" s="52"/>
      <c r="X479" s="50"/>
      <c r="Y479" s="50"/>
      <c r="Z479" s="50"/>
      <c r="AA479" s="50"/>
      <c r="AB479" s="50"/>
    </row>
    <row r="480" spans="1:28" ht="17.2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0"/>
      <c r="K480" s="125"/>
      <c r="L480" s="125"/>
      <c r="R480" s="50"/>
      <c r="S480" s="50"/>
      <c r="T480" s="50"/>
      <c r="U480" s="50"/>
      <c r="V480" s="50"/>
      <c r="W480" s="52"/>
      <c r="X480" s="50"/>
      <c r="Y480" s="50"/>
      <c r="Z480" s="50"/>
      <c r="AA480" s="50"/>
      <c r="AB480" s="50"/>
    </row>
    <row r="481" spans="1:28" ht="17.2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0"/>
      <c r="K481" s="125"/>
      <c r="L481" s="125"/>
      <c r="R481" s="50"/>
      <c r="S481" s="50"/>
      <c r="T481" s="50"/>
      <c r="U481" s="50"/>
      <c r="V481" s="50"/>
      <c r="W481" s="52"/>
      <c r="X481" s="50"/>
      <c r="Y481" s="50"/>
      <c r="Z481" s="50"/>
      <c r="AA481" s="50"/>
      <c r="AB481" s="50"/>
    </row>
    <row r="482" spans="1:28" ht="17.2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0"/>
      <c r="K482" s="125"/>
      <c r="L482" s="125"/>
      <c r="R482" s="50"/>
      <c r="S482" s="50"/>
      <c r="T482" s="50"/>
      <c r="U482" s="50"/>
      <c r="V482" s="50"/>
      <c r="W482" s="52"/>
      <c r="X482" s="50"/>
      <c r="Y482" s="50"/>
      <c r="Z482" s="50"/>
      <c r="AA482" s="50"/>
      <c r="AB482" s="50"/>
    </row>
    <row r="483" spans="1:28" ht="17.2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0"/>
      <c r="K483" s="125"/>
      <c r="L483" s="125"/>
      <c r="R483" s="50"/>
      <c r="S483" s="50"/>
      <c r="T483" s="50"/>
      <c r="U483" s="50"/>
      <c r="V483" s="50"/>
      <c r="W483" s="52"/>
      <c r="X483" s="50"/>
      <c r="Y483" s="50"/>
      <c r="Z483" s="50"/>
      <c r="AA483" s="50"/>
      <c r="AB483" s="50"/>
    </row>
    <row r="484" spans="1:28" ht="17.2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0"/>
      <c r="K484" s="125"/>
      <c r="L484" s="125"/>
      <c r="R484" s="50"/>
      <c r="S484" s="50"/>
      <c r="T484" s="50"/>
      <c r="U484" s="50"/>
      <c r="V484" s="50"/>
      <c r="W484" s="52"/>
      <c r="X484" s="50"/>
      <c r="Y484" s="50"/>
      <c r="Z484" s="50"/>
      <c r="AA484" s="50"/>
      <c r="AB484" s="50"/>
    </row>
    <row r="485" spans="1:28" ht="17.2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0"/>
      <c r="K485" s="125"/>
      <c r="L485" s="125"/>
      <c r="R485" s="50"/>
      <c r="S485" s="50"/>
      <c r="T485" s="50"/>
      <c r="U485" s="50"/>
      <c r="V485" s="50"/>
      <c r="W485" s="52"/>
      <c r="X485" s="50"/>
      <c r="Y485" s="50"/>
      <c r="Z485" s="50"/>
      <c r="AA485" s="50"/>
      <c r="AB485" s="50"/>
    </row>
    <row r="486" spans="1:28" ht="17.2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0"/>
      <c r="K486" s="125"/>
      <c r="L486" s="125"/>
      <c r="R486" s="50"/>
      <c r="S486" s="50"/>
      <c r="T486" s="50"/>
      <c r="U486" s="50"/>
      <c r="V486" s="50"/>
      <c r="W486" s="52"/>
      <c r="X486" s="50"/>
      <c r="Y486" s="50"/>
      <c r="Z486" s="50"/>
      <c r="AA486" s="50"/>
      <c r="AB486" s="50"/>
    </row>
    <row r="487" spans="1:28" ht="17.2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0"/>
      <c r="K487" s="125"/>
      <c r="L487" s="125"/>
      <c r="R487" s="50"/>
      <c r="S487" s="50"/>
      <c r="T487" s="50"/>
      <c r="U487" s="50"/>
      <c r="V487" s="50"/>
      <c r="W487" s="52"/>
      <c r="X487" s="50"/>
      <c r="Y487" s="50"/>
      <c r="Z487" s="50"/>
      <c r="AA487" s="50"/>
      <c r="AB487" s="50"/>
    </row>
    <row r="488" spans="1:28" ht="17.2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0"/>
      <c r="K488" s="125"/>
      <c r="L488" s="125"/>
      <c r="R488" s="50"/>
      <c r="S488" s="50"/>
      <c r="T488" s="50"/>
      <c r="U488" s="50"/>
      <c r="V488" s="50"/>
      <c r="W488" s="52"/>
      <c r="X488" s="50"/>
      <c r="Y488" s="50"/>
      <c r="Z488" s="50"/>
      <c r="AA488" s="50"/>
      <c r="AB488" s="50"/>
    </row>
    <row r="489" spans="1:28" ht="17.2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0"/>
      <c r="K489" s="125"/>
      <c r="L489" s="125"/>
      <c r="R489" s="50"/>
      <c r="S489" s="50"/>
      <c r="T489" s="50"/>
      <c r="U489" s="50"/>
      <c r="V489" s="50"/>
      <c r="W489" s="52"/>
      <c r="X489" s="50"/>
      <c r="Y489" s="50"/>
      <c r="Z489" s="50"/>
      <c r="AA489" s="50"/>
      <c r="AB489" s="50"/>
    </row>
    <row r="490" spans="1:28" ht="17.2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0"/>
      <c r="K490" s="125"/>
      <c r="L490" s="125"/>
      <c r="R490" s="50"/>
      <c r="S490" s="50"/>
      <c r="T490" s="50"/>
      <c r="U490" s="50"/>
      <c r="V490" s="50"/>
      <c r="W490" s="52"/>
      <c r="X490" s="50"/>
      <c r="Y490" s="50"/>
      <c r="Z490" s="50"/>
      <c r="AA490" s="50"/>
      <c r="AB490" s="50"/>
    </row>
    <row r="491" spans="1:28" ht="17.2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0"/>
      <c r="K491" s="125"/>
      <c r="L491" s="125"/>
      <c r="R491" s="50"/>
      <c r="S491" s="50"/>
      <c r="T491" s="50"/>
      <c r="U491" s="50"/>
      <c r="V491" s="50"/>
      <c r="W491" s="52"/>
      <c r="X491" s="50"/>
      <c r="Y491" s="50"/>
      <c r="Z491" s="50"/>
      <c r="AA491" s="50"/>
      <c r="AB491" s="50"/>
    </row>
    <row r="492" spans="1:28" ht="17.2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0"/>
      <c r="K492" s="125"/>
      <c r="L492" s="125"/>
      <c r="R492" s="50"/>
      <c r="S492" s="50"/>
      <c r="T492" s="50"/>
      <c r="U492" s="50"/>
      <c r="V492" s="50"/>
      <c r="W492" s="52"/>
      <c r="X492" s="50"/>
      <c r="Y492" s="50"/>
      <c r="Z492" s="50"/>
      <c r="AA492" s="50"/>
      <c r="AB492" s="50"/>
    </row>
    <row r="493" spans="1:28" ht="17.2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0"/>
      <c r="K493" s="125"/>
      <c r="L493" s="125"/>
      <c r="R493" s="50"/>
      <c r="S493" s="50"/>
      <c r="T493" s="50"/>
      <c r="U493" s="50"/>
      <c r="V493" s="50"/>
      <c r="W493" s="52"/>
      <c r="X493" s="50"/>
      <c r="Y493" s="50"/>
      <c r="Z493" s="50"/>
      <c r="AA493" s="50"/>
      <c r="AB493" s="50"/>
    </row>
    <row r="494" spans="1:28" ht="17.2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0"/>
      <c r="K494" s="125"/>
      <c r="L494" s="125"/>
      <c r="R494" s="50"/>
      <c r="S494" s="50"/>
      <c r="T494" s="50"/>
      <c r="U494" s="50"/>
      <c r="V494" s="50"/>
      <c r="W494" s="52"/>
      <c r="X494" s="50"/>
      <c r="Y494" s="50"/>
      <c r="Z494" s="50"/>
      <c r="AA494" s="50"/>
      <c r="AB494" s="50"/>
    </row>
    <row r="495" spans="1:28" ht="17.2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0"/>
      <c r="K495" s="125"/>
      <c r="L495" s="125"/>
      <c r="R495" s="50"/>
      <c r="S495" s="50"/>
      <c r="T495" s="50"/>
      <c r="U495" s="50"/>
      <c r="V495" s="50"/>
      <c r="W495" s="52"/>
      <c r="X495" s="50"/>
      <c r="Y495" s="50"/>
      <c r="Z495" s="50"/>
      <c r="AA495" s="50"/>
      <c r="AB495" s="50"/>
    </row>
    <row r="496" spans="1:28" ht="17.2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0"/>
      <c r="K496" s="125"/>
      <c r="L496" s="125"/>
      <c r="R496" s="50"/>
      <c r="S496" s="50"/>
      <c r="T496" s="50"/>
      <c r="U496" s="50"/>
      <c r="V496" s="50"/>
      <c r="W496" s="52"/>
      <c r="X496" s="50"/>
      <c r="Y496" s="50"/>
      <c r="Z496" s="50"/>
      <c r="AA496" s="50"/>
      <c r="AB496" s="50"/>
    </row>
    <row r="497" spans="1:28" ht="17.2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0"/>
      <c r="K497" s="125"/>
      <c r="L497" s="125"/>
      <c r="R497" s="50"/>
      <c r="S497" s="50"/>
      <c r="T497" s="50"/>
      <c r="U497" s="50"/>
      <c r="V497" s="50"/>
      <c r="W497" s="52"/>
      <c r="X497" s="50"/>
      <c r="Y497" s="50"/>
      <c r="Z497" s="50"/>
      <c r="AA497" s="50"/>
      <c r="AB497" s="50"/>
    </row>
    <row r="498" spans="1:28" ht="17.2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0"/>
      <c r="K498" s="125"/>
      <c r="L498" s="125"/>
      <c r="R498" s="50"/>
      <c r="S498" s="50"/>
      <c r="T498" s="50"/>
      <c r="U498" s="50"/>
      <c r="V498" s="50"/>
      <c r="W498" s="52"/>
      <c r="X498" s="50"/>
      <c r="Y498" s="50"/>
      <c r="Z498" s="50"/>
      <c r="AA498" s="50"/>
      <c r="AB498" s="50"/>
    </row>
    <row r="499" spans="1:28" ht="17.2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0"/>
      <c r="K499" s="125"/>
      <c r="L499" s="125"/>
      <c r="R499" s="50"/>
      <c r="S499" s="50"/>
      <c r="T499" s="50"/>
      <c r="U499" s="50"/>
      <c r="V499" s="50"/>
      <c r="W499" s="52"/>
      <c r="X499" s="50"/>
      <c r="Y499" s="50"/>
      <c r="Z499" s="50"/>
      <c r="AA499" s="50"/>
      <c r="AB499" s="50"/>
    </row>
    <row r="500" spans="1:28" ht="17.2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0"/>
      <c r="K500" s="125"/>
      <c r="L500" s="125"/>
      <c r="R500" s="50"/>
      <c r="S500" s="50"/>
      <c r="T500" s="50"/>
      <c r="U500" s="50"/>
      <c r="V500" s="50"/>
      <c r="W500" s="52"/>
      <c r="X500" s="50"/>
      <c r="Y500" s="50"/>
      <c r="Z500" s="50"/>
      <c r="AA500" s="50"/>
      <c r="AB500" s="50"/>
    </row>
    <row r="501" spans="1:28" ht="17.2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0"/>
      <c r="K501" s="125"/>
      <c r="L501" s="125"/>
      <c r="R501" s="50"/>
      <c r="S501" s="50"/>
      <c r="T501" s="50"/>
      <c r="U501" s="50"/>
      <c r="V501" s="50"/>
      <c r="W501" s="52"/>
      <c r="X501" s="50"/>
      <c r="Y501" s="50"/>
      <c r="Z501" s="50"/>
      <c r="AA501" s="50"/>
      <c r="AB501" s="50"/>
    </row>
    <row r="502" spans="1:28" ht="17.2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0"/>
      <c r="K502" s="125"/>
      <c r="L502" s="125"/>
      <c r="R502" s="50"/>
      <c r="S502" s="50"/>
      <c r="T502" s="50"/>
      <c r="U502" s="50"/>
      <c r="V502" s="50"/>
      <c r="W502" s="52"/>
      <c r="X502" s="50"/>
      <c r="Y502" s="50"/>
      <c r="Z502" s="50"/>
      <c r="AA502" s="50"/>
      <c r="AB502" s="50"/>
    </row>
    <row r="503" spans="1:28" ht="17.2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0"/>
      <c r="K503" s="125"/>
      <c r="L503" s="125"/>
      <c r="R503" s="50"/>
      <c r="S503" s="50"/>
      <c r="T503" s="50"/>
      <c r="U503" s="50"/>
      <c r="V503" s="50"/>
      <c r="W503" s="52"/>
      <c r="X503" s="50"/>
      <c r="Y503" s="50"/>
      <c r="Z503" s="50"/>
      <c r="AA503" s="50"/>
      <c r="AB503" s="50"/>
    </row>
    <row r="504" spans="1:28" ht="17.2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0"/>
      <c r="K504" s="125"/>
      <c r="L504" s="125"/>
      <c r="R504" s="50"/>
      <c r="S504" s="50"/>
      <c r="T504" s="50"/>
      <c r="U504" s="50"/>
      <c r="V504" s="50"/>
      <c r="W504" s="52"/>
      <c r="X504" s="50"/>
      <c r="Y504" s="50"/>
      <c r="Z504" s="50"/>
      <c r="AA504" s="50"/>
      <c r="AB504" s="50"/>
    </row>
    <row r="505" spans="1:28" ht="17.2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0"/>
      <c r="K505" s="125"/>
      <c r="L505" s="125"/>
      <c r="R505" s="50"/>
      <c r="S505" s="50"/>
      <c r="T505" s="50"/>
      <c r="U505" s="50"/>
      <c r="V505" s="50"/>
      <c r="W505" s="52"/>
      <c r="X505" s="50"/>
      <c r="Y505" s="50"/>
      <c r="Z505" s="50"/>
      <c r="AA505" s="50"/>
      <c r="AB505" s="50"/>
    </row>
    <row r="506" spans="1:28" ht="17.2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0"/>
      <c r="K506" s="125"/>
      <c r="L506" s="125"/>
      <c r="R506" s="50"/>
      <c r="S506" s="50"/>
      <c r="T506" s="50"/>
      <c r="U506" s="50"/>
      <c r="V506" s="50"/>
      <c r="W506" s="52"/>
      <c r="X506" s="50"/>
      <c r="Y506" s="50"/>
      <c r="Z506" s="50"/>
      <c r="AA506" s="50"/>
      <c r="AB506" s="50"/>
    </row>
    <row r="507" spans="1:28" ht="17.2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0"/>
      <c r="K507" s="125"/>
      <c r="L507" s="125"/>
      <c r="R507" s="50"/>
      <c r="S507" s="50"/>
      <c r="T507" s="50"/>
      <c r="U507" s="50"/>
      <c r="V507" s="50"/>
      <c r="W507" s="52"/>
      <c r="X507" s="50"/>
      <c r="Y507" s="50"/>
      <c r="Z507" s="50"/>
      <c r="AA507" s="50"/>
      <c r="AB507" s="50"/>
    </row>
    <row r="508" spans="1:28" ht="17.2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0"/>
      <c r="K508" s="125"/>
      <c r="L508" s="125"/>
      <c r="R508" s="50"/>
      <c r="S508" s="50"/>
      <c r="T508" s="50"/>
      <c r="U508" s="50"/>
      <c r="V508" s="50"/>
      <c r="W508" s="52"/>
      <c r="X508" s="50"/>
      <c r="Y508" s="50"/>
      <c r="Z508" s="50"/>
      <c r="AA508" s="50"/>
      <c r="AB508" s="50"/>
    </row>
    <row r="509" spans="1:28" ht="17.2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0"/>
      <c r="K509" s="125"/>
      <c r="L509" s="125"/>
      <c r="R509" s="50"/>
      <c r="S509" s="50"/>
      <c r="T509" s="50"/>
      <c r="U509" s="50"/>
      <c r="V509" s="50"/>
      <c r="W509" s="52"/>
      <c r="X509" s="50"/>
      <c r="Y509" s="50"/>
      <c r="Z509" s="50"/>
      <c r="AA509" s="50"/>
      <c r="AB509" s="50"/>
    </row>
    <row r="510" spans="1:28" ht="17.2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0"/>
      <c r="K510" s="125"/>
      <c r="L510" s="125"/>
      <c r="R510" s="50"/>
      <c r="S510" s="50"/>
      <c r="T510" s="50"/>
      <c r="U510" s="50"/>
      <c r="V510" s="50"/>
      <c r="W510" s="52"/>
      <c r="X510" s="50"/>
      <c r="Y510" s="50"/>
      <c r="Z510" s="50"/>
      <c r="AA510" s="50"/>
      <c r="AB510" s="50"/>
    </row>
    <row r="511" spans="1:28" ht="17.2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0"/>
      <c r="K511" s="125"/>
      <c r="L511" s="125"/>
      <c r="R511" s="50"/>
      <c r="S511" s="50"/>
      <c r="T511" s="50"/>
      <c r="U511" s="50"/>
      <c r="V511" s="50"/>
      <c r="W511" s="52"/>
      <c r="X511" s="50"/>
      <c r="Y511" s="50"/>
      <c r="Z511" s="50"/>
      <c r="AA511" s="50"/>
      <c r="AB511" s="50"/>
    </row>
    <row r="512" spans="1:28" ht="17.2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0"/>
      <c r="K512" s="125"/>
      <c r="L512" s="125"/>
      <c r="R512" s="50"/>
      <c r="S512" s="50"/>
      <c r="T512" s="50"/>
      <c r="U512" s="50"/>
      <c r="V512" s="50"/>
      <c r="W512" s="52"/>
      <c r="X512" s="50"/>
      <c r="Y512" s="50"/>
      <c r="Z512" s="50"/>
      <c r="AA512" s="50"/>
      <c r="AB512" s="50"/>
    </row>
    <row r="513" spans="1:28" ht="17.2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0"/>
      <c r="K513" s="125"/>
      <c r="L513" s="125"/>
      <c r="R513" s="50"/>
      <c r="S513" s="50"/>
      <c r="T513" s="50"/>
      <c r="U513" s="50"/>
      <c r="V513" s="50"/>
      <c r="W513" s="52"/>
      <c r="X513" s="50"/>
      <c r="Y513" s="50"/>
      <c r="Z513" s="50"/>
      <c r="AA513" s="50"/>
      <c r="AB513" s="50"/>
    </row>
    <row r="514" spans="1:28" ht="17.2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0"/>
      <c r="K514" s="125"/>
      <c r="L514" s="125"/>
      <c r="R514" s="50"/>
      <c r="S514" s="50"/>
      <c r="T514" s="50"/>
      <c r="U514" s="50"/>
      <c r="V514" s="50"/>
      <c r="W514" s="52"/>
      <c r="X514" s="50"/>
      <c r="Y514" s="50"/>
      <c r="Z514" s="50"/>
      <c r="AA514" s="50"/>
      <c r="AB514" s="50"/>
    </row>
    <row r="515" spans="1:28" ht="17.2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0"/>
      <c r="K515" s="125"/>
      <c r="L515" s="125"/>
      <c r="R515" s="50"/>
      <c r="S515" s="50"/>
      <c r="T515" s="50"/>
      <c r="U515" s="50"/>
      <c r="V515" s="50"/>
      <c r="W515" s="52"/>
      <c r="X515" s="50"/>
      <c r="Y515" s="50"/>
      <c r="Z515" s="50"/>
      <c r="AA515" s="50"/>
      <c r="AB515" s="50"/>
    </row>
    <row r="516" spans="1:28" ht="17.2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0"/>
      <c r="K516" s="125"/>
      <c r="L516" s="125"/>
      <c r="R516" s="50"/>
      <c r="S516" s="50"/>
      <c r="T516" s="50"/>
      <c r="U516" s="50"/>
      <c r="V516" s="50"/>
      <c r="W516" s="52"/>
      <c r="X516" s="50"/>
      <c r="Y516" s="50"/>
      <c r="Z516" s="50"/>
      <c r="AA516" s="50"/>
      <c r="AB516" s="50"/>
    </row>
    <row r="517" spans="1:28" ht="17.2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0"/>
      <c r="K517" s="125"/>
      <c r="L517" s="125"/>
      <c r="R517" s="50"/>
      <c r="S517" s="50"/>
      <c r="T517" s="50"/>
      <c r="U517" s="50"/>
      <c r="V517" s="50"/>
      <c r="W517" s="52"/>
      <c r="X517" s="50"/>
      <c r="Y517" s="50"/>
      <c r="Z517" s="50"/>
      <c r="AA517" s="50"/>
      <c r="AB517" s="50"/>
    </row>
    <row r="518" spans="1:28" ht="17.2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0"/>
      <c r="K518" s="125"/>
      <c r="L518" s="125"/>
      <c r="R518" s="50"/>
      <c r="S518" s="50"/>
      <c r="T518" s="50"/>
      <c r="U518" s="50"/>
      <c r="V518" s="50"/>
      <c r="W518" s="52"/>
      <c r="X518" s="50"/>
      <c r="Y518" s="50"/>
      <c r="Z518" s="50"/>
      <c r="AA518" s="50"/>
      <c r="AB518" s="50"/>
    </row>
    <row r="519" spans="1:28" ht="17.2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0"/>
      <c r="K519" s="125"/>
      <c r="L519" s="125"/>
      <c r="R519" s="50"/>
      <c r="S519" s="50"/>
      <c r="T519" s="50"/>
      <c r="U519" s="50"/>
      <c r="V519" s="50"/>
      <c r="W519" s="52"/>
      <c r="X519" s="50"/>
      <c r="Y519" s="50"/>
      <c r="Z519" s="50"/>
      <c r="AA519" s="50"/>
      <c r="AB519" s="50"/>
    </row>
    <row r="520" spans="1:28" ht="17.2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0"/>
      <c r="K520" s="125"/>
      <c r="L520" s="125"/>
      <c r="R520" s="50"/>
      <c r="S520" s="50"/>
      <c r="T520" s="50"/>
      <c r="U520" s="50"/>
      <c r="V520" s="50"/>
      <c r="W520" s="52"/>
      <c r="X520" s="50"/>
      <c r="Y520" s="50"/>
      <c r="Z520" s="50"/>
      <c r="AA520" s="50"/>
      <c r="AB520" s="50"/>
    </row>
    <row r="521" spans="1:28" ht="17.2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0"/>
      <c r="K521" s="125"/>
      <c r="L521" s="125"/>
      <c r="R521" s="50"/>
      <c r="S521" s="50"/>
      <c r="T521" s="50"/>
      <c r="U521" s="50"/>
      <c r="V521" s="50"/>
      <c r="W521" s="52"/>
      <c r="X521" s="50"/>
      <c r="Y521" s="50"/>
      <c r="Z521" s="50"/>
      <c r="AA521" s="50"/>
      <c r="AB521" s="50"/>
    </row>
    <row r="522" spans="1:28" ht="17.2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0"/>
      <c r="K522" s="125"/>
      <c r="L522" s="125"/>
      <c r="R522" s="50"/>
      <c r="S522" s="50"/>
      <c r="T522" s="50"/>
      <c r="U522" s="50"/>
      <c r="V522" s="50"/>
      <c r="W522" s="52"/>
      <c r="X522" s="50"/>
      <c r="Y522" s="50"/>
      <c r="Z522" s="50"/>
      <c r="AA522" s="50"/>
      <c r="AB522" s="50"/>
    </row>
    <row r="523" spans="1:28" ht="17.2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0"/>
      <c r="K523" s="125"/>
      <c r="L523" s="125"/>
      <c r="R523" s="50"/>
      <c r="S523" s="50"/>
      <c r="T523" s="50"/>
      <c r="U523" s="50"/>
      <c r="V523" s="50"/>
      <c r="W523" s="52"/>
      <c r="X523" s="50"/>
      <c r="Y523" s="50"/>
      <c r="Z523" s="50"/>
      <c r="AA523" s="50"/>
      <c r="AB523" s="50"/>
    </row>
    <row r="524" spans="1:28" ht="17.2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0"/>
      <c r="K524" s="125"/>
      <c r="L524" s="125"/>
      <c r="R524" s="50"/>
      <c r="S524" s="50"/>
      <c r="T524" s="50"/>
      <c r="U524" s="50"/>
      <c r="V524" s="50"/>
      <c r="W524" s="52"/>
      <c r="X524" s="50"/>
      <c r="Y524" s="50"/>
      <c r="Z524" s="50"/>
      <c r="AA524" s="50"/>
      <c r="AB524" s="50"/>
    </row>
    <row r="525" spans="1:28" ht="17.2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0"/>
      <c r="K525" s="125"/>
      <c r="L525" s="125"/>
      <c r="R525" s="50"/>
      <c r="S525" s="50"/>
      <c r="T525" s="50"/>
      <c r="U525" s="50"/>
      <c r="V525" s="50"/>
      <c r="W525" s="52"/>
      <c r="X525" s="50"/>
      <c r="Y525" s="50"/>
      <c r="Z525" s="50"/>
      <c r="AA525" s="50"/>
      <c r="AB525" s="50"/>
    </row>
    <row r="526" spans="1:28" ht="17.2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0"/>
      <c r="K526" s="125"/>
      <c r="L526" s="125"/>
      <c r="R526" s="50"/>
      <c r="S526" s="50"/>
      <c r="T526" s="50"/>
      <c r="U526" s="50"/>
      <c r="V526" s="50"/>
      <c r="W526" s="52"/>
      <c r="X526" s="50"/>
      <c r="Y526" s="50"/>
      <c r="Z526" s="50"/>
      <c r="AA526" s="50"/>
      <c r="AB526" s="50"/>
    </row>
    <row r="527" spans="1:28" ht="17.2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0"/>
      <c r="K527" s="125"/>
      <c r="L527" s="125"/>
      <c r="R527" s="50"/>
      <c r="S527" s="50"/>
      <c r="T527" s="50"/>
      <c r="U527" s="50"/>
      <c r="V527" s="50"/>
      <c r="W527" s="52"/>
      <c r="X527" s="50"/>
      <c r="Y527" s="50"/>
      <c r="Z527" s="50"/>
      <c r="AA527" s="50"/>
      <c r="AB527" s="50"/>
    </row>
    <row r="528" spans="1:28" ht="17.2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0"/>
      <c r="K528" s="125"/>
      <c r="L528" s="125"/>
      <c r="R528" s="50"/>
      <c r="S528" s="50"/>
      <c r="T528" s="50"/>
      <c r="U528" s="50"/>
      <c r="V528" s="50"/>
      <c r="W528" s="52"/>
      <c r="X528" s="50"/>
      <c r="Y528" s="50"/>
      <c r="Z528" s="50"/>
      <c r="AA528" s="50"/>
      <c r="AB528" s="50"/>
    </row>
    <row r="529" spans="1:28" ht="17.2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0"/>
      <c r="K529" s="125"/>
      <c r="L529" s="125"/>
      <c r="R529" s="50"/>
      <c r="S529" s="50"/>
      <c r="T529" s="50"/>
      <c r="U529" s="50"/>
      <c r="V529" s="50"/>
      <c r="W529" s="52"/>
      <c r="X529" s="50"/>
      <c r="Y529" s="50"/>
      <c r="Z529" s="50"/>
      <c r="AA529" s="50"/>
      <c r="AB529" s="50"/>
    </row>
    <row r="530" spans="1:28" ht="17.2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0"/>
      <c r="K530" s="125"/>
      <c r="L530" s="125"/>
      <c r="R530" s="50"/>
      <c r="S530" s="50"/>
      <c r="T530" s="50"/>
      <c r="U530" s="50"/>
      <c r="V530" s="50"/>
      <c r="W530" s="52"/>
      <c r="X530" s="50"/>
      <c r="Y530" s="50"/>
      <c r="Z530" s="50"/>
      <c r="AA530" s="50"/>
      <c r="AB530" s="50"/>
    </row>
    <row r="531" spans="1:28" ht="17.2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0"/>
      <c r="K531" s="125"/>
      <c r="L531" s="125"/>
      <c r="R531" s="50"/>
      <c r="S531" s="50"/>
      <c r="T531" s="50"/>
      <c r="U531" s="50"/>
      <c r="V531" s="50"/>
      <c r="W531" s="52"/>
      <c r="X531" s="50"/>
      <c r="Y531" s="50"/>
      <c r="Z531" s="50"/>
      <c r="AA531" s="50"/>
      <c r="AB531" s="50"/>
    </row>
    <row r="532" spans="1:28" ht="17.2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0"/>
      <c r="K532" s="125"/>
      <c r="L532" s="125"/>
      <c r="R532" s="50"/>
      <c r="S532" s="50"/>
      <c r="T532" s="50"/>
      <c r="U532" s="50"/>
      <c r="V532" s="50"/>
      <c r="W532" s="52"/>
      <c r="X532" s="50"/>
      <c r="Y532" s="50"/>
      <c r="Z532" s="50"/>
      <c r="AA532" s="50"/>
      <c r="AB532" s="50"/>
    </row>
    <row r="533" spans="1:28" ht="17.2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0"/>
      <c r="K533" s="125"/>
      <c r="L533" s="125"/>
      <c r="R533" s="50"/>
      <c r="S533" s="50"/>
      <c r="T533" s="50"/>
      <c r="U533" s="50"/>
      <c r="V533" s="50"/>
      <c r="W533" s="52"/>
      <c r="X533" s="50"/>
      <c r="Y533" s="50"/>
      <c r="Z533" s="50"/>
      <c r="AA533" s="50"/>
      <c r="AB533" s="50"/>
    </row>
    <row r="534" spans="1:28" ht="17.2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0"/>
      <c r="K534" s="125"/>
      <c r="L534" s="125"/>
      <c r="R534" s="50"/>
      <c r="S534" s="50"/>
      <c r="T534" s="50"/>
      <c r="U534" s="50"/>
      <c r="V534" s="50"/>
      <c r="W534" s="52"/>
      <c r="X534" s="50"/>
      <c r="Y534" s="50"/>
      <c r="Z534" s="50"/>
      <c r="AA534" s="50"/>
      <c r="AB534" s="50"/>
    </row>
    <row r="535" spans="1:28" ht="17.2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0"/>
      <c r="K535" s="125"/>
      <c r="L535" s="125"/>
      <c r="R535" s="50"/>
      <c r="S535" s="50"/>
      <c r="T535" s="50"/>
      <c r="U535" s="50"/>
      <c r="V535" s="50"/>
      <c r="W535" s="52"/>
      <c r="X535" s="50"/>
      <c r="Y535" s="50"/>
      <c r="Z535" s="50"/>
      <c r="AA535" s="50"/>
      <c r="AB535" s="50"/>
    </row>
    <row r="536" spans="1:28" ht="17.2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0"/>
      <c r="K536" s="125"/>
      <c r="L536" s="125"/>
      <c r="R536" s="50"/>
      <c r="S536" s="50"/>
      <c r="T536" s="50"/>
      <c r="U536" s="50"/>
      <c r="V536" s="50"/>
      <c r="W536" s="52"/>
      <c r="X536" s="50"/>
      <c r="Y536" s="50"/>
      <c r="Z536" s="50"/>
      <c r="AA536" s="50"/>
      <c r="AB536" s="50"/>
    </row>
    <row r="537" spans="1:28" ht="17.2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0"/>
      <c r="K537" s="125"/>
      <c r="L537" s="125"/>
      <c r="R537" s="50"/>
      <c r="S537" s="50"/>
      <c r="T537" s="50"/>
      <c r="U537" s="50"/>
      <c r="V537" s="50"/>
      <c r="W537" s="52"/>
      <c r="X537" s="50"/>
      <c r="Y537" s="50"/>
      <c r="Z537" s="50"/>
      <c r="AA537" s="50"/>
      <c r="AB537" s="50"/>
    </row>
    <row r="538" spans="1:28" ht="17.2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0"/>
      <c r="K538" s="125"/>
      <c r="L538" s="125"/>
      <c r="R538" s="50"/>
      <c r="S538" s="50"/>
      <c r="T538" s="50"/>
      <c r="U538" s="50"/>
      <c r="V538" s="50"/>
      <c r="W538" s="52"/>
      <c r="X538" s="50"/>
      <c r="Y538" s="50"/>
      <c r="Z538" s="50"/>
      <c r="AA538" s="50"/>
      <c r="AB538" s="50"/>
    </row>
    <row r="539" spans="1:28" ht="17.2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0"/>
      <c r="K539" s="125"/>
      <c r="L539" s="125"/>
      <c r="R539" s="50"/>
      <c r="S539" s="50"/>
      <c r="T539" s="50"/>
      <c r="U539" s="50"/>
      <c r="V539" s="50"/>
      <c r="W539" s="52"/>
      <c r="X539" s="50"/>
      <c r="Y539" s="50"/>
      <c r="Z539" s="50"/>
      <c r="AA539" s="50"/>
      <c r="AB539" s="50"/>
    </row>
    <row r="540" spans="1:28" ht="17.2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0"/>
      <c r="K540" s="125"/>
      <c r="L540" s="125"/>
      <c r="R540" s="50"/>
      <c r="S540" s="50"/>
      <c r="T540" s="50"/>
      <c r="U540" s="50"/>
      <c r="V540" s="50"/>
      <c r="W540" s="52"/>
      <c r="X540" s="50"/>
      <c r="Y540" s="50"/>
      <c r="Z540" s="50"/>
      <c r="AA540" s="50"/>
      <c r="AB540" s="50"/>
    </row>
    <row r="541" spans="1:28" ht="17.2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0"/>
      <c r="K541" s="125"/>
      <c r="L541" s="125"/>
      <c r="R541" s="50"/>
      <c r="S541" s="50"/>
      <c r="T541" s="50"/>
      <c r="U541" s="50"/>
      <c r="V541" s="50"/>
      <c r="W541" s="52"/>
      <c r="X541" s="50"/>
      <c r="Y541" s="50"/>
      <c r="Z541" s="50"/>
      <c r="AA541" s="50"/>
      <c r="AB541" s="50"/>
    </row>
    <row r="542" spans="1:28" ht="17.2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0"/>
      <c r="K542" s="125"/>
      <c r="L542" s="125"/>
      <c r="R542" s="50"/>
      <c r="S542" s="50"/>
      <c r="T542" s="50"/>
      <c r="U542" s="50"/>
      <c r="V542" s="50"/>
      <c r="W542" s="52"/>
      <c r="X542" s="50"/>
      <c r="Y542" s="50"/>
      <c r="Z542" s="50"/>
      <c r="AA542" s="50"/>
      <c r="AB542" s="50"/>
    </row>
    <row r="543" spans="1:28" ht="17.2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0"/>
      <c r="K543" s="125"/>
      <c r="L543" s="125"/>
      <c r="R543" s="50"/>
      <c r="S543" s="50"/>
      <c r="T543" s="50"/>
      <c r="U543" s="50"/>
      <c r="V543" s="50"/>
      <c r="W543" s="52"/>
      <c r="X543" s="50"/>
      <c r="Y543" s="50"/>
      <c r="Z543" s="50"/>
      <c r="AA543" s="50"/>
      <c r="AB543" s="50"/>
    </row>
    <row r="544" spans="1:28" ht="17.2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0"/>
      <c r="K544" s="125"/>
      <c r="L544" s="125"/>
      <c r="R544" s="50"/>
      <c r="S544" s="50"/>
      <c r="T544" s="50"/>
      <c r="U544" s="50"/>
      <c r="V544" s="50"/>
      <c r="W544" s="52"/>
      <c r="X544" s="50"/>
      <c r="Y544" s="50"/>
      <c r="Z544" s="50"/>
      <c r="AA544" s="50"/>
      <c r="AB544" s="50"/>
    </row>
    <row r="545" spans="1:28" ht="17.2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0"/>
      <c r="K545" s="125"/>
      <c r="L545" s="125"/>
      <c r="R545" s="50"/>
      <c r="S545" s="50"/>
      <c r="T545" s="50"/>
      <c r="U545" s="50"/>
      <c r="V545" s="50"/>
      <c r="W545" s="52"/>
      <c r="X545" s="50"/>
      <c r="Y545" s="50"/>
      <c r="Z545" s="50"/>
      <c r="AA545" s="50"/>
      <c r="AB545" s="50"/>
    </row>
    <row r="546" spans="1:28" ht="17.2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0"/>
      <c r="K546" s="125"/>
      <c r="L546" s="125"/>
      <c r="R546" s="50"/>
      <c r="S546" s="50"/>
      <c r="T546" s="50"/>
      <c r="U546" s="50"/>
      <c r="V546" s="50"/>
      <c r="W546" s="52"/>
      <c r="X546" s="50"/>
      <c r="Y546" s="50"/>
      <c r="Z546" s="50"/>
      <c r="AA546" s="50"/>
      <c r="AB546" s="50"/>
    </row>
    <row r="547" spans="1:28" ht="17.2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0"/>
      <c r="K547" s="125"/>
      <c r="L547" s="125"/>
      <c r="R547" s="50"/>
      <c r="S547" s="50"/>
      <c r="T547" s="50"/>
      <c r="U547" s="50"/>
      <c r="V547" s="50"/>
      <c r="W547" s="52"/>
      <c r="X547" s="50"/>
      <c r="Y547" s="50"/>
      <c r="Z547" s="50"/>
      <c r="AA547" s="50"/>
      <c r="AB547" s="50"/>
    </row>
    <row r="548" spans="1:28" ht="17.2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0"/>
      <c r="K548" s="125"/>
      <c r="L548" s="125"/>
      <c r="R548" s="50"/>
      <c r="S548" s="50"/>
      <c r="T548" s="50"/>
      <c r="U548" s="50"/>
      <c r="V548" s="50"/>
      <c r="W548" s="52"/>
      <c r="X548" s="50"/>
      <c r="Y548" s="50"/>
      <c r="Z548" s="50"/>
      <c r="AA548" s="50"/>
      <c r="AB548" s="50"/>
    </row>
    <row r="549" spans="1:28" ht="17.2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0"/>
      <c r="K549" s="125"/>
      <c r="L549" s="125"/>
      <c r="R549" s="50"/>
      <c r="S549" s="50"/>
      <c r="T549" s="50"/>
      <c r="U549" s="50"/>
      <c r="V549" s="50"/>
      <c r="W549" s="52"/>
      <c r="X549" s="50"/>
      <c r="Y549" s="50"/>
      <c r="Z549" s="50"/>
      <c r="AA549" s="50"/>
      <c r="AB549" s="50"/>
    </row>
    <row r="550" spans="1:28" ht="17.2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0"/>
      <c r="K550" s="125"/>
      <c r="L550" s="125"/>
      <c r="R550" s="50"/>
      <c r="S550" s="50"/>
      <c r="T550" s="50"/>
      <c r="U550" s="50"/>
      <c r="V550" s="50"/>
      <c r="W550" s="52"/>
      <c r="X550" s="50"/>
      <c r="Y550" s="50"/>
      <c r="Z550" s="50"/>
      <c r="AA550" s="50"/>
      <c r="AB550" s="50"/>
    </row>
    <row r="551" spans="1:28" ht="17.2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0"/>
      <c r="K551" s="125"/>
      <c r="L551" s="125"/>
      <c r="R551" s="50"/>
      <c r="S551" s="50"/>
      <c r="T551" s="50"/>
      <c r="U551" s="50"/>
      <c r="V551" s="50"/>
      <c r="W551" s="52"/>
      <c r="X551" s="50"/>
      <c r="Y551" s="50"/>
      <c r="Z551" s="50"/>
      <c r="AA551" s="50"/>
      <c r="AB551" s="50"/>
    </row>
    <row r="552" spans="1:28" ht="17.2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0"/>
      <c r="K552" s="125"/>
      <c r="L552" s="125"/>
      <c r="R552" s="50"/>
      <c r="S552" s="50"/>
      <c r="T552" s="50"/>
      <c r="U552" s="50"/>
      <c r="V552" s="50"/>
      <c r="W552" s="52"/>
      <c r="X552" s="50"/>
      <c r="Y552" s="50"/>
      <c r="Z552" s="50"/>
      <c r="AA552" s="50"/>
      <c r="AB552" s="50"/>
    </row>
    <row r="553" spans="1:28" ht="17.2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0"/>
      <c r="K553" s="125"/>
      <c r="L553" s="125"/>
      <c r="R553" s="50"/>
      <c r="S553" s="50"/>
      <c r="T553" s="50"/>
      <c r="U553" s="50"/>
      <c r="V553" s="50"/>
      <c r="W553" s="52"/>
      <c r="X553" s="50"/>
      <c r="Y553" s="50"/>
      <c r="Z553" s="50"/>
      <c r="AA553" s="50"/>
      <c r="AB553" s="50"/>
    </row>
    <row r="554" spans="1:28" ht="17.2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0"/>
      <c r="K554" s="125"/>
      <c r="L554" s="125"/>
      <c r="R554" s="50"/>
      <c r="S554" s="50"/>
      <c r="T554" s="50"/>
      <c r="U554" s="50"/>
      <c r="V554" s="50"/>
      <c r="W554" s="52"/>
      <c r="X554" s="50"/>
      <c r="Y554" s="50"/>
      <c r="Z554" s="50"/>
      <c r="AA554" s="50"/>
      <c r="AB554" s="50"/>
    </row>
    <row r="555" spans="1:28" ht="17.2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0"/>
      <c r="K555" s="125"/>
      <c r="L555" s="125"/>
      <c r="R555" s="50"/>
      <c r="S555" s="50"/>
      <c r="T555" s="50"/>
      <c r="U555" s="50"/>
      <c r="V555" s="50"/>
      <c r="W555" s="52"/>
      <c r="X555" s="50"/>
      <c r="Y555" s="50"/>
      <c r="Z555" s="50"/>
      <c r="AA555" s="50"/>
      <c r="AB555" s="50"/>
    </row>
    <row r="556" spans="1:28" ht="17.2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0"/>
      <c r="K556" s="125"/>
      <c r="L556" s="125"/>
      <c r="R556" s="50"/>
      <c r="S556" s="50"/>
      <c r="T556" s="50"/>
      <c r="U556" s="50"/>
      <c r="V556" s="50"/>
      <c r="W556" s="52"/>
      <c r="X556" s="50"/>
      <c r="Y556" s="50"/>
      <c r="Z556" s="50"/>
      <c r="AA556" s="50"/>
      <c r="AB556" s="50"/>
    </row>
    <row r="557" spans="1:28" ht="17.2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0"/>
      <c r="K557" s="125"/>
      <c r="L557" s="125"/>
      <c r="R557" s="50"/>
      <c r="S557" s="50"/>
      <c r="T557" s="50"/>
      <c r="U557" s="50"/>
      <c r="V557" s="50"/>
      <c r="W557" s="52"/>
      <c r="X557" s="50"/>
      <c r="Y557" s="50"/>
      <c r="Z557" s="50"/>
      <c r="AA557" s="50"/>
      <c r="AB557" s="50"/>
    </row>
    <row r="558" spans="1:28" ht="17.2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0"/>
      <c r="K558" s="125"/>
      <c r="L558" s="125"/>
      <c r="R558" s="50"/>
      <c r="S558" s="50"/>
      <c r="T558" s="50"/>
      <c r="U558" s="50"/>
      <c r="V558" s="50"/>
      <c r="W558" s="52"/>
      <c r="X558" s="50"/>
      <c r="Y558" s="50"/>
      <c r="Z558" s="50"/>
      <c r="AA558" s="50"/>
      <c r="AB558" s="50"/>
    </row>
    <row r="559" spans="1:28" ht="17.2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0"/>
      <c r="K559" s="125"/>
      <c r="L559" s="125"/>
      <c r="R559" s="50"/>
      <c r="S559" s="50"/>
      <c r="T559" s="50"/>
      <c r="U559" s="50"/>
      <c r="V559" s="50"/>
      <c r="W559" s="52"/>
      <c r="X559" s="50"/>
      <c r="Y559" s="50"/>
      <c r="Z559" s="50"/>
      <c r="AA559" s="50"/>
      <c r="AB559" s="50"/>
    </row>
    <row r="560" spans="1:28" ht="17.2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0"/>
      <c r="K560" s="125"/>
      <c r="L560" s="125"/>
      <c r="R560" s="50"/>
      <c r="S560" s="50"/>
      <c r="T560" s="50"/>
      <c r="U560" s="50"/>
      <c r="V560" s="50"/>
      <c r="W560" s="52"/>
      <c r="X560" s="50"/>
      <c r="Y560" s="50"/>
      <c r="Z560" s="50"/>
      <c r="AA560" s="50"/>
      <c r="AB560" s="50"/>
    </row>
    <row r="561" spans="1:28" ht="17.2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0"/>
      <c r="K561" s="125"/>
      <c r="L561" s="125"/>
      <c r="R561" s="50"/>
      <c r="S561" s="50"/>
      <c r="T561" s="50"/>
      <c r="U561" s="50"/>
      <c r="V561" s="50"/>
      <c r="W561" s="52"/>
      <c r="X561" s="50"/>
      <c r="Y561" s="50"/>
      <c r="Z561" s="50"/>
      <c r="AA561" s="50"/>
      <c r="AB561" s="50"/>
    </row>
    <row r="562" spans="1:28" ht="17.2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0"/>
      <c r="K562" s="125"/>
      <c r="L562" s="125"/>
      <c r="R562" s="50"/>
      <c r="S562" s="50"/>
      <c r="T562" s="50"/>
      <c r="U562" s="50"/>
      <c r="V562" s="50"/>
      <c r="W562" s="52"/>
      <c r="X562" s="50"/>
      <c r="Y562" s="50"/>
      <c r="Z562" s="50"/>
      <c r="AA562" s="50"/>
      <c r="AB562" s="50"/>
    </row>
    <row r="563" spans="1:28" ht="17.2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0"/>
      <c r="K563" s="125"/>
      <c r="L563" s="125"/>
      <c r="R563" s="50"/>
      <c r="S563" s="50"/>
      <c r="T563" s="50"/>
      <c r="U563" s="50"/>
      <c r="V563" s="50"/>
      <c r="W563" s="52"/>
      <c r="X563" s="50"/>
      <c r="Y563" s="50"/>
      <c r="Z563" s="50"/>
      <c r="AA563" s="50"/>
      <c r="AB563" s="50"/>
    </row>
    <row r="564" spans="1:28" ht="17.2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0"/>
      <c r="K564" s="125"/>
      <c r="L564" s="125"/>
      <c r="R564" s="50"/>
      <c r="S564" s="50"/>
      <c r="T564" s="50"/>
      <c r="U564" s="50"/>
      <c r="V564" s="50"/>
      <c r="W564" s="52"/>
      <c r="X564" s="50"/>
      <c r="Y564" s="50"/>
      <c r="Z564" s="50"/>
      <c r="AA564" s="50"/>
      <c r="AB564" s="50"/>
    </row>
    <row r="565" spans="1:28" ht="17.2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0"/>
      <c r="K565" s="125"/>
      <c r="L565" s="125"/>
      <c r="R565" s="50"/>
      <c r="S565" s="50"/>
      <c r="T565" s="50"/>
      <c r="U565" s="50"/>
      <c r="V565" s="50"/>
      <c r="W565" s="52"/>
      <c r="X565" s="50"/>
      <c r="Y565" s="50"/>
      <c r="Z565" s="50"/>
      <c r="AA565" s="50"/>
      <c r="AB565" s="50"/>
    </row>
    <row r="566" spans="1:28" ht="17.2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0"/>
      <c r="K566" s="125"/>
      <c r="L566" s="125"/>
      <c r="R566" s="50"/>
      <c r="S566" s="50"/>
      <c r="T566" s="50"/>
      <c r="U566" s="50"/>
      <c r="V566" s="50"/>
      <c r="W566" s="52"/>
      <c r="X566" s="50"/>
      <c r="Y566" s="50"/>
      <c r="Z566" s="50"/>
      <c r="AA566" s="50"/>
      <c r="AB566" s="50"/>
    </row>
    <row r="567" spans="1:28" ht="17.2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0"/>
      <c r="K567" s="125"/>
      <c r="L567" s="125"/>
      <c r="R567" s="50"/>
      <c r="S567" s="50"/>
      <c r="T567" s="50"/>
      <c r="U567" s="50"/>
      <c r="V567" s="50"/>
      <c r="W567" s="52"/>
      <c r="X567" s="50"/>
      <c r="Y567" s="50"/>
      <c r="Z567" s="50"/>
      <c r="AA567" s="50"/>
      <c r="AB567" s="50"/>
    </row>
    <row r="568" spans="1:28" ht="17.2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0"/>
      <c r="K568" s="125"/>
      <c r="L568" s="125"/>
      <c r="R568" s="50"/>
      <c r="S568" s="50"/>
      <c r="T568" s="50"/>
      <c r="U568" s="50"/>
      <c r="V568" s="50"/>
      <c r="W568" s="52"/>
      <c r="X568" s="50"/>
      <c r="Y568" s="50"/>
      <c r="Z568" s="50"/>
      <c r="AA568" s="50"/>
      <c r="AB568" s="50"/>
    </row>
    <row r="569" spans="1:28" ht="17.2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0"/>
      <c r="K569" s="125"/>
      <c r="L569" s="125"/>
      <c r="R569" s="50"/>
      <c r="S569" s="50"/>
      <c r="T569" s="50"/>
      <c r="U569" s="50"/>
      <c r="V569" s="50"/>
      <c r="W569" s="52"/>
      <c r="X569" s="50"/>
      <c r="Y569" s="50"/>
      <c r="Z569" s="50"/>
      <c r="AA569" s="50"/>
      <c r="AB569" s="50"/>
    </row>
    <row r="570" spans="1:28" ht="17.2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0"/>
      <c r="K570" s="125"/>
      <c r="L570" s="125"/>
      <c r="R570" s="50"/>
      <c r="S570" s="50"/>
      <c r="T570" s="50"/>
      <c r="U570" s="50"/>
      <c r="V570" s="50"/>
      <c r="W570" s="52"/>
      <c r="X570" s="50"/>
      <c r="Y570" s="50"/>
      <c r="Z570" s="50"/>
      <c r="AA570" s="50"/>
      <c r="AB570" s="50"/>
    </row>
    <row r="571" spans="1:28" ht="17.2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0"/>
      <c r="K571" s="125"/>
      <c r="L571" s="125"/>
      <c r="R571" s="50"/>
      <c r="S571" s="50"/>
      <c r="T571" s="50"/>
      <c r="U571" s="50"/>
      <c r="V571" s="50"/>
      <c r="W571" s="52"/>
      <c r="X571" s="50"/>
      <c r="Y571" s="50"/>
      <c r="Z571" s="50"/>
      <c r="AA571" s="50"/>
      <c r="AB571" s="50"/>
    </row>
    <row r="572" spans="1:28" ht="17.2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0"/>
      <c r="K572" s="125"/>
      <c r="L572" s="125"/>
      <c r="R572" s="50"/>
      <c r="S572" s="50"/>
      <c r="T572" s="50"/>
      <c r="U572" s="50"/>
      <c r="V572" s="50"/>
      <c r="W572" s="52"/>
      <c r="X572" s="50"/>
      <c r="Y572" s="50"/>
      <c r="Z572" s="50"/>
      <c r="AA572" s="50"/>
      <c r="AB572" s="50"/>
    </row>
    <row r="573" spans="1:28" ht="17.2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0"/>
      <c r="K573" s="125"/>
      <c r="L573" s="125"/>
      <c r="R573" s="50"/>
      <c r="S573" s="50"/>
      <c r="T573" s="50"/>
      <c r="U573" s="50"/>
      <c r="V573" s="50"/>
      <c r="W573" s="52"/>
      <c r="X573" s="50"/>
      <c r="Y573" s="50"/>
      <c r="Z573" s="50"/>
      <c r="AA573" s="50"/>
      <c r="AB573" s="50"/>
    </row>
    <row r="574" spans="1:28" ht="17.2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0"/>
      <c r="K574" s="125"/>
      <c r="L574" s="125"/>
      <c r="R574" s="50"/>
      <c r="S574" s="50"/>
      <c r="T574" s="50"/>
      <c r="U574" s="50"/>
      <c r="V574" s="50"/>
      <c r="W574" s="52"/>
      <c r="X574" s="50"/>
      <c r="Y574" s="50"/>
      <c r="Z574" s="50"/>
      <c r="AA574" s="50"/>
      <c r="AB574" s="50"/>
    </row>
    <row r="575" spans="1:28" ht="17.2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0"/>
      <c r="K575" s="125"/>
      <c r="L575" s="125"/>
      <c r="R575" s="50"/>
      <c r="S575" s="50"/>
      <c r="T575" s="50"/>
      <c r="U575" s="50"/>
      <c r="V575" s="50"/>
      <c r="W575" s="52"/>
      <c r="X575" s="50"/>
      <c r="Y575" s="50"/>
      <c r="Z575" s="50"/>
      <c r="AA575" s="50"/>
      <c r="AB575" s="50"/>
    </row>
    <row r="576" spans="1:28" ht="17.2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0"/>
      <c r="K576" s="125"/>
      <c r="L576" s="125"/>
      <c r="R576" s="50"/>
      <c r="S576" s="50"/>
      <c r="T576" s="50"/>
      <c r="U576" s="50"/>
      <c r="V576" s="50"/>
      <c r="W576" s="52"/>
      <c r="X576" s="50"/>
      <c r="Y576" s="50"/>
      <c r="Z576" s="50"/>
      <c r="AA576" s="50"/>
      <c r="AB576" s="50"/>
    </row>
    <row r="577" spans="1:28" ht="17.2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0"/>
      <c r="K577" s="125"/>
      <c r="L577" s="125"/>
      <c r="R577" s="50"/>
      <c r="S577" s="50"/>
      <c r="T577" s="50"/>
      <c r="U577" s="50"/>
      <c r="V577" s="50"/>
      <c r="W577" s="52"/>
      <c r="X577" s="50"/>
      <c r="Y577" s="50"/>
      <c r="Z577" s="50"/>
      <c r="AA577" s="50"/>
      <c r="AB577" s="50"/>
    </row>
    <row r="578" spans="1:28" ht="17.2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0"/>
      <c r="K578" s="125"/>
      <c r="L578" s="125"/>
      <c r="R578" s="50"/>
      <c r="S578" s="50"/>
      <c r="T578" s="50"/>
      <c r="U578" s="50"/>
      <c r="V578" s="50"/>
      <c r="W578" s="52"/>
      <c r="X578" s="50"/>
      <c r="Y578" s="50"/>
      <c r="Z578" s="50"/>
      <c r="AA578" s="50"/>
      <c r="AB578" s="50"/>
    </row>
    <row r="579" spans="1:28" ht="17.2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0"/>
      <c r="K579" s="125"/>
      <c r="L579" s="125"/>
      <c r="R579" s="50"/>
      <c r="S579" s="50"/>
      <c r="T579" s="50"/>
      <c r="U579" s="50"/>
      <c r="V579" s="50"/>
      <c r="W579" s="52"/>
      <c r="X579" s="50"/>
      <c r="Y579" s="50"/>
      <c r="Z579" s="50"/>
      <c r="AA579" s="50"/>
      <c r="AB579" s="50"/>
    </row>
    <row r="580" spans="1:28" ht="17.2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0"/>
      <c r="K580" s="125"/>
      <c r="L580" s="125"/>
      <c r="R580" s="50"/>
      <c r="S580" s="50"/>
      <c r="T580" s="50"/>
      <c r="U580" s="50"/>
      <c r="V580" s="50"/>
      <c r="W580" s="52"/>
      <c r="X580" s="50"/>
      <c r="Y580" s="50"/>
      <c r="Z580" s="50"/>
      <c r="AA580" s="50"/>
      <c r="AB580" s="50"/>
    </row>
    <row r="581" spans="1:28" ht="17.2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0"/>
      <c r="K581" s="125"/>
      <c r="L581" s="125"/>
      <c r="R581" s="50"/>
      <c r="S581" s="50"/>
      <c r="T581" s="50"/>
      <c r="U581" s="50"/>
      <c r="V581" s="50"/>
      <c r="W581" s="52"/>
      <c r="X581" s="50"/>
      <c r="Y581" s="50"/>
      <c r="Z581" s="50"/>
      <c r="AA581" s="50"/>
      <c r="AB581" s="50"/>
    </row>
    <row r="582" spans="1:28" ht="17.2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0"/>
      <c r="K582" s="125"/>
      <c r="L582" s="125"/>
      <c r="R582" s="50"/>
      <c r="S582" s="50"/>
      <c r="T582" s="50"/>
      <c r="U582" s="50"/>
      <c r="V582" s="50"/>
      <c r="W582" s="52"/>
      <c r="X582" s="50"/>
      <c r="Y582" s="50"/>
      <c r="Z582" s="50"/>
      <c r="AA582" s="50"/>
      <c r="AB582" s="50"/>
    </row>
    <row r="583" spans="1:28" ht="17.2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0"/>
      <c r="K583" s="125"/>
      <c r="L583" s="125"/>
      <c r="R583" s="50"/>
      <c r="S583" s="50"/>
      <c r="T583" s="50"/>
      <c r="U583" s="50"/>
      <c r="V583" s="50"/>
      <c r="W583" s="52"/>
      <c r="X583" s="50"/>
      <c r="Y583" s="50"/>
      <c r="Z583" s="50"/>
      <c r="AA583" s="50"/>
      <c r="AB583" s="50"/>
    </row>
    <row r="584" spans="1:28" ht="17.2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0"/>
      <c r="K584" s="125"/>
      <c r="L584" s="125"/>
      <c r="R584" s="50"/>
      <c r="S584" s="50"/>
      <c r="T584" s="50"/>
      <c r="U584" s="50"/>
      <c r="V584" s="50"/>
      <c r="W584" s="52"/>
      <c r="X584" s="50"/>
      <c r="Y584" s="50"/>
      <c r="Z584" s="50"/>
      <c r="AA584" s="50"/>
      <c r="AB584" s="50"/>
    </row>
    <row r="585" spans="1:28" ht="17.2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0"/>
      <c r="K585" s="125"/>
      <c r="L585" s="125"/>
      <c r="R585" s="50"/>
      <c r="S585" s="50"/>
      <c r="T585" s="50"/>
      <c r="U585" s="50"/>
      <c r="V585" s="50"/>
      <c r="W585" s="52"/>
      <c r="X585" s="50"/>
      <c r="Y585" s="50"/>
      <c r="Z585" s="50"/>
      <c r="AA585" s="50"/>
      <c r="AB585" s="50"/>
    </row>
    <row r="586" spans="1:28" ht="17.2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0"/>
      <c r="K586" s="125"/>
      <c r="L586" s="125"/>
      <c r="R586" s="50"/>
      <c r="S586" s="50"/>
      <c r="T586" s="50"/>
      <c r="U586" s="50"/>
      <c r="V586" s="50"/>
      <c r="W586" s="52"/>
      <c r="X586" s="50"/>
      <c r="Y586" s="50"/>
      <c r="Z586" s="50"/>
      <c r="AA586" s="50"/>
      <c r="AB586" s="50"/>
    </row>
    <row r="587" spans="1:28" ht="17.2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0"/>
      <c r="K587" s="125"/>
      <c r="L587" s="125"/>
      <c r="R587" s="50"/>
      <c r="S587" s="50"/>
      <c r="T587" s="50"/>
      <c r="U587" s="50"/>
      <c r="V587" s="50"/>
      <c r="W587" s="52"/>
      <c r="X587" s="50"/>
      <c r="Y587" s="50"/>
      <c r="Z587" s="50"/>
      <c r="AA587" s="50"/>
      <c r="AB587" s="50"/>
    </row>
    <row r="588" spans="1:28" ht="17.2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0"/>
      <c r="K588" s="125"/>
      <c r="L588" s="125"/>
      <c r="R588" s="50"/>
      <c r="S588" s="50"/>
      <c r="T588" s="50"/>
      <c r="U588" s="50"/>
      <c r="V588" s="50"/>
      <c r="W588" s="52"/>
      <c r="X588" s="50"/>
      <c r="Y588" s="50"/>
      <c r="Z588" s="50"/>
      <c r="AA588" s="50"/>
      <c r="AB588" s="50"/>
    </row>
    <row r="589" spans="1:28" ht="17.2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0"/>
      <c r="K589" s="125"/>
      <c r="L589" s="125"/>
      <c r="R589" s="50"/>
      <c r="S589" s="50"/>
      <c r="T589" s="50"/>
      <c r="U589" s="50"/>
      <c r="V589" s="50"/>
      <c r="W589" s="52"/>
      <c r="X589" s="50"/>
      <c r="Y589" s="50"/>
      <c r="Z589" s="50"/>
      <c r="AA589" s="50"/>
      <c r="AB589" s="50"/>
    </row>
    <row r="590" spans="1:28" ht="17.2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0"/>
      <c r="K590" s="125"/>
      <c r="L590" s="125"/>
      <c r="R590" s="50"/>
      <c r="S590" s="50"/>
      <c r="T590" s="50"/>
      <c r="U590" s="50"/>
      <c r="V590" s="50"/>
      <c r="W590" s="52"/>
      <c r="X590" s="50"/>
      <c r="Y590" s="50"/>
      <c r="Z590" s="50"/>
      <c r="AA590" s="50"/>
      <c r="AB590" s="50"/>
    </row>
    <row r="591" spans="1:28" ht="17.2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0"/>
      <c r="K591" s="125"/>
      <c r="L591" s="125"/>
      <c r="R591" s="50"/>
      <c r="S591" s="50"/>
      <c r="T591" s="50"/>
      <c r="U591" s="50"/>
      <c r="V591" s="50"/>
      <c r="W591" s="52"/>
      <c r="X591" s="50"/>
      <c r="Y591" s="50"/>
      <c r="Z591" s="50"/>
      <c r="AA591" s="50"/>
      <c r="AB591" s="50"/>
    </row>
    <row r="592" spans="1:28" ht="17.2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0"/>
      <c r="K592" s="125"/>
      <c r="L592" s="125"/>
      <c r="R592" s="50"/>
      <c r="S592" s="50"/>
      <c r="T592" s="50"/>
      <c r="U592" s="50"/>
      <c r="V592" s="50"/>
      <c r="W592" s="52"/>
      <c r="X592" s="50"/>
      <c r="Y592" s="50"/>
      <c r="Z592" s="50"/>
      <c r="AA592" s="50"/>
      <c r="AB592" s="50"/>
    </row>
    <row r="593" spans="1:28" ht="17.2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0"/>
      <c r="K593" s="125"/>
      <c r="L593" s="125"/>
      <c r="R593" s="50"/>
      <c r="S593" s="50"/>
      <c r="T593" s="50"/>
      <c r="U593" s="50"/>
      <c r="V593" s="50"/>
      <c r="W593" s="52"/>
      <c r="X593" s="50"/>
      <c r="Y593" s="50"/>
      <c r="Z593" s="50"/>
      <c r="AA593" s="50"/>
      <c r="AB593" s="50"/>
    </row>
    <row r="594" spans="1:28" ht="17.2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0"/>
      <c r="K594" s="125"/>
      <c r="L594" s="125"/>
      <c r="R594" s="50"/>
      <c r="S594" s="50"/>
      <c r="T594" s="50"/>
      <c r="U594" s="50"/>
      <c r="V594" s="50"/>
      <c r="W594" s="52"/>
      <c r="X594" s="50"/>
      <c r="Y594" s="50"/>
      <c r="Z594" s="50"/>
      <c r="AA594" s="50"/>
      <c r="AB594" s="50"/>
    </row>
    <row r="595" spans="1:28" ht="17.2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0"/>
      <c r="K595" s="125"/>
      <c r="L595" s="125"/>
      <c r="R595" s="50"/>
      <c r="S595" s="50"/>
      <c r="T595" s="50"/>
      <c r="U595" s="50"/>
      <c r="V595" s="50"/>
      <c r="W595" s="52"/>
      <c r="X595" s="50"/>
      <c r="Y595" s="50"/>
      <c r="Z595" s="50"/>
      <c r="AA595" s="50"/>
      <c r="AB595" s="50"/>
    </row>
    <row r="596" spans="1:28" ht="17.2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0"/>
      <c r="K596" s="125"/>
      <c r="L596" s="125"/>
      <c r="R596" s="50"/>
      <c r="S596" s="50"/>
      <c r="T596" s="50"/>
      <c r="U596" s="50"/>
      <c r="V596" s="50"/>
      <c r="W596" s="52"/>
      <c r="X596" s="50"/>
      <c r="Y596" s="50"/>
      <c r="Z596" s="50"/>
      <c r="AA596" s="50"/>
      <c r="AB596" s="50"/>
    </row>
    <row r="597" spans="1:28" ht="17.2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0"/>
      <c r="K597" s="125"/>
      <c r="L597" s="125"/>
      <c r="R597" s="50"/>
      <c r="S597" s="50"/>
      <c r="T597" s="50"/>
      <c r="U597" s="50"/>
      <c r="V597" s="50"/>
      <c r="W597" s="52"/>
      <c r="X597" s="50"/>
      <c r="Y597" s="50"/>
      <c r="Z597" s="50"/>
      <c r="AA597" s="50"/>
      <c r="AB597" s="50"/>
    </row>
    <row r="598" spans="1:28" ht="17.2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0"/>
      <c r="K598" s="125"/>
      <c r="L598" s="125"/>
      <c r="R598" s="50"/>
      <c r="S598" s="50"/>
      <c r="T598" s="50"/>
      <c r="U598" s="50"/>
      <c r="V598" s="50"/>
      <c r="W598" s="52"/>
      <c r="X598" s="50"/>
      <c r="Y598" s="50"/>
      <c r="Z598" s="50"/>
      <c r="AA598" s="50"/>
      <c r="AB598" s="50"/>
    </row>
    <row r="599" spans="1:28" ht="17.2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0"/>
      <c r="K599" s="125"/>
      <c r="L599" s="125"/>
      <c r="R599" s="50"/>
      <c r="S599" s="50"/>
      <c r="T599" s="50"/>
      <c r="U599" s="50"/>
      <c r="V599" s="50"/>
      <c r="W599" s="52"/>
      <c r="X599" s="50"/>
      <c r="Y599" s="50"/>
      <c r="Z599" s="50"/>
      <c r="AA599" s="50"/>
      <c r="AB599" s="50"/>
    </row>
    <row r="600" spans="1:28" ht="17.2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0"/>
      <c r="K600" s="125"/>
      <c r="L600" s="125"/>
      <c r="R600" s="50"/>
      <c r="S600" s="50"/>
      <c r="T600" s="50"/>
      <c r="U600" s="50"/>
      <c r="V600" s="50"/>
      <c r="W600" s="52"/>
      <c r="X600" s="50"/>
      <c r="Y600" s="50"/>
      <c r="Z600" s="50"/>
      <c r="AA600" s="50"/>
      <c r="AB600" s="50"/>
    </row>
    <row r="601" spans="1:28" ht="17.2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0"/>
      <c r="K601" s="125"/>
      <c r="L601" s="125"/>
      <c r="R601" s="50"/>
      <c r="S601" s="50"/>
      <c r="T601" s="50"/>
      <c r="U601" s="50"/>
      <c r="V601" s="50"/>
      <c r="W601" s="52"/>
      <c r="X601" s="50"/>
      <c r="Y601" s="50"/>
      <c r="Z601" s="50"/>
      <c r="AA601" s="50"/>
      <c r="AB601" s="50"/>
    </row>
    <row r="602" spans="1:28" ht="17.2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0"/>
      <c r="K602" s="125"/>
      <c r="L602" s="125"/>
      <c r="R602" s="50"/>
      <c r="S602" s="50"/>
      <c r="T602" s="50"/>
      <c r="U602" s="50"/>
      <c r="V602" s="50"/>
      <c r="W602" s="52"/>
      <c r="X602" s="50"/>
      <c r="Y602" s="50"/>
      <c r="Z602" s="50"/>
      <c r="AA602" s="50"/>
      <c r="AB602" s="50"/>
    </row>
    <row r="603" spans="1:28" ht="17.2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0"/>
      <c r="K603" s="125"/>
      <c r="L603" s="125"/>
      <c r="R603" s="50"/>
      <c r="S603" s="50"/>
      <c r="T603" s="50"/>
      <c r="U603" s="50"/>
      <c r="V603" s="50"/>
      <c r="W603" s="52"/>
      <c r="X603" s="50"/>
      <c r="Y603" s="50"/>
      <c r="Z603" s="50"/>
      <c r="AA603" s="50"/>
      <c r="AB603" s="50"/>
    </row>
    <row r="604" spans="1:28" ht="17.2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0"/>
      <c r="K604" s="125"/>
      <c r="L604" s="125"/>
      <c r="R604" s="50"/>
      <c r="S604" s="50"/>
      <c r="T604" s="50"/>
      <c r="U604" s="50"/>
      <c r="V604" s="50"/>
      <c r="W604" s="52"/>
      <c r="X604" s="50"/>
      <c r="Y604" s="50"/>
      <c r="Z604" s="50"/>
      <c r="AA604" s="50"/>
      <c r="AB604" s="50"/>
    </row>
    <row r="605" spans="1:28" ht="17.2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0"/>
      <c r="K605" s="125"/>
      <c r="L605" s="125"/>
      <c r="R605" s="50"/>
      <c r="S605" s="50"/>
      <c r="T605" s="50"/>
      <c r="U605" s="50"/>
      <c r="V605" s="50"/>
      <c r="W605" s="52"/>
      <c r="X605" s="50"/>
      <c r="Y605" s="50"/>
      <c r="Z605" s="50"/>
      <c r="AA605" s="50"/>
      <c r="AB605" s="50"/>
    </row>
    <row r="606" spans="1:28" ht="17.2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0"/>
      <c r="K606" s="125"/>
      <c r="L606" s="125"/>
      <c r="R606" s="50"/>
      <c r="S606" s="50"/>
      <c r="T606" s="50"/>
      <c r="U606" s="50"/>
      <c r="V606" s="50"/>
      <c r="W606" s="52"/>
      <c r="X606" s="50"/>
      <c r="Y606" s="50"/>
      <c r="Z606" s="50"/>
      <c r="AA606" s="50"/>
      <c r="AB606" s="50"/>
    </row>
    <row r="607" spans="1:28" ht="17.2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0"/>
      <c r="K607" s="125"/>
      <c r="L607" s="125"/>
      <c r="R607" s="50"/>
      <c r="S607" s="50"/>
      <c r="T607" s="50"/>
      <c r="U607" s="50"/>
      <c r="V607" s="50"/>
      <c r="W607" s="52"/>
      <c r="X607" s="50"/>
      <c r="Y607" s="50"/>
      <c r="Z607" s="50"/>
      <c r="AA607" s="50"/>
      <c r="AB607" s="50"/>
    </row>
    <row r="608" spans="1:28" ht="17.2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0"/>
      <c r="K608" s="125"/>
      <c r="L608" s="125"/>
      <c r="R608" s="50"/>
      <c r="S608" s="50"/>
      <c r="T608" s="50"/>
      <c r="U608" s="50"/>
      <c r="V608" s="50"/>
      <c r="W608" s="52"/>
      <c r="X608" s="50"/>
      <c r="Y608" s="50"/>
      <c r="Z608" s="50"/>
      <c r="AA608" s="50"/>
      <c r="AB608" s="50"/>
    </row>
    <row r="609" spans="1:28" ht="17.2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0"/>
      <c r="K609" s="125"/>
      <c r="L609" s="125"/>
      <c r="R609" s="50"/>
      <c r="S609" s="50"/>
      <c r="T609" s="50"/>
      <c r="U609" s="50"/>
      <c r="V609" s="50"/>
      <c r="W609" s="52"/>
      <c r="X609" s="50"/>
      <c r="Y609" s="50"/>
      <c r="Z609" s="50"/>
      <c r="AA609" s="50"/>
      <c r="AB609" s="50"/>
    </row>
    <row r="610" spans="1:28" ht="17.2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0"/>
      <c r="K610" s="125"/>
      <c r="L610" s="125"/>
      <c r="R610" s="50"/>
      <c r="S610" s="50"/>
      <c r="T610" s="50"/>
      <c r="U610" s="50"/>
      <c r="V610" s="50"/>
      <c r="W610" s="52"/>
      <c r="X610" s="50"/>
      <c r="Y610" s="50"/>
      <c r="Z610" s="50"/>
      <c r="AA610" s="50"/>
      <c r="AB610" s="50"/>
    </row>
    <row r="611" spans="1:28" ht="17.2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0"/>
      <c r="K611" s="125"/>
      <c r="L611" s="125"/>
      <c r="R611" s="50"/>
      <c r="S611" s="50"/>
      <c r="T611" s="50"/>
      <c r="U611" s="50"/>
      <c r="V611" s="50"/>
      <c r="W611" s="52"/>
      <c r="X611" s="50"/>
      <c r="Y611" s="50"/>
      <c r="Z611" s="50"/>
      <c r="AA611" s="50"/>
      <c r="AB611" s="50"/>
    </row>
    <row r="612" spans="1:28" ht="17.2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0"/>
      <c r="K612" s="125"/>
      <c r="L612" s="125"/>
      <c r="R612" s="50"/>
      <c r="S612" s="50"/>
      <c r="T612" s="50"/>
      <c r="U612" s="50"/>
      <c r="V612" s="50"/>
      <c r="W612" s="52"/>
      <c r="X612" s="50"/>
      <c r="Y612" s="50"/>
      <c r="Z612" s="50"/>
      <c r="AA612" s="50"/>
      <c r="AB612" s="50"/>
    </row>
    <row r="613" spans="1:28" ht="17.2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0"/>
      <c r="K613" s="125"/>
      <c r="L613" s="125"/>
      <c r="R613" s="50"/>
      <c r="S613" s="50"/>
      <c r="T613" s="50"/>
      <c r="U613" s="50"/>
      <c r="V613" s="50"/>
      <c r="W613" s="52"/>
      <c r="X613" s="50"/>
      <c r="Y613" s="50"/>
      <c r="Z613" s="50"/>
      <c r="AA613" s="50"/>
      <c r="AB613" s="50"/>
    </row>
    <row r="614" spans="1:28" ht="17.2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0"/>
      <c r="K614" s="125"/>
      <c r="L614" s="125"/>
      <c r="R614" s="50"/>
      <c r="S614" s="50"/>
      <c r="T614" s="50"/>
      <c r="U614" s="50"/>
      <c r="V614" s="50"/>
      <c r="W614" s="52"/>
      <c r="X614" s="50"/>
      <c r="Y614" s="50"/>
      <c r="Z614" s="50"/>
      <c r="AA614" s="50"/>
      <c r="AB614" s="50"/>
    </row>
    <row r="615" spans="1:28" ht="17.2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0"/>
      <c r="K615" s="125"/>
      <c r="L615" s="125"/>
      <c r="R615" s="50"/>
      <c r="S615" s="50"/>
      <c r="T615" s="50"/>
      <c r="U615" s="50"/>
      <c r="V615" s="50"/>
      <c r="W615" s="52"/>
      <c r="X615" s="50"/>
      <c r="Y615" s="50"/>
      <c r="Z615" s="50"/>
      <c r="AA615" s="50"/>
      <c r="AB615" s="50"/>
    </row>
    <row r="616" spans="1:28" ht="17.2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0"/>
      <c r="K616" s="125"/>
      <c r="L616" s="125"/>
      <c r="R616" s="50"/>
      <c r="S616" s="50"/>
      <c r="T616" s="50"/>
      <c r="U616" s="50"/>
      <c r="V616" s="50"/>
      <c r="W616" s="52"/>
      <c r="X616" s="50"/>
      <c r="Y616" s="50"/>
      <c r="Z616" s="50"/>
      <c r="AA616" s="50"/>
      <c r="AB616" s="50"/>
    </row>
    <row r="617" spans="1:28" ht="17.2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0"/>
      <c r="K617" s="125"/>
      <c r="L617" s="125"/>
      <c r="R617" s="50"/>
      <c r="S617" s="50"/>
      <c r="T617" s="50"/>
      <c r="U617" s="50"/>
      <c r="V617" s="50"/>
      <c r="W617" s="52"/>
      <c r="X617" s="50"/>
      <c r="Y617" s="50"/>
      <c r="Z617" s="50"/>
      <c r="AA617" s="50"/>
      <c r="AB617" s="50"/>
    </row>
    <row r="618" spans="1:28" ht="17.2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0"/>
      <c r="K618" s="125"/>
      <c r="L618" s="125"/>
      <c r="R618" s="50"/>
      <c r="S618" s="50"/>
      <c r="T618" s="50"/>
      <c r="U618" s="50"/>
      <c r="V618" s="50"/>
      <c r="W618" s="52"/>
      <c r="X618" s="50"/>
      <c r="Y618" s="50"/>
      <c r="Z618" s="50"/>
      <c r="AA618" s="50"/>
      <c r="AB618" s="50"/>
    </row>
    <row r="619" spans="1:28" ht="17.2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0"/>
      <c r="K619" s="125"/>
      <c r="L619" s="125"/>
      <c r="R619" s="50"/>
      <c r="S619" s="50"/>
      <c r="T619" s="50"/>
      <c r="U619" s="50"/>
      <c r="V619" s="50"/>
      <c r="W619" s="52"/>
      <c r="X619" s="50"/>
      <c r="Y619" s="50"/>
      <c r="Z619" s="50"/>
      <c r="AA619" s="50"/>
      <c r="AB619" s="50"/>
    </row>
    <row r="620" spans="1:28" ht="17.2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0"/>
      <c r="K620" s="125"/>
      <c r="L620" s="125"/>
      <c r="R620" s="50"/>
      <c r="S620" s="50"/>
      <c r="T620" s="50"/>
      <c r="U620" s="50"/>
      <c r="V620" s="50"/>
      <c r="W620" s="52"/>
      <c r="X620" s="50"/>
      <c r="Y620" s="50"/>
      <c r="Z620" s="50"/>
      <c r="AA620" s="50"/>
      <c r="AB620" s="50"/>
    </row>
    <row r="621" spans="1:28" ht="17.2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0"/>
      <c r="K621" s="125"/>
      <c r="L621" s="125"/>
      <c r="R621" s="50"/>
      <c r="S621" s="50"/>
      <c r="T621" s="50"/>
      <c r="U621" s="50"/>
      <c r="V621" s="50"/>
      <c r="W621" s="52"/>
      <c r="X621" s="50"/>
      <c r="Y621" s="50"/>
      <c r="Z621" s="50"/>
      <c r="AA621" s="50"/>
      <c r="AB621" s="50"/>
    </row>
    <row r="622" spans="1:28" ht="17.2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0"/>
      <c r="K622" s="125"/>
      <c r="L622" s="125"/>
      <c r="R622" s="50"/>
      <c r="S622" s="50"/>
      <c r="T622" s="50"/>
      <c r="U622" s="50"/>
      <c r="V622" s="50"/>
      <c r="W622" s="52"/>
      <c r="X622" s="50"/>
      <c r="Y622" s="50"/>
      <c r="Z622" s="50"/>
      <c r="AA622" s="50"/>
      <c r="AB622" s="50"/>
    </row>
    <row r="623" spans="1:28" ht="17.2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0"/>
      <c r="K623" s="125"/>
      <c r="L623" s="125"/>
      <c r="R623" s="50"/>
      <c r="S623" s="50"/>
      <c r="T623" s="50"/>
      <c r="U623" s="50"/>
      <c r="V623" s="50"/>
      <c r="W623" s="52"/>
      <c r="X623" s="50"/>
      <c r="Y623" s="50"/>
      <c r="Z623" s="50"/>
      <c r="AA623" s="50"/>
      <c r="AB623" s="50"/>
    </row>
    <row r="624" spans="1:28" ht="17.2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0"/>
      <c r="K624" s="125"/>
      <c r="L624" s="125"/>
      <c r="R624" s="50"/>
      <c r="S624" s="50"/>
      <c r="T624" s="50"/>
      <c r="U624" s="50"/>
      <c r="V624" s="50"/>
      <c r="W624" s="52"/>
      <c r="X624" s="50"/>
      <c r="Y624" s="50"/>
      <c r="Z624" s="50"/>
      <c r="AA624" s="50"/>
      <c r="AB624" s="50"/>
    </row>
    <row r="625" spans="1:28" ht="17.2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0"/>
      <c r="K625" s="125"/>
      <c r="L625" s="125"/>
      <c r="R625" s="50"/>
      <c r="S625" s="50"/>
      <c r="T625" s="50"/>
      <c r="U625" s="50"/>
      <c r="V625" s="50"/>
      <c r="W625" s="52"/>
      <c r="X625" s="50"/>
      <c r="Y625" s="50"/>
      <c r="Z625" s="50"/>
      <c r="AA625" s="50"/>
      <c r="AB625" s="50"/>
    </row>
    <row r="626" spans="1:28" ht="17.2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0"/>
      <c r="K626" s="125"/>
      <c r="L626" s="125"/>
      <c r="R626" s="50"/>
      <c r="S626" s="50"/>
      <c r="T626" s="50"/>
      <c r="U626" s="50"/>
      <c r="V626" s="50"/>
      <c r="W626" s="52"/>
      <c r="X626" s="50"/>
      <c r="Y626" s="50"/>
      <c r="Z626" s="50"/>
      <c r="AA626" s="50"/>
      <c r="AB626" s="50"/>
    </row>
    <row r="627" spans="1:28" ht="17.2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0"/>
      <c r="K627" s="125"/>
      <c r="L627" s="125"/>
      <c r="R627" s="50"/>
      <c r="S627" s="50"/>
      <c r="T627" s="50"/>
      <c r="U627" s="50"/>
      <c r="V627" s="50"/>
      <c r="W627" s="52"/>
      <c r="X627" s="50"/>
      <c r="Y627" s="50"/>
      <c r="Z627" s="50"/>
      <c r="AA627" s="50"/>
      <c r="AB627" s="50"/>
    </row>
    <row r="628" spans="1:28" ht="17.2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0"/>
      <c r="K628" s="125"/>
      <c r="L628" s="125"/>
      <c r="R628" s="50"/>
      <c r="S628" s="50"/>
      <c r="T628" s="50"/>
      <c r="U628" s="50"/>
      <c r="V628" s="50"/>
      <c r="W628" s="52"/>
      <c r="X628" s="50"/>
      <c r="Y628" s="50"/>
      <c r="Z628" s="50"/>
      <c r="AA628" s="50"/>
      <c r="AB628" s="50"/>
    </row>
    <row r="629" spans="1:28" ht="17.2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0"/>
      <c r="K629" s="125"/>
      <c r="L629" s="125"/>
      <c r="R629" s="50"/>
      <c r="S629" s="50"/>
      <c r="T629" s="50"/>
      <c r="U629" s="50"/>
      <c r="V629" s="50"/>
      <c r="W629" s="52"/>
      <c r="X629" s="50"/>
      <c r="Y629" s="50"/>
      <c r="Z629" s="50"/>
      <c r="AA629" s="50"/>
      <c r="AB629" s="50"/>
    </row>
    <row r="630" spans="1:28" ht="17.2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0"/>
      <c r="K630" s="125"/>
      <c r="L630" s="125"/>
      <c r="R630" s="50"/>
      <c r="S630" s="50"/>
      <c r="T630" s="50"/>
      <c r="U630" s="50"/>
      <c r="V630" s="50"/>
      <c r="W630" s="52"/>
      <c r="X630" s="50"/>
      <c r="Y630" s="50"/>
      <c r="Z630" s="50"/>
      <c r="AA630" s="50"/>
      <c r="AB630" s="50"/>
    </row>
    <row r="631" spans="1:28" ht="17.2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0"/>
      <c r="K631" s="125"/>
      <c r="L631" s="125"/>
      <c r="R631" s="50"/>
      <c r="S631" s="50"/>
      <c r="T631" s="50"/>
      <c r="U631" s="50"/>
      <c r="V631" s="50"/>
      <c r="W631" s="52"/>
      <c r="X631" s="50"/>
      <c r="Y631" s="50"/>
      <c r="Z631" s="50"/>
      <c r="AA631" s="50"/>
      <c r="AB631" s="50"/>
    </row>
    <row r="632" spans="1:28" ht="17.2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0"/>
      <c r="K632" s="125"/>
      <c r="L632" s="125"/>
      <c r="R632" s="50"/>
      <c r="S632" s="50"/>
      <c r="T632" s="50"/>
      <c r="U632" s="50"/>
      <c r="V632" s="50"/>
      <c r="W632" s="52"/>
      <c r="X632" s="50"/>
      <c r="Y632" s="50"/>
      <c r="Z632" s="50"/>
      <c r="AA632" s="50"/>
      <c r="AB632" s="50"/>
    </row>
    <row r="633" spans="1:28" ht="17.2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0"/>
      <c r="K633" s="125"/>
      <c r="L633" s="125"/>
      <c r="R633" s="50"/>
      <c r="S633" s="50"/>
      <c r="T633" s="50"/>
      <c r="U633" s="50"/>
      <c r="V633" s="50"/>
      <c r="W633" s="52"/>
      <c r="X633" s="50"/>
      <c r="Y633" s="50"/>
      <c r="Z633" s="50"/>
      <c r="AA633" s="50"/>
      <c r="AB633" s="50"/>
    </row>
    <row r="634" spans="1:28" ht="17.2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0"/>
      <c r="K634" s="125"/>
      <c r="L634" s="125"/>
      <c r="R634" s="50"/>
      <c r="S634" s="50"/>
      <c r="T634" s="50"/>
      <c r="U634" s="50"/>
      <c r="V634" s="50"/>
      <c r="W634" s="52"/>
      <c r="X634" s="50"/>
      <c r="Y634" s="50"/>
      <c r="Z634" s="50"/>
      <c r="AA634" s="50"/>
      <c r="AB634" s="50"/>
    </row>
    <row r="635" spans="1:28" ht="17.2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0"/>
      <c r="K635" s="125"/>
      <c r="L635" s="125"/>
      <c r="R635" s="50"/>
      <c r="S635" s="50"/>
      <c r="T635" s="50"/>
      <c r="U635" s="50"/>
      <c r="V635" s="50"/>
      <c r="W635" s="52"/>
      <c r="X635" s="50"/>
      <c r="Y635" s="50"/>
      <c r="Z635" s="50"/>
      <c r="AA635" s="50"/>
      <c r="AB635" s="50"/>
    </row>
    <row r="636" spans="1:28" ht="17.2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0"/>
      <c r="K636" s="125"/>
      <c r="L636" s="125"/>
      <c r="R636" s="50"/>
      <c r="S636" s="50"/>
      <c r="T636" s="50"/>
      <c r="U636" s="50"/>
      <c r="V636" s="50"/>
      <c r="W636" s="52"/>
      <c r="X636" s="50"/>
      <c r="Y636" s="50"/>
      <c r="Z636" s="50"/>
      <c r="AA636" s="50"/>
      <c r="AB636" s="50"/>
    </row>
    <row r="637" spans="1:28" ht="17.2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0"/>
      <c r="K637" s="125"/>
      <c r="L637" s="125"/>
      <c r="R637" s="50"/>
      <c r="S637" s="50"/>
      <c r="T637" s="50"/>
      <c r="U637" s="50"/>
      <c r="V637" s="50"/>
      <c r="W637" s="52"/>
      <c r="X637" s="50"/>
      <c r="Y637" s="50"/>
      <c r="Z637" s="50"/>
      <c r="AA637" s="50"/>
      <c r="AB637" s="50"/>
    </row>
    <row r="638" spans="1:28" ht="17.2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0"/>
      <c r="K638" s="125"/>
      <c r="L638" s="125"/>
      <c r="R638" s="50"/>
      <c r="S638" s="50"/>
      <c r="T638" s="50"/>
      <c r="U638" s="50"/>
      <c r="V638" s="50"/>
      <c r="W638" s="52"/>
      <c r="X638" s="50"/>
      <c r="Y638" s="50"/>
      <c r="Z638" s="50"/>
      <c r="AA638" s="50"/>
      <c r="AB638" s="50"/>
    </row>
    <row r="639" spans="1:28" ht="17.2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0"/>
      <c r="K639" s="125"/>
      <c r="L639" s="125"/>
      <c r="R639" s="50"/>
      <c r="S639" s="50"/>
      <c r="T639" s="50"/>
      <c r="U639" s="50"/>
      <c r="V639" s="50"/>
      <c r="W639" s="52"/>
      <c r="X639" s="50"/>
      <c r="Y639" s="50"/>
      <c r="Z639" s="50"/>
      <c r="AA639" s="50"/>
      <c r="AB639" s="50"/>
    </row>
    <row r="640" spans="1:28" ht="17.2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0"/>
      <c r="K640" s="125"/>
      <c r="L640" s="125"/>
      <c r="R640" s="50"/>
      <c r="S640" s="50"/>
      <c r="T640" s="50"/>
      <c r="U640" s="50"/>
      <c r="V640" s="50"/>
      <c r="W640" s="52"/>
      <c r="X640" s="50"/>
      <c r="Y640" s="50"/>
      <c r="Z640" s="50"/>
      <c r="AA640" s="50"/>
      <c r="AB640" s="50"/>
    </row>
    <row r="641" spans="1:28" ht="17.2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0"/>
      <c r="K641" s="125"/>
      <c r="L641" s="125"/>
      <c r="R641" s="50"/>
      <c r="S641" s="50"/>
      <c r="T641" s="50"/>
      <c r="U641" s="50"/>
      <c r="V641" s="50"/>
      <c r="W641" s="52"/>
      <c r="X641" s="50"/>
      <c r="Y641" s="50"/>
      <c r="Z641" s="50"/>
      <c r="AA641" s="50"/>
      <c r="AB641" s="50"/>
    </row>
    <row r="642" spans="1:28" ht="17.2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0"/>
      <c r="K642" s="125"/>
      <c r="L642" s="125"/>
      <c r="R642" s="50"/>
      <c r="S642" s="50"/>
      <c r="T642" s="50"/>
      <c r="U642" s="50"/>
      <c r="V642" s="50"/>
      <c r="W642" s="52"/>
      <c r="X642" s="50"/>
      <c r="Y642" s="50"/>
      <c r="Z642" s="50"/>
      <c r="AA642" s="50"/>
      <c r="AB642" s="50"/>
    </row>
    <row r="643" spans="1:28" ht="17.2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0"/>
      <c r="K643" s="125"/>
      <c r="L643" s="125"/>
      <c r="R643" s="50"/>
      <c r="S643" s="50"/>
      <c r="T643" s="50"/>
      <c r="U643" s="50"/>
      <c r="V643" s="50"/>
      <c r="W643" s="52"/>
      <c r="X643" s="50"/>
      <c r="Y643" s="50"/>
      <c r="Z643" s="50"/>
      <c r="AA643" s="50"/>
      <c r="AB643" s="50"/>
    </row>
    <row r="644" spans="1:28" ht="17.2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0"/>
      <c r="K644" s="125"/>
      <c r="L644" s="125"/>
      <c r="R644" s="50"/>
      <c r="S644" s="50"/>
      <c r="T644" s="50"/>
      <c r="U644" s="50"/>
      <c r="V644" s="50"/>
      <c r="W644" s="52"/>
      <c r="X644" s="50"/>
      <c r="Y644" s="50"/>
      <c r="Z644" s="50"/>
      <c r="AA644" s="50"/>
      <c r="AB644" s="50"/>
    </row>
    <row r="645" spans="1:28" ht="17.2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0"/>
      <c r="K645" s="125"/>
      <c r="L645" s="125"/>
      <c r="R645" s="50"/>
      <c r="S645" s="50"/>
      <c r="T645" s="50"/>
      <c r="U645" s="50"/>
      <c r="V645" s="50"/>
      <c r="W645" s="52"/>
      <c r="X645" s="50"/>
      <c r="Y645" s="50"/>
      <c r="Z645" s="50"/>
      <c r="AA645" s="50"/>
      <c r="AB645" s="50"/>
    </row>
    <row r="646" spans="1:28" ht="17.2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0"/>
      <c r="K646" s="125"/>
      <c r="L646" s="125"/>
      <c r="R646" s="50"/>
      <c r="S646" s="50"/>
      <c r="T646" s="50"/>
      <c r="U646" s="50"/>
      <c r="V646" s="50"/>
      <c r="W646" s="52"/>
      <c r="X646" s="50"/>
      <c r="Y646" s="50"/>
      <c r="Z646" s="50"/>
      <c r="AA646" s="50"/>
      <c r="AB646" s="50"/>
    </row>
    <row r="647" spans="1:28" ht="17.2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0"/>
      <c r="K647" s="125"/>
      <c r="L647" s="125"/>
      <c r="R647" s="50"/>
      <c r="S647" s="50"/>
      <c r="T647" s="50"/>
      <c r="U647" s="50"/>
      <c r="V647" s="50"/>
      <c r="W647" s="52"/>
      <c r="X647" s="50"/>
      <c r="Y647" s="50"/>
      <c r="Z647" s="50"/>
      <c r="AA647" s="50"/>
      <c r="AB647" s="50"/>
    </row>
    <row r="648" spans="1:28" ht="17.2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0"/>
      <c r="K648" s="125"/>
      <c r="L648" s="125"/>
      <c r="R648" s="50"/>
      <c r="S648" s="50"/>
      <c r="T648" s="50"/>
      <c r="U648" s="50"/>
      <c r="V648" s="50"/>
      <c r="W648" s="52"/>
      <c r="X648" s="50"/>
      <c r="Y648" s="50"/>
      <c r="Z648" s="50"/>
      <c r="AA648" s="50"/>
      <c r="AB648" s="50"/>
    </row>
    <row r="649" spans="1:28" ht="17.2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0"/>
      <c r="K649" s="125"/>
      <c r="L649" s="125"/>
      <c r="R649" s="50"/>
      <c r="S649" s="50"/>
      <c r="T649" s="50"/>
      <c r="U649" s="50"/>
      <c r="V649" s="50"/>
      <c r="W649" s="52"/>
      <c r="X649" s="50"/>
      <c r="Y649" s="50"/>
      <c r="Z649" s="50"/>
      <c r="AA649" s="50"/>
      <c r="AB649" s="50"/>
    </row>
    <row r="650" spans="1:28" ht="17.2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0"/>
      <c r="K650" s="125"/>
      <c r="L650" s="125"/>
      <c r="R650" s="50"/>
      <c r="S650" s="50"/>
      <c r="T650" s="50"/>
      <c r="U650" s="50"/>
      <c r="V650" s="50"/>
      <c r="W650" s="52"/>
      <c r="X650" s="50"/>
      <c r="Y650" s="50"/>
      <c r="Z650" s="50"/>
      <c r="AA650" s="50"/>
      <c r="AB650" s="50"/>
    </row>
    <row r="651" spans="1:28" ht="17.2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0"/>
      <c r="K651" s="125"/>
      <c r="L651" s="125"/>
      <c r="R651" s="50"/>
      <c r="S651" s="50"/>
      <c r="T651" s="50"/>
      <c r="U651" s="50"/>
      <c r="V651" s="50"/>
      <c r="W651" s="52"/>
      <c r="X651" s="50"/>
      <c r="Y651" s="50"/>
      <c r="Z651" s="50"/>
      <c r="AA651" s="50"/>
      <c r="AB651" s="50"/>
    </row>
    <row r="652" spans="1:28" ht="17.2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0"/>
      <c r="K652" s="125"/>
      <c r="L652" s="125"/>
      <c r="R652" s="50"/>
      <c r="S652" s="50"/>
      <c r="T652" s="50"/>
      <c r="U652" s="50"/>
      <c r="V652" s="50"/>
      <c r="W652" s="52"/>
      <c r="X652" s="50"/>
      <c r="Y652" s="50"/>
      <c r="Z652" s="50"/>
      <c r="AA652" s="50"/>
      <c r="AB652" s="50"/>
    </row>
    <row r="653" spans="1:28" ht="17.2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0"/>
      <c r="K653" s="125"/>
      <c r="L653" s="125"/>
      <c r="R653" s="50"/>
      <c r="S653" s="50"/>
      <c r="T653" s="50"/>
      <c r="U653" s="50"/>
      <c r="V653" s="50"/>
      <c r="W653" s="52"/>
      <c r="X653" s="50"/>
      <c r="Y653" s="50"/>
      <c r="Z653" s="50"/>
      <c r="AA653" s="50"/>
      <c r="AB653" s="50"/>
    </row>
    <row r="654" spans="1:28" ht="17.2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0"/>
      <c r="K654" s="125"/>
      <c r="L654" s="125"/>
      <c r="R654" s="50"/>
      <c r="S654" s="50"/>
      <c r="T654" s="50"/>
      <c r="U654" s="50"/>
      <c r="V654" s="50"/>
      <c r="W654" s="52"/>
      <c r="X654" s="50"/>
      <c r="Y654" s="50"/>
      <c r="Z654" s="50"/>
      <c r="AA654" s="50"/>
      <c r="AB654" s="50"/>
    </row>
    <row r="655" spans="1:28" ht="17.2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0"/>
      <c r="K655" s="125"/>
      <c r="L655" s="125"/>
      <c r="R655" s="50"/>
      <c r="S655" s="50"/>
      <c r="T655" s="50"/>
      <c r="U655" s="50"/>
      <c r="V655" s="50"/>
      <c r="W655" s="52"/>
      <c r="X655" s="50"/>
      <c r="Y655" s="50"/>
      <c r="Z655" s="50"/>
      <c r="AA655" s="50"/>
      <c r="AB655" s="50"/>
    </row>
    <row r="656" spans="1:28" ht="17.2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0"/>
      <c r="K656" s="125"/>
      <c r="L656" s="125"/>
      <c r="R656" s="50"/>
      <c r="S656" s="50"/>
      <c r="T656" s="50"/>
      <c r="U656" s="50"/>
      <c r="V656" s="50"/>
      <c r="W656" s="52"/>
      <c r="X656" s="50"/>
      <c r="Y656" s="50"/>
      <c r="Z656" s="50"/>
      <c r="AA656" s="50"/>
      <c r="AB656" s="50"/>
    </row>
    <row r="657" spans="1:28" ht="17.2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0"/>
      <c r="K657" s="125"/>
      <c r="L657" s="125"/>
      <c r="R657" s="50"/>
      <c r="S657" s="50"/>
      <c r="T657" s="50"/>
      <c r="U657" s="50"/>
      <c r="V657" s="50"/>
      <c r="W657" s="52"/>
      <c r="X657" s="50"/>
      <c r="Y657" s="50"/>
      <c r="Z657" s="50"/>
      <c r="AA657" s="50"/>
      <c r="AB657" s="50"/>
    </row>
    <row r="658" spans="1:28" ht="17.2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0"/>
      <c r="K658" s="125"/>
      <c r="L658" s="125"/>
      <c r="R658" s="50"/>
      <c r="S658" s="50"/>
      <c r="T658" s="50"/>
      <c r="U658" s="50"/>
      <c r="V658" s="50"/>
      <c r="W658" s="52"/>
      <c r="X658" s="50"/>
      <c r="Y658" s="50"/>
      <c r="Z658" s="50"/>
      <c r="AA658" s="50"/>
      <c r="AB658" s="50"/>
    </row>
    <row r="659" spans="1:28" ht="17.2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0"/>
      <c r="K659" s="125"/>
      <c r="L659" s="125"/>
      <c r="R659" s="50"/>
      <c r="S659" s="50"/>
      <c r="T659" s="50"/>
      <c r="U659" s="50"/>
      <c r="V659" s="50"/>
      <c r="W659" s="52"/>
      <c r="X659" s="50"/>
      <c r="Y659" s="50"/>
      <c r="Z659" s="50"/>
      <c r="AA659" s="50"/>
      <c r="AB659" s="50"/>
    </row>
    <row r="660" spans="1:28" ht="17.2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0"/>
      <c r="K660" s="125"/>
      <c r="L660" s="125"/>
      <c r="R660" s="50"/>
      <c r="S660" s="50"/>
      <c r="T660" s="50"/>
      <c r="U660" s="50"/>
      <c r="V660" s="50"/>
      <c r="W660" s="52"/>
      <c r="X660" s="50"/>
      <c r="Y660" s="50"/>
      <c r="Z660" s="50"/>
      <c r="AA660" s="50"/>
      <c r="AB660" s="50"/>
    </row>
    <row r="661" spans="1:28" ht="17.2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0"/>
      <c r="K661" s="125"/>
      <c r="L661" s="125"/>
      <c r="R661" s="50"/>
      <c r="S661" s="50"/>
      <c r="T661" s="50"/>
      <c r="U661" s="50"/>
      <c r="V661" s="50"/>
      <c r="W661" s="52"/>
      <c r="X661" s="50"/>
      <c r="Y661" s="50"/>
      <c r="Z661" s="50"/>
      <c r="AA661" s="50"/>
      <c r="AB661" s="50"/>
    </row>
    <row r="662" spans="1:28" ht="17.2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0"/>
      <c r="K662" s="125"/>
      <c r="L662" s="125"/>
      <c r="R662" s="50"/>
      <c r="S662" s="50"/>
      <c r="T662" s="50"/>
      <c r="U662" s="50"/>
      <c r="V662" s="50"/>
      <c r="W662" s="52"/>
      <c r="X662" s="50"/>
      <c r="Y662" s="50"/>
      <c r="Z662" s="50"/>
      <c r="AA662" s="50"/>
      <c r="AB662" s="50"/>
    </row>
    <row r="663" spans="1:28" ht="17.2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0"/>
      <c r="K663" s="125"/>
      <c r="L663" s="125"/>
      <c r="R663" s="50"/>
      <c r="S663" s="50"/>
      <c r="T663" s="50"/>
      <c r="U663" s="50"/>
      <c r="V663" s="50"/>
      <c r="W663" s="52"/>
      <c r="X663" s="50"/>
      <c r="Y663" s="50"/>
      <c r="Z663" s="50"/>
      <c r="AA663" s="50"/>
      <c r="AB663" s="50"/>
    </row>
    <row r="664" spans="1:28" ht="17.2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0"/>
      <c r="K664" s="125"/>
      <c r="L664" s="125"/>
      <c r="R664" s="50"/>
      <c r="S664" s="50"/>
      <c r="T664" s="50"/>
      <c r="U664" s="50"/>
      <c r="V664" s="50"/>
      <c r="W664" s="52"/>
      <c r="X664" s="50"/>
      <c r="Y664" s="50"/>
      <c r="Z664" s="50"/>
      <c r="AA664" s="50"/>
      <c r="AB664" s="50"/>
    </row>
    <row r="665" spans="1:28" ht="17.2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0"/>
      <c r="K665" s="125"/>
      <c r="L665" s="125"/>
      <c r="R665" s="50"/>
      <c r="S665" s="50"/>
      <c r="T665" s="50"/>
      <c r="U665" s="50"/>
      <c r="V665" s="50"/>
      <c r="W665" s="52"/>
      <c r="X665" s="50"/>
      <c r="Y665" s="50"/>
      <c r="Z665" s="50"/>
      <c r="AA665" s="50"/>
      <c r="AB665" s="50"/>
    </row>
    <row r="666" spans="1:28" ht="17.2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0"/>
      <c r="K666" s="125"/>
      <c r="L666" s="125"/>
      <c r="R666" s="50"/>
      <c r="S666" s="50"/>
      <c r="T666" s="50"/>
      <c r="U666" s="50"/>
      <c r="V666" s="50"/>
      <c r="W666" s="52"/>
      <c r="X666" s="50"/>
      <c r="Y666" s="50"/>
      <c r="Z666" s="50"/>
      <c r="AA666" s="50"/>
      <c r="AB666" s="50"/>
    </row>
    <row r="667" spans="1:28" ht="17.2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0"/>
      <c r="K667" s="125"/>
      <c r="L667" s="125"/>
      <c r="R667" s="50"/>
      <c r="S667" s="50"/>
      <c r="T667" s="50"/>
      <c r="U667" s="50"/>
      <c r="V667" s="50"/>
      <c r="W667" s="52"/>
      <c r="X667" s="50"/>
      <c r="Y667" s="50"/>
      <c r="Z667" s="50"/>
      <c r="AA667" s="50"/>
      <c r="AB667" s="50"/>
    </row>
    <row r="668" spans="1:28" ht="17.2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0"/>
      <c r="K668" s="125"/>
      <c r="L668" s="125"/>
      <c r="R668" s="50"/>
      <c r="S668" s="50"/>
      <c r="T668" s="50"/>
      <c r="U668" s="50"/>
      <c r="V668" s="50"/>
      <c r="W668" s="52"/>
      <c r="X668" s="50"/>
      <c r="Y668" s="50"/>
      <c r="Z668" s="50"/>
      <c r="AA668" s="50"/>
      <c r="AB668" s="50"/>
    </row>
    <row r="669" spans="1:28" ht="17.2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0"/>
      <c r="K669" s="125"/>
      <c r="L669" s="125"/>
      <c r="R669" s="50"/>
      <c r="S669" s="50"/>
      <c r="T669" s="50"/>
      <c r="U669" s="50"/>
      <c r="V669" s="50"/>
      <c r="W669" s="52"/>
      <c r="X669" s="50"/>
      <c r="Y669" s="50"/>
      <c r="Z669" s="50"/>
      <c r="AA669" s="50"/>
      <c r="AB669" s="50"/>
    </row>
    <row r="670" spans="1:28" ht="17.2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0"/>
      <c r="K670" s="125"/>
      <c r="L670" s="125"/>
      <c r="R670" s="50"/>
      <c r="S670" s="50"/>
      <c r="T670" s="50"/>
      <c r="U670" s="50"/>
      <c r="V670" s="50"/>
      <c r="W670" s="52"/>
      <c r="X670" s="50"/>
      <c r="Y670" s="50"/>
      <c r="Z670" s="50"/>
      <c r="AA670" s="50"/>
      <c r="AB670" s="50"/>
    </row>
    <row r="671" spans="1:28" ht="17.2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0"/>
      <c r="K671" s="125"/>
      <c r="L671" s="125"/>
      <c r="R671" s="50"/>
      <c r="S671" s="50"/>
      <c r="T671" s="50"/>
      <c r="U671" s="50"/>
      <c r="V671" s="50"/>
      <c r="W671" s="52"/>
      <c r="X671" s="50"/>
      <c r="Y671" s="50"/>
      <c r="Z671" s="50"/>
      <c r="AA671" s="50"/>
      <c r="AB671" s="50"/>
    </row>
    <row r="672" spans="1:28" ht="17.2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0"/>
      <c r="K672" s="125"/>
      <c r="L672" s="125"/>
      <c r="R672" s="50"/>
      <c r="S672" s="50"/>
      <c r="T672" s="50"/>
      <c r="U672" s="50"/>
      <c r="V672" s="50"/>
      <c r="W672" s="52"/>
      <c r="X672" s="50"/>
      <c r="Y672" s="50"/>
      <c r="Z672" s="50"/>
      <c r="AA672" s="50"/>
      <c r="AB672" s="50"/>
    </row>
    <row r="673" spans="1:28" ht="17.2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0"/>
      <c r="K673" s="125"/>
      <c r="L673" s="125"/>
      <c r="R673" s="50"/>
      <c r="S673" s="50"/>
      <c r="T673" s="50"/>
      <c r="U673" s="50"/>
      <c r="V673" s="50"/>
      <c r="W673" s="52"/>
      <c r="X673" s="50"/>
      <c r="Y673" s="50"/>
      <c r="Z673" s="50"/>
      <c r="AA673" s="50"/>
      <c r="AB673" s="50"/>
    </row>
    <row r="674" spans="1:28" ht="17.2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0"/>
      <c r="K674" s="125"/>
      <c r="L674" s="125"/>
      <c r="R674" s="50"/>
      <c r="S674" s="50"/>
      <c r="T674" s="50"/>
      <c r="U674" s="50"/>
      <c r="V674" s="50"/>
      <c r="W674" s="52"/>
      <c r="X674" s="50"/>
      <c r="Y674" s="50"/>
      <c r="Z674" s="50"/>
      <c r="AA674" s="50"/>
      <c r="AB674" s="50"/>
    </row>
    <row r="675" spans="1:28" ht="17.2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0"/>
      <c r="K675" s="125"/>
      <c r="L675" s="125"/>
      <c r="R675" s="50"/>
      <c r="S675" s="50"/>
      <c r="T675" s="50"/>
      <c r="U675" s="50"/>
      <c r="V675" s="50"/>
      <c r="W675" s="52"/>
      <c r="X675" s="50"/>
      <c r="Y675" s="50"/>
      <c r="Z675" s="50"/>
      <c r="AA675" s="50"/>
      <c r="AB675" s="50"/>
    </row>
    <row r="676" spans="1:28" ht="17.2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0"/>
      <c r="K676" s="125"/>
      <c r="L676" s="125"/>
      <c r="R676" s="50"/>
      <c r="S676" s="50"/>
      <c r="T676" s="50"/>
      <c r="U676" s="50"/>
      <c r="V676" s="50"/>
      <c r="W676" s="52"/>
      <c r="X676" s="50"/>
      <c r="Y676" s="50"/>
      <c r="Z676" s="50"/>
      <c r="AA676" s="50"/>
      <c r="AB676" s="50"/>
    </row>
    <row r="677" spans="1:28" ht="17.2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0"/>
      <c r="K677" s="125"/>
      <c r="L677" s="125"/>
      <c r="R677" s="50"/>
      <c r="S677" s="50"/>
      <c r="T677" s="50"/>
      <c r="U677" s="50"/>
      <c r="V677" s="50"/>
      <c r="W677" s="52"/>
      <c r="X677" s="50"/>
      <c r="Y677" s="50"/>
      <c r="Z677" s="50"/>
      <c r="AA677" s="50"/>
      <c r="AB677" s="50"/>
    </row>
    <row r="678" spans="1:28" ht="17.2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0"/>
      <c r="K678" s="125"/>
      <c r="L678" s="125"/>
      <c r="R678" s="50"/>
      <c r="S678" s="50"/>
      <c r="T678" s="50"/>
      <c r="U678" s="50"/>
      <c r="V678" s="50"/>
      <c r="W678" s="52"/>
      <c r="X678" s="50"/>
      <c r="Y678" s="50"/>
      <c r="Z678" s="50"/>
      <c r="AA678" s="50"/>
      <c r="AB678" s="50"/>
    </row>
    <row r="679" spans="1:28" ht="17.2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0"/>
      <c r="K679" s="125"/>
      <c r="L679" s="125"/>
      <c r="R679" s="50"/>
      <c r="S679" s="50"/>
      <c r="T679" s="50"/>
      <c r="U679" s="50"/>
      <c r="V679" s="50"/>
      <c r="W679" s="52"/>
      <c r="X679" s="50"/>
      <c r="Y679" s="50"/>
      <c r="Z679" s="50"/>
      <c r="AA679" s="50"/>
      <c r="AB679" s="50"/>
    </row>
    <row r="680" spans="1:28" ht="17.2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0"/>
      <c r="K680" s="125"/>
      <c r="L680" s="125"/>
      <c r="R680" s="50"/>
      <c r="S680" s="50"/>
      <c r="T680" s="50"/>
      <c r="U680" s="50"/>
      <c r="V680" s="50"/>
      <c r="W680" s="52"/>
      <c r="X680" s="50"/>
      <c r="Y680" s="50"/>
      <c r="Z680" s="50"/>
      <c r="AA680" s="50"/>
      <c r="AB680" s="50"/>
    </row>
    <row r="681" spans="1:28" ht="17.2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0"/>
      <c r="K681" s="125"/>
      <c r="L681" s="125"/>
      <c r="R681" s="50"/>
      <c r="S681" s="50"/>
      <c r="T681" s="50"/>
      <c r="U681" s="50"/>
      <c r="V681" s="50"/>
      <c r="W681" s="52"/>
      <c r="X681" s="50"/>
      <c r="Y681" s="50"/>
      <c r="Z681" s="50"/>
      <c r="AA681" s="50"/>
      <c r="AB681" s="50"/>
    </row>
    <row r="682" spans="1:28" ht="17.2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0"/>
      <c r="K682" s="125"/>
      <c r="L682" s="125"/>
      <c r="R682" s="50"/>
      <c r="S682" s="50"/>
      <c r="T682" s="50"/>
      <c r="U682" s="50"/>
      <c r="V682" s="50"/>
      <c r="W682" s="52"/>
      <c r="X682" s="50"/>
      <c r="Y682" s="50"/>
      <c r="Z682" s="50"/>
      <c r="AA682" s="50"/>
      <c r="AB682" s="50"/>
    </row>
    <row r="683" spans="1:28" ht="17.2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0"/>
      <c r="K683" s="125"/>
      <c r="L683" s="125"/>
      <c r="R683" s="50"/>
      <c r="S683" s="50"/>
      <c r="T683" s="50"/>
      <c r="U683" s="50"/>
      <c r="V683" s="50"/>
      <c r="W683" s="52"/>
      <c r="X683" s="50"/>
      <c r="Y683" s="50"/>
      <c r="Z683" s="50"/>
      <c r="AA683" s="50"/>
      <c r="AB683" s="50"/>
    </row>
    <row r="684" spans="1:28" ht="17.2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0"/>
      <c r="K684" s="125"/>
      <c r="L684" s="125"/>
      <c r="R684" s="50"/>
      <c r="S684" s="50"/>
      <c r="T684" s="50"/>
      <c r="U684" s="50"/>
      <c r="V684" s="50"/>
      <c r="W684" s="52"/>
      <c r="X684" s="50"/>
      <c r="Y684" s="50"/>
      <c r="Z684" s="50"/>
      <c r="AA684" s="50"/>
      <c r="AB684" s="50"/>
    </row>
    <row r="685" spans="1:28" ht="17.2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0"/>
      <c r="K685" s="125"/>
      <c r="L685" s="125"/>
      <c r="R685" s="50"/>
      <c r="S685" s="50"/>
      <c r="T685" s="50"/>
      <c r="U685" s="50"/>
      <c r="V685" s="50"/>
      <c r="W685" s="52"/>
      <c r="X685" s="50"/>
      <c r="Y685" s="50"/>
      <c r="Z685" s="50"/>
      <c r="AA685" s="50"/>
      <c r="AB685" s="50"/>
    </row>
    <row r="686" spans="1:28" ht="17.2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0"/>
      <c r="K686" s="125"/>
      <c r="L686" s="125"/>
      <c r="R686" s="50"/>
      <c r="S686" s="50"/>
      <c r="T686" s="50"/>
      <c r="U686" s="50"/>
      <c r="V686" s="50"/>
      <c r="W686" s="52"/>
      <c r="X686" s="50"/>
      <c r="Y686" s="50"/>
      <c r="Z686" s="50"/>
      <c r="AA686" s="50"/>
      <c r="AB686" s="50"/>
    </row>
    <row r="687" spans="1:28" ht="17.2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0"/>
      <c r="K687" s="125"/>
      <c r="L687" s="125"/>
      <c r="R687" s="50"/>
      <c r="S687" s="50"/>
      <c r="T687" s="50"/>
      <c r="U687" s="50"/>
      <c r="V687" s="50"/>
      <c r="W687" s="52"/>
      <c r="X687" s="50"/>
      <c r="Y687" s="50"/>
      <c r="Z687" s="50"/>
      <c r="AA687" s="50"/>
      <c r="AB687" s="50"/>
    </row>
    <row r="688" spans="1:28" ht="17.2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0"/>
      <c r="K688" s="125"/>
      <c r="L688" s="125"/>
      <c r="R688" s="50"/>
      <c r="S688" s="50"/>
      <c r="T688" s="50"/>
      <c r="U688" s="50"/>
      <c r="V688" s="50"/>
      <c r="W688" s="52"/>
      <c r="X688" s="50"/>
      <c r="Y688" s="50"/>
      <c r="Z688" s="50"/>
      <c r="AA688" s="50"/>
      <c r="AB688" s="50"/>
    </row>
    <row r="689" spans="1:28" ht="17.2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0"/>
      <c r="K689" s="125"/>
      <c r="L689" s="125"/>
      <c r="R689" s="50"/>
      <c r="S689" s="50"/>
      <c r="T689" s="50"/>
      <c r="U689" s="50"/>
      <c r="V689" s="50"/>
      <c r="W689" s="52"/>
      <c r="X689" s="50"/>
      <c r="Y689" s="50"/>
      <c r="Z689" s="50"/>
      <c r="AA689" s="50"/>
      <c r="AB689" s="50"/>
    </row>
    <row r="690" spans="1:28" ht="17.2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0"/>
      <c r="K690" s="125"/>
      <c r="L690" s="125"/>
      <c r="R690" s="50"/>
      <c r="S690" s="50"/>
      <c r="T690" s="50"/>
      <c r="U690" s="50"/>
      <c r="V690" s="50"/>
      <c r="W690" s="52"/>
      <c r="X690" s="50"/>
      <c r="Y690" s="50"/>
      <c r="Z690" s="50"/>
      <c r="AA690" s="50"/>
      <c r="AB690" s="50"/>
    </row>
    <row r="691" spans="1:28" ht="17.2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0"/>
      <c r="K691" s="125"/>
      <c r="L691" s="125"/>
      <c r="R691" s="50"/>
      <c r="S691" s="50"/>
      <c r="T691" s="50"/>
      <c r="U691" s="50"/>
      <c r="V691" s="50"/>
      <c r="W691" s="52"/>
      <c r="X691" s="50"/>
      <c r="Y691" s="50"/>
      <c r="Z691" s="50"/>
      <c r="AA691" s="50"/>
      <c r="AB691" s="50"/>
    </row>
    <row r="692" spans="1:28" ht="17.2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0"/>
      <c r="K692" s="125"/>
      <c r="L692" s="125"/>
      <c r="R692" s="50"/>
      <c r="S692" s="50"/>
      <c r="T692" s="50"/>
      <c r="U692" s="50"/>
      <c r="V692" s="50"/>
      <c r="W692" s="52"/>
      <c r="X692" s="50"/>
      <c r="Y692" s="50"/>
      <c r="Z692" s="50"/>
      <c r="AA692" s="50"/>
      <c r="AB692" s="50"/>
    </row>
    <row r="693" spans="1:28" ht="17.2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0"/>
      <c r="K693" s="125"/>
      <c r="L693" s="125"/>
      <c r="R693" s="50"/>
      <c r="S693" s="50"/>
      <c r="T693" s="50"/>
      <c r="U693" s="50"/>
      <c r="V693" s="50"/>
      <c r="W693" s="52"/>
      <c r="X693" s="50"/>
      <c r="Y693" s="50"/>
      <c r="Z693" s="50"/>
      <c r="AA693" s="50"/>
      <c r="AB693" s="50"/>
    </row>
    <row r="694" spans="1:28" ht="17.2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0"/>
      <c r="K694" s="125"/>
      <c r="L694" s="125"/>
      <c r="R694" s="50"/>
      <c r="S694" s="50"/>
      <c r="T694" s="50"/>
      <c r="U694" s="50"/>
      <c r="V694" s="50"/>
      <c r="W694" s="52"/>
      <c r="X694" s="50"/>
      <c r="Y694" s="50"/>
      <c r="Z694" s="50"/>
      <c r="AA694" s="50"/>
      <c r="AB694" s="50"/>
    </row>
    <row r="695" spans="1:28" ht="17.2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0"/>
      <c r="K695" s="125"/>
      <c r="L695" s="125"/>
      <c r="R695" s="50"/>
      <c r="S695" s="50"/>
      <c r="T695" s="50"/>
      <c r="U695" s="50"/>
      <c r="V695" s="50"/>
      <c r="W695" s="52"/>
      <c r="X695" s="50"/>
      <c r="Y695" s="50"/>
      <c r="Z695" s="50"/>
      <c r="AA695" s="50"/>
      <c r="AB695" s="50"/>
    </row>
    <row r="696" spans="1:28" ht="17.2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0"/>
      <c r="K696" s="125"/>
      <c r="L696" s="125"/>
      <c r="R696" s="50"/>
      <c r="S696" s="50"/>
      <c r="T696" s="50"/>
      <c r="U696" s="50"/>
      <c r="V696" s="50"/>
      <c r="W696" s="52"/>
      <c r="X696" s="50"/>
      <c r="Y696" s="50"/>
      <c r="Z696" s="50"/>
      <c r="AA696" s="50"/>
      <c r="AB696" s="50"/>
    </row>
    <row r="697" spans="1:28" ht="17.2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0"/>
      <c r="K697" s="125"/>
      <c r="L697" s="125"/>
      <c r="R697" s="50"/>
      <c r="S697" s="50"/>
      <c r="T697" s="50"/>
      <c r="U697" s="50"/>
      <c r="V697" s="50"/>
      <c r="W697" s="52"/>
      <c r="X697" s="50"/>
      <c r="Y697" s="50"/>
      <c r="Z697" s="50"/>
      <c r="AA697" s="50"/>
      <c r="AB697" s="50"/>
    </row>
    <row r="698" spans="1:28" ht="17.2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0"/>
      <c r="K698" s="125"/>
      <c r="L698" s="125"/>
      <c r="R698" s="50"/>
      <c r="S698" s="50"/>
      <c r="T698" s="50"/>
      <c r="U698" s="50"/>
      <c r="V698" s="50"/>
      <c r="W698" s="52"/>
      <c r="X698" s="50"/>
      <c r="Y698" s="50"/>
      <c r="Z698" s="50"/>
      <c r="AA698" s="50"/>
      <c r="AB698" s="50"/>
    </row>
    <row r="699" spans="1:28" ht="17.2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0"/>
      <c r="K699" s="125"/>
      <c r="L699" s="125"/>
      <c r="R699" s="50"/>
      <c r="S699" s="50"/>
      <c r="T699" s="50"/>
      <c r="U699" s="50"/>
      <c r="V699" s="50"/>
      <c r="W699" s="52"/>
      <c r="X699" s="50"/>
      <c r="Y699" s="50"/>
      <c r="Z699" s="50"/>
      <c r="AA699" s="50"/>
      <c r="AB699" s="50"/>
    </row>
    <row r="700" spans="1:28" ht="17.2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0"/>
      <c r="K700" s="125"/>
      <c r="L700" s="125"/>
      <c r="R700" s="50"/>
      <c r="S700" s="50"/>
      <c r="T700" s="50"/>
      <c r="U700" s="50"/>
      <c r="V700" s="50"/>
      <c r="W700" s="52"/>
      <c r="X700" s="50"/>
      <c r="Y700" s="50"/>
      <c r="Z700" s="50"/>
      <c r="AA700" s="50"/>
      <c r="AB700" s="50"/>
    </row>
    <row r="701" spans="1:28" ht="17.2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0"/>
      <c r="K701" s="125"/>
      <c r="L701" s="125"/>
      <c r="R701" s="50"/>
      <c r="S701" s="50"/>
      <c r="T701" s="50"/>
      <c r="U701" s="50"/>
      <c r="V701" s="50"/>
      <c r="W701" s="52"/>
      <c r="X701" s="50"/>
      <c r="Y701" s="50"/>
      <c r="Z701" s="50"/>
      <c r="AA701" s="50"/>
      <c r="AB701" s="50"/>
    </row>
    <row r="702" spans="1:28" ht="17.2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0"/>
      <c r="K702" s="125"/>
      <c r="L702" s="125"/>
      <c r="R702" s="50"/>
      <c r="S702" s="50"/>
      <c r="T702" s="50"/>
      <c r="U702" s="50"/>
      <c r="V702" s="50"/>
      <c r="W702" s="52"/>
      <c r="X702" s="50"/>
      <c r="Y702" s="50"/>
      <c r="Z702" s="50"/>
      <c r="AA702" s="50"/>
      <c r="AB702" s="50"/>
    </row>
    <row r="703" spans="1:28" ht="17.2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0"/>
      <c r="K703" s="125"/>
      <c r="L703" s="125"/>
      <c r="R703" s="50"/>
      <c r="S703" s="50"/>
      <c r="T703" s="50"/>
      <c r="U703" s="50"/>
      <c r="V703" s="50"/>
      <c r="W703" s="52"/>
      <c r="X703" s="50"/>
      <c r="Y703" s="50"/>
      <c r="Z703" s="50"/>
      <c r="AA703" s="50"/>
      <c r="AB703" s="50"/>
    </row>
    <row r="704" spans="1:28" ht="17.2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0"/>
      <c r="K704" s="125"/>
      <c r="L704" s="125"/>
      <c r="R704" s="50"/>
      <c r="S704" s="50"/>
      <c r="T704" s="50"/>
      <c r="U704" s="50"/>
      <c r="V704" s="50"/>
      <c r="W704" s="52"/>
      <c r="X704" s="50"/>
      <c r="Y704" s="50"/>
      <c r="Z704" s="50"/>
      <c r="AA704" s="50"/>
      <c r="AB704" s="50"/>
    </row>
    <row r="705" spans="1:28" ht="17.2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0"/>
      <c r="K705" s="125"/>
      <c r="L705" s="125"/>
      <c r="R705" s="50"/>
      <c r="S705" s="50"/>
      <c r="T705" s="50"/>
      <c r="U705" s="50"/>
      <c r="V705" s="50"/>
      <c r="W705" s="52"/>
      <c r="X705" s="50"/>
      <c r="Y705" s="50"/>
      <c r="Z705" s="50"/>
      <c r="AA705" s="50"/>
      <c r="AB705" s="50"/>
    </row>
    <row r="706" spans="1:28" ht="17.2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0"/>
      <c r="K706" s="125"/>
      <c r="L706" s="125"/>
      <c r="R706" s="50"/>
      <c r="S706" s="50"/>
      <c r="T706" s="50"/>
      <c r="U706" s="50"/>
      <c r="V706" s="50"/>
      <c r="W706" s="52"/>
      <c r="X706" s="50"/>
      <c r="Y706" s="50"/>
      <c r="Z706" s="50"/>
      <c r="AA706" s="50"/>
      <c r="AB706" s="50"/>
    </row>
    <row r="707" spans="1:28" ht="17.2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0"/>
      <c r="K707" s="125"/>
      <c r="L707" s="125"/>
      <c r="R707" s="50"/>
      <c r="S707" s="50"/>
      <c r="T707" s="50"/>
      <c r="U707" s="50"/>
      <c r="V707" s="50"/>
      <c r="W707" s="52"/>
      <c r="X707" s="50"/>
      <c r="Y707" s="50"/>
      <c r="Z707" s="50"/>
      <c r="AA707" s="50"/>
      <c r="AB707" s="50"/>
    </row>
    <row r="708" spans="1:28" ht="17.2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0"/>
      <c r="K708" s="125"/>
      <c r="L708" s="125"/>
      <c r="R708" s="50"/>
      <c r="S708" s="50"/>
      <c r="T708" s="50"/>
      <c r="U708" s="50"/>
      <c r="V708" s="50"/>
      <c r="W708" s="52"/>
      <c r="X708" s="50"/>
      <c r="Y708" s="50"/>
      <c r="Z708" s="50"/>
      <c r="AA708" s="50"/>
      <c r="AB708" s="50"/>
    </row>
    <row r="709" spans="1:28" ht="17.2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0"/>
      <c r="K709" s="125"/>
      <c r="L709" s="125"/>
      <c r="R709" s="50"/>
      <c r="S709" s="50"/>
      <c r="T709" s="50"/>
      <c r="U709" s="50"/>
      <c r="V709" s="50"/>
      <c r="W709" s="52"/>
      <c r="X709" s="50"/>
      <c r="Y709" s="50"/>
      <c r="Z709" s="50"/>
      <c r="AA709" s="50"/>
      <c r="AB709" s="50"/>
    </row>
    <row r="710" spans="1:28" ht="17.2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0"/>
      <c r="K710" s="125"/>
      <c r="L710" s="125"/>
      <c r="R710" s="50"/>
      <c r="S710" s="50"/>
      <c r="T710" s="50"/>
      <c r="U710" s="50"/>
      <c r="V710" s="50"/>
      <c r="W710" s="52"/>
      <c r="X710" s="50"/>
      <c r="Y710" s="50"/>
      <c r="Z710" s="50"/>
      <c r="AA710" s="50"/>
      <c r="AB710" s="50"/>
    </row>
    <row r="711" spans="1:28" ht="17.2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0"/>
      <c r="K711" s="125"/>
      <c r="L711" s="125"/>
      <c r="R711" s="50"/>
      <c r="S711" s="50"/>
      <c r="T711" s="50"/>
      <c r="U711" s="50"/>
      <c r="V711" s="50"/>
      <c r="W711" s="52"/>
      <c r="X711" s="50"/>
      <c r="Y711" s="50"/>
      <c r="Z711" s="50"/>
      <c r="AA711" s="50"/>
      <c r="AB711" s="50"/>
    </row>
    <row r="712" spans="1:28" ht="17.2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0"/>
      <c r="K712" s="125"/>
      <c r="L712" s="125"/>
      <c r="R712" s="50"/>
      <c r="S712" s="50"/>
      <c r="T712" s="50"/>
      <c r="U712" s="50"/>
      <c r="V712" s="50"/>
      <c r="W712" s="52"/>
      <c r="X712" s="50"/>
      <c r="Y712" s="50"/>
      <c r="Z712" s="50"/>
      <c r="AA712" s="50"/>
      <c r="AB712" s="50"/>
    </row>
    <row r="713" spans="1:28" ht="17.2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0"/>
      <c r="K713" s="125"/>
      <c r="L713" s="125"/>
      <c r="R713" s="50"/>
      <c r="S713" s="50"/>
      <c r="T713" s="50"/>
      <c r="U713" s="50"/>
      <c r="V713" s="50"/>
      <c r="W713" s="52"/>
      <c r="X713" s="50"/>
      <c r="Y713" s="50"/>
      <c r="Z713" s="50"/>
      <c r="AA713" s="50"/>
      <c r="AB713" s="50"/>
    </row>
    <row r="714" spans="1:28" ht="17.2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0"/>
      <c r="K714" s="125"/>
      <c r="L714" s="125"/>
      <c r="R714" s="50"/>
      <c r="S714" s="50"/>
      <c r="T714" s="50"/>
      <c r="U714" s="50"/>
      <c r="V714" s="50"/>
      <c r="W714" s="52"/>
      <c r="X714" s="50"/>
      <c r="Y714" s="50"/>
      <c r="Z714" s="50"/>
      <c r="AA714" s="50"/>
      <c r="AB714" s="50"/>
    </row>
    <row r="715" spans="1:28" ht="17.2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0"/>
      <c r="K715" s="125"/>
      <c r="L715" s="125"/>
      <c r="R715" s="50"/>
      <c r="S715" s="50"/>
      <c r="T715" s="50"/>
      <c r="U715" s="50"/>
      <c r="V715" s="50"/>
      <c r="W715" s="52"/>
      <c r="X715" s="50"/>
      <c r="Y715" s="50"/>
      <c r="Z715" s="50"/>
      <c r="AA715" s="50"/>
      <c r="AB715" s="50"/>
    </row>
    <row r="716" spans="1:28" ht="17.2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0"/>
      <c r="K716" s="125"/>
      <c r="L716" s="125"/>
      <c r="R716" s="50"/>
      <c r="S716" s="50"/>
      <c r="T716" s="50"/>
      <c r="U716" s="50"/>
      <c r="V716" s="50"/>
      <c r="W716" s="52"/>
      <c r="X716" s="50"/>
      <c r="Y716" s="50"/>
      <c r="Z716" s="50"/>
      <c r="AA716" s="50"/>
      <c r="AB716" s="50"/>
    </row>
    <row r="717" spans="1:28" ht="17.2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0"/>
      <c r="K717" s="125"/>
      <c r="L717" s="125"/>
      <c r="R717" s="50"/>
      <c r="S717" s="50"/>
      <c r="T717" s="50"/>
      <c r="U717" s="50"/>
      <c r="V717" s="50"/>
      <c r="W717" s="52"/>
      <c r="X717" s="50"/>
      <c r="Y717" s="50"/>
      <c r="Z717" s="50"/>
      <c r="AA717" s="50"/>
      <c r="AB717" s="50"/>
    </row>
    <row r="718" spans="1:28" ht="17.2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0"/>
      <c r="K718" s="125"/>
      <c r="L718" s="125"/>
      <c r="R718" s="50"/>
      <c r="S718" s="50"/>
      <c r="T718" s="50"/>
      <c r="U718" s="50"/>
      <c r="V718" s="50"/>
      <c r="W718" s="52"/>
      <c r="X718" s="50"/>
      <c r="Y718" s="50"/>
      <c r="Z718" s="50"/>
      <c r="AA718" s="50"/>
      <c r="AB718" s="50"/>
    </row>
    <row r="719" spans="1:28" ht="17.2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0"/>
      <c r="K719" s="125"/>
      <c r="L719" s="125"/>
      <c r="R719" s="50"/>
      <c r="S719" s="50"/>
      <c r="T719" s="50"/>
      <c r="U719" s="50"/>
      <c r="V719" s="50"/>
      <c r="W719" s="52"/>
      <c r="X719" s="50"/>
      <c r="Y719" s="50"/>
      <c r="Z719" s="50"/>
      <c r="AA719" s="50"/>
      <c r="AB719" s="50"/>
    </row>
    <row r="720" spans="1:28" ht="17.2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0"/>
      <c r="K720" s="125"/>
      <c r="L720" s="125"/>
      <c r="R720" s="50"/>
      <c r="S720" s="50"/>
      <c r="T720" s="50"/>
      <c r="U720" s="50"/>
      <c r="V720" s="50"/>
      <c r="W720" s="52"/>
      <c r="X720" s="50"/>
      <c r="Y720" s="50"/>
      <c r="Z720" s="50"/>
      <c r="AA720" s="50"/>
      <c r="AB720" s="50"/>
    </row>
    <row r="721" spans="1:28" ht="17.2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0"/>
      <c r="K721" s="125"/>
      <c r="L721" s="125"/>
      <c r="R721" s="50"/>
      <c r="S721" s="50"/>
      <c r="T721" s="50"/>
      <c r="U721" s="50"/>
      <c r="V721" s="50"/>
      <c r="W721" s="52"/>
      <c r="X721" s="50"/>
      <c r="Y721" s="50"/>
      <c r="Z721" s="50"/>
      <c r="AA721" s="50"/>
      <c r="AB721" s="50"/>
    </row>
    <row r="722" spans="1:28" ht="17.2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0"/>
      <c r="K722" s="125"/>
      <c r="L722" s="125"/>
      <c r="R722" s="50"/>
      <c r="S722" s="50"/>
      <c r="T722" s="50"/>
      <c r="U722" s="50"/>
      <c r="V722" s="50"/>
      <c r="W722" s="52"/>
      <c r="X722" s="50"/>
      <c r="Y722" s="50"/>
      <c r="Z722" s="50"/>
      <c r="AA722" s="50"/>
      <c r="AB722" s="50"/>
    </row>
    <row r="723" spans="1:28" ht="17.2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0"/>
      <c r="K723" s="125"/>
      <c r="L723" s="125"/>
      <c r="R723" s="50"/>
      <c r="S723" s="50"/>
      <c r="T723" s="50"/>
      <c r="U723" s="50"/>
      <c r="V723" s="50"/>
      <c r="W723" s="52"/>
      <c r="X723" s="50"/>
      <c r="Y723" s="50"/>
      <c r="Z723" s="50"/>
      <c r="AA723" s="50"/>
      <c r="AB723" s="50"/>
    </row>
    <row r="724" spans="1:28" ht="17.2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0"/>
      <c r="K724" s="125"/>
      <c r="L724" s="125"/>
      <c r="R724" s="50"/>
      <c r="S724" s="50"/>
      <c r="T724" s="50"/>
      <c r="U724" s="50"/>
      <c r="V724" s="50"/>
      <c r="W724" s="52"/>
      <c r="X724" s="50"/>
      <c r="Y724" s="50"/>
      <c r="Z724" s="50"/>
      <c r="AA724" s="50"/>
      <c r="AB724" s="50"/>
    </row>
    <row r="725" spans="1:28" ht="17.2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0"/>
      <c r="K725" s="125"/>
      <c r="L725" s="125"/>
      <c r="R725" s="50"/>
      <c r="S725" s="50"/>
      <c r="T725" s="50"/>
      <c r="U725" s="50"/>
      <c r="V725" s="50"/>
      <c r="W725" s="52"/>
      <c r="X725" s="50"/>
      <c r="Y725" s="50"/>
      <c r="Z725" s="50"/>
      <c r="AA725" s="50"/>
      <c r="AB725" s="50"/>
    </row>
    <row r="726" spans="1:28" ht="17.2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0"/>
      <c r="K726" s="125"/>
      <c r="L726" s="125"/>
      <c r="R726" s="50"/>
      <c r="S726" s="50"/>
      <c r="T726" s="50"/>
      <c r="U726" s="50"/>
      <c r="V726" s="50"/>
      <c r="W726" s="52"/>
      <c r="X726" s="50"/>
      <c r="Y726" s="50"/>
      <c r="Z726" s="50"/>
      <c r="AA726" s="50"/>
      <c r="AB726" s="50"/>
    </row>
    <row r="727" spans="1:28" ht="17.2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0"/>
      <c r="K727" s="125"/>
      <c r="L727" s="125"/>
      <c r="R727" s="50"/>
      <c r="S727" s="50"/>
      <c r="T727" s="50"/>
      <c r="U727" s="50"/>
      <c r="V727" s="50"/>
      <c r="W727" s="52"/>
      <c r="X727" s="50"/>
      <c r="Y727" s="50"/>
      <c r="Z727" s="50"/>
      <c r="AA727" s="50"/>
      <c r="AB727" s="50"/>
    </row>
    <row r="728" spans="1:28" ht="17.2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0"/>
      <c r="K728" s="125"/>
      <c r="L728" s="125"/>
      <c r="R728" s="50"/>
      <c r="S728" s="50"/>
      <c r="T728" s="50"/>
      <c r="U728" s="50"/>
      <c r="V728" s="50"/>
      <c r="W728" s="52"/>
      <c r="X728" s="50"/>
      <c r="Y728" s="50"/>
      <c r="Z728" s="50"/>
      <c r="AA728" s="50"/>
      <c r="AB728" s="50"/>
    </row>
    <row r="729" spans="1:28" ht="17.2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0"/>
      <c r="K729" s="125"/>
      <c r="L729" s="125"/>
      <c r="R729" s="50"/>
      <c r="S729" s="50"/>
      <c r="T729" s="50"/>
      <c r="U729" s="50"/>
      <c r="V729" s="50"/>
      <c r="W729" s="52"/>
      <c r="X729" s="50"/>
      <c r="Y729" s="50"/>
      <c r="Z729" s="50"/>
      <c r="AA729" s="50"/>
      <c r="AB729" s="50"/>
    </row>
    <row r="730" spans="1:28" ht="17.2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0"/>
      <c r="K730" s="125"/>
      <c r="L730" s="125"/>
      <c r="R730" s="50"/>
      <c r="S730" s="50"/>
      <c r="T730" s="50"/>
      <c r="U730" s="50"/>
      <c r="V730" s="50"/>
      <c r="W730" s="52"/>
      <c r="X730" s="50"/>
      <c r="Y730" s="50"/>
      <c r="Z730" s="50"/>
      <c r="AA730" s="50"/>
      <c r="AB730" s="50"/>
    </row>
    <row r="731" spans="1:28" ht="17.2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0"/>
      <c r="K731" s="125"/>
      <c r="L731" s="125"/>
      <c r="R731" s="50"/>
      <c r="S731" s="50"/>
      <c r="T731" s="50"/>
      <c r="U731" s="50"/>
      <c r="V731" s="50"/>
      <c r="W731" s="52"/>
      <c r="X731" s="50"/>
      <c r="Y731" s="50"/>
      <c r="Z731" s="50"/>
      <c r="AA731" s="50"/>
      <c r="AB731" s="50"/>
    </row>
    <row r="732" spans="1:28" ht="17.2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0"/>
      <c r="K732" s="125"/>
      <c r="L732" s="125"/>
      <c r="R732" s="50"/>
      <c r="S732" s="50"/>
      <c r="T732" s="50"/>
      <c r="U732" s="50"/>
      <c r="V732" s="50"/>
      <c r="W732" s="52"/>
      <c r="X732" s="50"/>
      <c r="Y732" s="50"/>
      <c r="Z732" s="50"/>
      <c r="AA732" s="50"/>
      <c r="AB732" s="50"/>
    </row>
    <row r="733" spans="1:28" ht="17.2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0"/>
      <c r="K733" s="125"/>
      <c r="L733" s="125"/>
      <c r="R733" s="50"/>
      <c r="S733" s="50"/>
      <c r="T733" s="50"/>
      <c r="U733" s="50"/>
      <c r="V733" s="50"/>
      <c r="W733" s="52"/>
      <c r="X733" s="50"/>
      <c r="Y733" s="50"/>
      <c r="Z733" s="50"/>
      <c r="AA733" s="50"/>
      <c r="AB733" s="50"/>
    </row>
    <row r="734" spans="1:28" ht="17.2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0"/>
      <c r="K734" s="125"/>
      <c r="L734" s="125"/>
      <c r="R734" s="50"/>
      <c r="S734" s="50"/>
      <c r="T734" s="50"/>
      <c r="U734" s="50"/>
      <c r="V734" s="50"/>
      <c r="W734" s="52"/>
      <c r="X734" s="50"/>
      <c r="Y734" s="50"/>
      <c r="Z734" s="50"/>
      <c r="AA734" s="50"/>
      <c r="AB734" s="50"/>
    </row>
    <row r="735" spans="1:28" ht="17.2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0"/>
      <c r="K735" s="125"/>
      <c r="L735" s="125"/>
      <c r="R735" s="50"/>
      <c r="S735" s="50"/>
      <c r="T735" s="50"/>
      <c r="U735" s="50"/>
      <c r="V735" s="50"/>
      <c r="W735" s="52"/>
      <c r="X735" s="50"/>
      <c r="Y735" s="50"/>
      <c r="Z735" s="50"/>
      <c r="AA735" s="50"/>
      <c r="AB735" s="50"/>
    </row>
    <row r="736" spans="1:28" ht="17.2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0"/>
      <c r="K736" s="125"/>
      <c r="L736" s="125"/>
      <c r="R736" s="50"/>
      <c r="S736" s="50"/>
      <c r="T736" s="50"/>
      <c r="U736" s="50"/>
      <c r="V736" s="50"/>
      <c r="W736" s="52"/>
      <c r="X736" s="50"/>
      <c r="Y736" s="50"/>
      <c r="Z736" s="50"/>
      <c r="AA736" s="50"/>
      <c r="AB736" s="50"/>
    </row>
    <row r="737" spans="1:28" ht="17.2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0"/>
      <c r="K737" s="125"/>
      <c r="L737" s="125"/>
      <c r="R737" s="50"/>
      <c r="S737" s="50"/>
      <c r="T737" s="50"/>
      <c r="U737" s="50"/>
      <c r="V737" s="50"/>
      <c r="W737" s="52"/>
      <c r="X737" s="50"/>
      <c r="Y737" s="50"/>
      <c r="Z737" s="50"/>
      <c r="AA737" s="50"/>
      <c r="AB737" s="50"/>
    </row>
    <row r="738" spans="1:28" ht="17.2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0"/>
      <c r="K738" s="125"/>
      <c r="L738" s="125"/>
      <c r="R738" s="50"/>
      <c r="S738" s="50"/>
      <c r="T738" s="50"/>
      <c r="U738" s="50"/>
      <c r="V738" s="50"/>
      <c r="W738" s="52"/>
      <c r="X738" s="50"/>
      <c r="Y738" s="50"/>
      <c r="Z738" s="50"/>
      <c r="AA738" s="50"/>
      <c r="AB738" s="50"/>
    </row>
    <row r="739" spans="1:28" ht="17.2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0"/>
      <c r="K739" s="125"/>
      <c r="L739" s="125"/>
      <c r="R739" s="50"/>
      <c r="S739" s="50"/>
      <c r="T739" s="50"/>
      <c r="U739" s="50"/>
      <c r="V739" s="50"/>
      <c r="W739" s="52"/>
      <c r="X739" s="50"/>
      <c r="Y739" s="50"/>
      <c r="Z739" s="50"/>
      <c r="AA739" s="50"/>
      <c r="AB739" s="50"/>
    </row>
    <row r="740" spans="1:28" ht="17.2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0"/>
      <c r="K740" s="125"/>
      <c r="L740" s="125"/>
      <c r="R740" s="50"/>
      <c r="S740" s="50"/>
      <c r="T740" s="50"/>
      <c r="U740" s="50"/>
      <c r="V740" s="50"/>
      <c r="W740" s="52"/>
      <c r="X740" s="50"/>
      <c r="Y740" s="50"/>
      <c r="Z740" s="50"/>
      <c r="AA740" s="50"/>
      <c r="AB740" s="50"/>
    </row>
    <row r="741" spans="1:28" ht="17.2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0"/>
      <c r="K741" s="125"/>
      <c r="L741" s="125"/>
      <c r="R741" s="50"/>
      <c r="S741" s="50"/>
      <c r="T741" s="50"/>
      <c r="U741" s="50"/>
      <c r="V741" s="50"/>
      <c r="W741" s="52"/>
      <c r="X741" s="50"/>
      <c r="Y741" s="50"/>
      <c r="Z741" s="50"/>
      <c r="AA741" s="50"/>
      <c r="AB741" s="50"/>
    </row>
    <row r="742" spans="1:28" ht="17.2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0"/>
      <c r="K742" s="125"/>
      <c r="L742" s="125"/>
      <c r="R742" s="50"/>
      <c r="S742" s="50"/>
      <c r="T742" s="50"/>
      <c r="U742" s="50"/>
      <c r="V742" s="50"/>
      <c r="W742" s="52"/>
      <c r="X742" s="50"/>
      <c r="Y742" s="50"/>
      <c r="Z742" s="50"/>
      <c r="AA742" s="50"/>
      <c r="AB742" s="50"/>
    </row>
    <row r="743" spans="1:28" ht="17.2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0"/>
      <c r="K743" s="125"/>
      <c r="L743" s="125"/>
      <c r="R743" s="50"/>
      <c r="S743" s="50"/>
      <c r="T743" s="50"/>
      <c r="U743" s="50"/>
      <c r="V743" s="50"/>
      <c r="W743" s="52"/>
      <c r="X743" s="50"/>
      <c r="Y743" s="50"/>
      <c r="Z743" s="50"/>
      <c r="AA743" s="50"/>
      <c r="AB743" s="50"/>
    </row>
    <row r="744" spans="1:28" ht="17.2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0"/>
      <c r="K744" s="125"/>
      <c r="L744" s="125"/>
      <c r="R744" s="50"/>
      <c r="S744" s="50"/>
      <c r="T744" s="50"/>
      <c r="U744" s="50"/>
      <c r="V744" s="50"/>
      <c r="W744" s="52"/>
      <c r="X744" s="50"/>
      <c r="Y744" s="50"/>
      <c r="Z744" s="50"/>
      <c r="AA744" s="50"/>
      <c r="AB744" s="50"/>
    </row>
    <row r="745" spans="1:28" ht="17.2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0"/>
      <c r="K745" s="125"/>
      <c r="L745" s="125"/>
      <c r="R745" s="50"/>
      <c r="S745" s="50"/>
      <c r="T745" s="50"/>
      <c r="U745" s="50"/>
      <c r="V745" s="50"/>
      <c r="W745" s="52"/>
      <c r="X745" s="50"/>
      <c r="Y745" s="50"/>
      <c r="Z745" s="50"/>
      <c r="AA745" s="50"/>
      <c r="AB745" s="50"/>
    </row>
    <row r="746" spans="1:28" ht="17.2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0"/>
      <c r="K746" s="125"/>
      <c r="L746" s="125"/>
      <c r="R746" s="50"/>
      <c r="S746" s="50"/>
      <c r="T746" s="50"/>
      <c r="U746" s="50"/>
      <c r="V746" s="50"/>
      <c r="W746" s="52"/>
      <c r="X746" s="50"/>
      <c r="Y746" s="50"/>
      <c r="Z746" s="50"/>
      <c r="AA746" s="50"/>
      <c r="AB746" s="50"/>
    </row>
    <row r="747" spans="1:28" ht="17.2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0"/>
      <c r="K747" s="125"/>
      <c r="L747" s="125"/>
      <c r="R747" s="50"/>
      <c r="S747" s="50"/>
      <c r="T747" s="50"/>
      <c r="U747" s="50"/>
      <c r="V747" s="50"/>
      <c r="W747" s="52"/>
      <c r="X747" s="50"/>
      <c r="Y747" s="50"/>
      <c r="Z747" s="50"/>
      <c r="AA747" s="50"/>
      <c r="AB747" s="50"/>
    </row>
    <row r="748" spans="1:28" ht="17.2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0"/>
      <c r="K748" s="125"/>
      <c r="L748" s="125"/>
      <c r="R748" s="50"/>
      <c r="S748" s="50"/>
      <c r="T748" s="50"/>
      <c r="U748" s="50"/>
      <c r="V748" s="50"/>
      <c r="W748" s="52"/>
      <c r="X748" s="50"/>
      <c r="Y748" s="50"/>
      <c r="Z748" s="50"/>
      <c r="AA748" s="50"/>
      <c r="AB748" s="50"/>
    </row>
    <row r="749" spans="1:28" ht="17.2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0"/>
      <c r="K749" s="125"/>
      <c r="L749" s="125"/>
      <c r="R749" s="50"/>
      <c r="S749" s="50"/>
      <c r="T749" s="50"/>
      <c r="U749" s="50"/>
      <c r="V749" s="50"/>
      <c r="W749" s="52"/>
      <c r="X749" s="50"/>
      <c r="Y749" s="50"/>
      <c r="Z749" s="50"/>
      <c r="AA749" s="50"/>
      <c r="AB749" s="50"/>
    </row>
    <row r="750" spans="1:28" ht="17.2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0"/>
      <c r="K750" s="125"/>
      <c r="L750" s="125"/>
      <c r="R750" s="50"/>
      <c r="S750" s="50"/>
      <c r="T750" s="50"/>
      <c r="U750" s="50"/>
      <c r="V750" s="50"/>
      <c r="W750" s="52"/>
      <c r="X750" s="50"/>
      <c r="Y750" s="50"/>
      <c r="Z750" s="50"/>
      <c r="AA750" s="50"/>
      <c r="AB750" s="50"/>
    </row>
    <row r="751" spans="1:28" ht="17.2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0"/>
      <c r="K751" s="125"/>
      <c r="L751" s="125"/>
      <c r="R751" s="50"/>
      <c r="S751" s="50"/>
      <c r="T751" s="50"/>
      <c r="U751" s="50"/>
      <c r="V751" s="50"/>
      <c r="W751" s="52"/>
      <c r="X751" s="50"/>
      <c r="Y751" s="50"/>
      <c r="Z751" s="50"/>
      <c r="AA751" s="50"/>
      <c r="AB751" s="50"/>
    </row>
    <row r="752" spans="1:28" ht="17.2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0"/>
      <c r="K752" s="125"/>
      <c r="L752" s="125"/>
      <c r="R752" s="50"/>
      <c r="S752" s="50"/>
      <c r="T752" s="50"/>
      <c r="U752" s="50"/>
      <c r="V752" s="50"/>
      <c r="W752" s="52"/>
      <c r="X752" s="50"/>
      <c r="Y752" s="50"/>
      <c r="Z752" s="50"/>
      <c r="AA752" s="50"/>
      <c r="AB752" s="50"/>
    </row>
    <row r="753" spans="1:28" ht="17.2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0"/>
      <c r="K753" s="125"/>
      <c r="L753" s="125"/>
      <c r="R753" s="50"/>
      <c r="S753" s="50"/>
      <c r="T753" s="50"/>
      <c r="U753" s="50"/>
      <c r="V753" s="50"/>
      <c r="W753" s="52"/>
      <c r="X753" s="50"/>
      <c r="Y753" s="50"/>
      <c r="Z753" s="50"/>
      <c r="AA753" s="50"/>
      <c r="AB753" s="50"/>
    </row>
    <row r="754" spans="1:28" ht="17.2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0"/>
      <c r="K754" s="125"/>
      <c r="L754" s="125"/>
      <c r="R754" s="50"/>
      <c r="S754" s="50"/>
      <c r="T754" s="50"/>
      <c r="U754" s="50"/>
      <c r="V754" s="50"/>
      <c r="W754" s="52"/>
      <c r="X754" s="50"/>
      <c r="Y754" s="50"/>
      <c r="Z754" s="50"/>
      <c r="AA754" s="50"/>
      <c r="AB754" s="50"/>
    </row>
    <row r="755" spans="1:28" ht="17.2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0"/>
      <c r="K755" s="125"/>
      <c r="L755" s="125"/>
      <c r="R755" s="50"/>
      <c r="S755" s="50"/>
      <c r="T755" s="50"/>
      <c r="U755" s="50"/>
      <c r="V755" s="50"/>
      <c r="W755" s="52"/>
      <c r="X755" s="50"/>
      <c r="Y755" s="50"/>
      <c r="Z755" s="50"/>
      <c r="AA755" s="50"/>
      <c r="AB755" s="50"/>
    </row>
    <row r="756" spans="1:28" ht="17.2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0"/>
      <c r="K756" s="125"/>
      <c r="L756" s="125"/>
      <c r="R756" s="50"/>
      <c r="S756" s="50"/>
      <c r="T756" s="50"/>
      <c r="U756" s="50"/>
      <c r="V756" s="50"/>
      <c r="W756" s="52"/>
      <c r="X756" s="50"/>
      <c r="Y756" s="50"/>
      <c r="Z756" s="50"/>
      <c r="AA756" s="50"/>
      <c r="AB756" s="50"/>
    </row>
    <row r="757" spans="1:28" ht="17.2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0"/>
      <c r="K757" s="125"/>
      <c r="L757" s="125"/>
      <c r="R757" s="50"/>
      <c r="S757" s="50"/>
      <c r="T757" s="50"/>
      <c r="U757" s="50"/>
      <c r="V757" s="50"/>
      <c r="W757" s="52"/>
      <c r="X757" s="50"/>
      <c r="Y757" s="50"/>
      <c r="Z757" s="50"/>
      <c r="AA757" s="50"/>
      <c r="AB757" s="50"/>
    </row>
    <row r="758" spans="1:28" ht="17.2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0"/>
      <c r="K758" s="125"/>
      <c r="L758" s="125"/>
      <c r="R758" s="50"/>
      <c r="S758" s="50"/>
      <c r="T758" s="50"/>
      <c r="U758" s="50"/>
      <c r="V758" s="50"/>
      <c r="W758" s="52"/>
      <c r="X758" s="50"/>
      <c r="Y758" s="50"/>
      <c r="Z758" s="50"/>
      <c r="AA758" s="50"/>
      <c r="AB758" s="50"/>
    </row>
    <row r="759" spans="1:28" ht="17.2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0"/>
      <c r="K759" s="125"/>
      <c r="L759" s="125"/>
      <c r="R759" s="50"/>
      <c r="S759" s="50"/>
      <c r="T759" s="50"/>
      <c r="U759" s="50"/>
      <c r="V759" s="50"/>
      <c r="W759" s="52"/>
      <c r="X759" s="50"/>
      <c r="Y759" s="50"/>
      <c r="Z759" s="50"/>
      <c r="AA759" s="50"/>
      <c r="AB759" s="50"/>
    </row>
    <row r="760" spans="1:28" ht="17.2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0"/>
      <c r="K760" s="125"/>
      <c r="L760" s="125"/>
      <c r="R760" s="50"/>
      <c r="S760" s="50"/>
      <c r="T760" s="50"/>
      <c r="U760" s="50"/>
      <c r="V760" s="50"/>
      <c r="W760" s="52"/>
      <c r="X760" s="50"/>
      <c r="Y760" s="50"/>
      <c r="Z760" s="50"/>
      <c r="AA760" s="50"/>
      <c r="AB760" s="50"/>
    </row>
    <row r="761" spans="1:28" ht="17.2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0"/>
      <c r="K761" s="125"/>
      <c r="L761" s="125"/>
      <c r="R761" s="50"/>
      <c r="S761" s="50"/>
      <c r="T761" s="50"/>
      <c r="U761" s="50"/>
      <c r="V761" s="50"/>
      <c r="W761" s="52"/>
      <c r="X761" s="50"/>
      <c r="Y761" s="50"/>
      <c r="Z761" s="50"/>
      <c r="AA761" s="50"/>
      <c r="AB761" s="50"/>
    </row>
    <row r="762" spans="1:28" ht="17.2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0"/>
      <c r="K762" s="125"/>
      <c r="L762" s="125"/>
      <c r="R762" s="50"/>
      <c r="S762" s="50"/>
      <c r="T762" s="50"/>
      <c r="U762" s="50"/>
      <c r="V762" s="50"/>
      <c r="W762" s="52"/>
      <c r="X762" s="50"/>
      <c r="Y762" s="50"/>
      <c r="Z762" s="50"/>
      <c r="AA762" s="50"/>
      <c r="AB762" s="50"/>
    </row>
    <row r="763" spans="1:28" ht="17.2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0"/>
      <c r="K763" s="125"/>
      <c r="L763" s="125"/>
      <c r="R763" s="50"/>
      <c r="S763" s="50"/>
      <c r="T763" s="50"/>
      <c r="U763" s="50"/>
      <c r="V763" s="50"/>
      <c r="W763" s="52"/>
      <c r="X763" s="50"/>
      <c r="Y763" s="50"/>
      <c r="Z763" s="50"/>
      <c r="AA763" s="50"/>
      <c r="AB763" s="50"/>
    </row>
    <row r="764" spans="1:28" ht="17.2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0"/>
      <c r="K764" s="125"/>
      <c r="L764" s="125"/>
      <c r="R764" s="50"/>
      <c r="S764" s="50"/>
      <c r="T764" s="50"/>
      <c r="U764" s="50"/>
      <c r="V764" s="50"/>
      <c r="W764" s="52"/>
      <c r="X764" s="50"/>
      <c r="Y764" s="50"/>
      <c r="Z764" s="50"/>
      <c r="AA764" s="50"/>
      <c r="AB764" s="50"/>
    </row>
    <row r="765" spans="1:28" ht="17.2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0"/>
      <c r="K765" s="125"/>
      <c r="L765" s="125"/>
      <c r="R765" s="50"/>
      <c r="S765" s="50"/>
      <c r="T765" s="50"/>
      <c r="U765" s="50"/>
      <c r="V765" s="50"/>
      <c r="W765" s="52"/>
      <c r="X765" s="50"/>
      <c r="Y765" s="50"/>
      <c r="Z765" s="50"/>
      <c r="AA765" s="50"/>
      <c r="AB765" s="50"/>
    </row>
    <row r="766" spans="1:28" ht="17.2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0"/>
      <c r="K766" s="125"/>
      <c r="L766" s="125"/>
      <c r="R766" s="50"/>
      <c r="S766" s="50"/>
      <c r="T766" s="50"/>
      <c r="U766" s="50"/>
      <c r="V766" s="50"/>
      <c r="W766" s="52"/>
      <c r="X766" s="50"/>
      <c r="Y766" s="50"/>
      <c r="Z766" s="50"/>
      <c r="AA766" s="50"/>
      <c r="AB766" s="50"/>
    </row>
    <row r="767" spans="1:28" ht="17.2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0"/>
      <c r="K767" s="125"/>
      <c r="L767" s="125"/>
      <c r="R767" s="50"/>
      <c r="S767" s="50"/>
      <c r="T767" s="50"/>
      <c r="U767" s="50"/>
      <c r="V767" s="50"/>
      <c r="W767" s="52"/>
      <c r="X767" s="50"/>
      <c r="Y767" s="50"/>
      <c r="Z767" s="50"/>
      <c r="AA767" s="50"/>
      <c r="AB767" s="50"/>
    </row>
    <row r="768" spans="1:28" ht="17.2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0"/>
      <c r="K768" s="125"/>
      <c r="L768" s="125"/>
      <c r="R768" s="50"/>
      <c r="S768" s="50"/>
      <c r="T768" s="50"/>
      <c r="U768" s="50"/>
      <c r="V768" s="50"/>
      <c r="W768" s="52"/>
      <c r="X768" s="50"/>
      <c r="Y768" s="50"/>
      <c r="Z768" s="50"/>
      <c r="AA768" s="50"/>
      <c r="AB768" s="50"/>
    </row>
    <row r="769" spans="1:28" ht="17.2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0"/>
      <c r="K769" s="125"/>
      <c r="L769" s="125"/>
      <c r="R769" s="50"/>
      <c r="S769" s="50"/>
      <c r="T769" s="50"/>
      <c r="U769" s="50"/>
      <c r="V769" s="50"/>
      <c r="W769" s="52"/>
      <c r="X769" s="50"/>
      <c r="Y769" s="50"/>
      <c r="Z769" s="50"/>
      <c r="AA769" s="50"/>
      <c r="AB769" s="50"/>
    </row>
    <row r="770" spans="1:28" ht="17.2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0"/>
      <c r="K770" s="125"/>
      <c r="L770" s="125"/>
      <c r="R770" s="50"/>
      <c r="S770" s="50"/>
      <c r="T770" s="50"/>
      <c r="U770" s="50"/>
      <c r="V770" s="50"/>
      <c r="W770" s="52"/>
      <c r="X770" s="50"/>
      <c r="Y770" s="50"/>
      <c r="Z770" s="50"/>
      <c r="AA770" s="50"/>
      <c r="AB770" s="50"/>
    </row>
    <row r="771" spans="1:28" ht="17.2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0"/>
      <c r="K771" s="125"/>
      <c r="L771" s="125"/>
      <c r="R771" s="50"/>
      <c r="S771" s="50"/>
      <c r="T771" s="50"/>
      <c r="U771" s="50"/>
      <c r="V771" s="50"/>
      <c r="W771" s="52"/>
      <c r="X771" s="50"/>
      <c r="Y771" s="50"/>
      <c r="Z771" s="50"/>
      <c r="AA771" s="50"/>
      <c r="AB771" s="50"/>
    </row>
    <row r="772" spans="1:28" ht="17.2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0"/>
      <c r="K772" s="125"/>
      <c r="L772" s="125"/>
      <c r="R772" s="50"/>
      <c r="S772" s="50"/>
      <c r="T772" s="50"/>
      <c r="U772" s="50"/>
      <c r="V772" s="50"/>
      <c r="W772" s="52"/>
      <c r="X772" s="50"/>
      <c r="Y772" s="50"/>
      <c r="Z772" s="50"/>
      <c r="AA772" s="50"/>
      <c r="AB772" s="50"/>
    </row>
    <row r="773" spans="1:28" ht="17.2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0"/>
      <c r="K773" s="125"/>
      <c r="L773" s="125"/>
      <c r="R773" s="50"/>
      <c r="S773" s="50"/>
      <c r="T773" s="50"/>
      <c r="U773" s="50"/>
      <c r="V773" s="50"/>
      <c r="W773" s="52"/>
      <c r="X773" s="50"/>
      <c r="Y773" s="50"/>
      <c r="Z773" s="50"/>
      <c r="AA773" s="50"/>
      <c r="AB773" s="50"/>
    </row>
    <row r="774" spans="1:28" ht="17.2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0"/>
      <c r="K774" s="125"/>
      <c r="L774" s="125"/>
      <c r="R774" s="50"/>
      <c r="S774" s="50"/>
      <c r="T774" s="50"/>
      <c r="U774" s="50"/>
      <c r="V774" s="50"/>
      <c r="W774" s="52"/>
      <c r="X774" s="50"/>
      <c r="Y774" s="50"/>
      <c r="Z774" s="50"/>
      <c r="AA774" s="50"/>
      <c r="AB774" s="50"/>
    </row>
    <row r="775" spans="1:28" ht="17.2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0"/>
      <c r="K775" s="125"/>
      <c r="L775" s="125"/>
      <c r="R775" s="50"/>
      <c r="S775" s="50"/>
      <c r="T775" s="50"/>
      <c r="U775" s="50"/>
      <c r="V775" s="50"/>
      <c r="W775" s="52"/>
      <c r="X775" s="50"/>
      <c r="Y775" s="50"/>
      <c r="Z775" s="50"/>
      <c r="AA775" s="50"/>
      <c r="AB775" s="50"/>
    </row>
    <row r="776" spans="1:28" ht="17.2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0"/>
      <c r="K776" s="125"/>
      <c r="L776" s="125"/>
      <c r="R776" s="50"/>
      <c r="S776" s="50"/>
      <c r="T776" s="50"/>
      <c r="U776" s="50"/>
      <c r="V776" s="50"/>
      <c r="W776" s="52"/>
      <c r="X776" s="50"/>
      <c r="Y776" s="50"/>
      <c r="Z776" s="50"/>
      <c r="AA776" s="50"/>
      <c r="AB776" s="50"/>
    </row>
    <row r="777" spans="1:28" ht="17.2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0"/>
      <c r="K777" s="125"/>
      <c r="L777" s="125"/>
      <c r="R777" s="50"/>
      <c r="S777" s="50"/>
      <c r="T777" s="50"/>
      <c r="U777" s="50"/>
      <c r="V777" s="50"/>
      <c r="W777" s="52"/>
      <c r="X777" s="50"/>
      <c r="Y777" s="50"/>
      <c r="Z777" s="50"/>
      <c r="AA777" s="50"/>
      <c r="AB777" s="50"/>
    </row>
    <row r="778" spans="1:28" ht="17.2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0"/>
      <c r="K778" s="125"/>
      <c r="L778" s="125"/>
      <c r="R778" s="50"/>
      <c r="S778" s="50"/>
      <c r="T778" s="50"/>
      <c r="U778" s="50"/>
      <c r="V778" s="50"/>
      <c r="W778" s="52"/>
      <c r="X778" s="50"/>
      <c r="Y778" s="50"/>
      <c r="Z778" s="50"/>
      <c r="AA778" s="50"/>
      <c r="AB778" s="50"/>
    </row>
    <row r="779" spans="1:28" ht="17.2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0"/>
      <c r="K779" s="125"/>
      <c r="L779" s="125"/>
      <c r="R779" s="50"/>
      <c r="S779" s="50"/>
      <c r="T779" s="50"/>
      <c r="U779" s="50"/>
      <c r="V779" s="50"/>
      <c r="W779" s="52"/>
      <c r="X779" s="50"/>
      <c r="Y779" s="50"/>
      <c r="Z779" s="50"/>
      <c r="AA779" s="50"/>
      <c r="AB779" s="50"/>
    </row>
    <row r="780" spans="1:28" ht="17.2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0"/>
      <c r="K780" s="125"/>
      <c r="L780" s="125"/>
      <c r="R780" s="50"/>
      <c r="S780" s="50"/>
      <c r="T780" s="50"/>
      <c r="U780" s="50"/>
      <c r="V780" s="50"/>
      <c r="W780" s="52"/>
      <c r="X780" s="50"/>
      <c r="Y780" s="50"/>
      <c r="Z780" s="50"/>
      <c r="AA780" s="50"/>
      <c r="AB780" s="50"/>
    </row>
    <row r="781" spans="1:28" ht="17.2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0"/>
      <c r="K781" s="125"/>
      <c r="L781" s="125"/>
      <c r="R781" s="50"/>
      <c r="S781" s="50"/>
      <c r="T781" s="50"/>
      <c r="U781" s="50"/>
      <c r="V781" s="50"/>
      <c r="W781" s="52"/>
      <c r="X781" s="50"/>
      <c r="Y781" s="50"/>
      <c r="Z781" s="50"/>
      <c r="AA781" s="50"/>
      <c r="AB781" s="50"/>
    </row>
    <row r="782" spans="1:28" ht="17.2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0"/>
      <c r="K782" s="125"/>
      <c r="L782" s="125"/>
      <c r="R782" s="50"/>
      <c r="S782" s="50"/>
      <c r="T782" s="50"/>
      <c r="U782" s="50"/>
      <c r="V782" s="50"/>
      <c r="W782" s="52"/>
      <c r="X782" s="50"/>
      <c r="Y782" s="50"/>
      <c r="Z782" s="50"/>
      <c r="AA782" s="50"/>
      <c r="AB782" s="50"/>
    </row>
    <row r="783" spans="1:28" ht="17.2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0"/>
      <c r="K783" s="125"/>
      <c r="L783" s="125"/>
      <c r="R783" s="50"/>
      <c r="S783" s="50"/>
      <c r="T783" s="50"/>
      <c r="U783" s="50"/>
      <c r="V783" s="50"/>
      <c r="W783" s="52"/>
      <c r="X783" s="50"/>
      <c r="Y783" s="50"/>
      <c r="Z783" s="50"/>
      <c r="AA783" s="50"/>
      <c r="AB783" s="50"/>
    </row>
    <row r="784" spans="1:28" ht="17.2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0"/>
      <c r="K784" s="125"/>
      <c r="L784" s="125"/>
      <c r="R784" s="50"/>
      <c r="S784" s="50"/>
      <c r="T784" s="50"/>
      <c r="U784" s="50"/>
      <c r="V784" s="50"/>
      <c r="W784" s="52"/>
      <c r="X784" s="50"/>
      <c r="Y784" s="50"/>
      <c r="Z784" s="50"/>
      <c r="AA784" s="50"/>
      <c r="AB784" s="50"/>
    </row>
    <row r="785" spans="1:28" ht="17.2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0"/>
      <c r="K785" s="125"/>
      <c r="L785" s="125"/>
      <c r="R785" s="50"/>
      <c r="S785" s="50"/>
      <c r="T785" s="50"/>
      <c r="U785" s="50"/>
      <c r="V785" s="50"/>
      <c r="W785" s="52"/>
      <c r="X785" s="50"/>
      <c r="Y785" s="50"/>
      <c r="Z785" s="50"/>
      <c r="AA785" s="50"/>
      <c r="AB785" s="50"/>
    </row>
    <row r="786" spans="1:28" ht="17.2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0"/>
      <c r="K786" s="125"/>
      <c r="L786" s="125"/>
      <c r="R786" s="50"/>
      <c r="S786" s="50"/>
      <c r="T786" s="50"/>
      <c r="U786" s="50"/>
      <c r="V786" s="50"/>
      <c r="W786" s="52"/>
      <c r="X786" s="50"/>
      <c r="Y786" s="50"/>
      <c r="Z786" s="50"/>
      <c r="AA786" s="50"/>
      <c r="AB786" s="50"/>
    </row>
    <row r="787" spans="1:28" ht="17.2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0"/>
      <c r="K787" s="125"/>
      <c r="L787" s="125"/>
      <c r="R787" s="50"/>
      <c r="S787" s="50"/>
      <c r="T787" s="50"/>
      <c r="U787" s="50"/>
      <c r="V787" s="50"/>
      <c r="W787" s="52"/>
      <c r="X787" s="50"/>
      <c r="Y787" s="50"/>
      <c r="Z787" s="50"/>
      <c r="AA787" s="50"/>
      <c r="AB787" s="50"/>
    </row>
    <row r="788" spans="1:28" ht="17.2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0"/>
      <c r="K788" s="125"/>
      <c r="L788" s="125"/>
      <c r="R788" s="50"/>
      <c r="S788" s="50"/>
      <c r="T788" s="50"/>
      <c r="U788" s="50"/>
      <c r="V788" s="50"/>
      <c r="W788" s="52"/>
      <c r="X788" s="50"/>
      <c r="Y788" s="50"/>
      <c r="Z788" s="50"/>
      <c r="AA788" s="50"/>
      <c r="AB788" s="50"/>
    </row>
    <row r="789" spans="1:28" ht="17.2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0"/>
      <c r="K789" s="125"/>
      <c r="L789" s="125"/>
      <c r="R789" s="50"/>
      <c r="S789" s="50"/>
      <c r="T789" s="50"/>
      <c r="U789" s="50"/>
      <c r="V789" s="50"/>
      <c r="W789" s="52"/>
      <c r="X789" s="50"/>
      <c r="Y789" s="50"/>
      <c r="Z789" s="50"/>
      <c r="AA789" s="50"/>
      <c r="AB789" s="50"/>
    </row>
    <row r="790" spans="1:28" ht="17.2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0"/>
      <c r="K790" s="125"/>
      <c r="L790" s="125"/>
      <c r="R790" s="50"/>
      <c r="S790" s="50"/>
      <c r="T790" s="50"/>
      <c r="U790" s="50"/>
      <c r="V790" s="50"/>
      <c r="W790" s="52"/>
      <c r="X790" s="50"/>
      <c r="Y790" s="50"/>
      <c r="Z790" s="50"/>
      <c r="AA790" s="50"/>
      <c r="AB790" s="50"/>
    </row>
    <row r="791" spans="1:28" ht="17.2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0"/>
      <c r="K791" s="125"/>
      <c r="L791" s="125"/>
      <c r="R791" s="50"/>
      <c r="S791" s="50"/>
      <c r="T791" s="50"/>
      <c r="U791" s="50"/>
      <c r="V791" s="50"/>
      <c r="W791" s="52"/>
      <c r="X791" s="50"/>
      <c r="Y791" s="50"/>
      <c r="Z791" s="50"/>
      <c r="AA791" s="50"/>
      <c r="AB791" s="50"/>
    </row>
    <row r="792" spans="1:28" ht="17.2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0"/>
      <c r="K792" s="125"/>
      <c r="L792" s="125"/>
      <c r="R792" s="50"/>
      <c r="S792" s="50"/>
      <c r="T792" s="50"/>
      <c r="U792" s="50"/>
      <c r="V792" s="50"/>
      <c r="W792" s="52"/>
      <c r="X792" s="50"/>
      <c r="Y792" s="50"/>
      <c r="Z792" s="50"/>
      <c r="AA792" s="50"/>
      <c r="AB792" s="50"/>
    </row>
    <row r="793" spans="1:28" ht="17.2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0"/>
      <c r="K793" s="125"/>
      <c r="L793" s="125"/>
      <c r="R793" s="50"/>
      <c r="S793" s="50"/>
      <c r="T793" s="50"/>
      <c r="U793" s="50"/>
      <c r="V793" s="50"/>
      <c r="W793" s="52"/>
      <c r="X793" s="50"/>
      <c r="Y793" s="50"/>
      <c r="Z793" s="50"/>
      <c r="AA793" s="50"/>
      <c r="AB793" s="50"/>
    </row>
    <row r="794" spans="1:28" ht="17.2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0"/>
      <c r="K794" s="125"/>
      <c r="L794" s="125"/>
      <c r="R794" s="50"/>
      <c r="S794" s="50"/>
      <c r="T794" s="50"/>
      <c r="U794" s="50"/>
      <c r="V794" s="50"/>
      <c r="W794" s="52"/>
      <c r="X794" s="50"/>
      <c r="Y794" s="50"/>
      <c r="Z794" s="50"/>
      <c r="AA794" s="50"/>
      <c r="AB794" s="50"/>
    </row>
    <row r="795" spans="1:28" ht="17.2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0"/>
      <c r="K795" s="125"/>
      <c r="L795" s="125"/>
      <c r="R795" s="50"/>
      <c r="S795" s="50"/>
      <c r="T795" s="50"/>
      <c r="U795" s="50"/>
      <c r="V795" s="50"/>
      <c r="W795" s="52"/>
      <c r="X795" s="50"/>
      <c r="Y795" s="50"/>
      <c r="Z795" s="50"/>
      <c r="AA795" s="50"/>
      <c r="AB795" s="50"/>
    </row>
    <row r="796" spans="1:28" ht="17.2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0"/>
      <c r="K796" s="125"/>
      <c r="L796" s="125"/>
      <c r="R796" s="50"/>
      <c r="S796" s="50"/>
      <c r="T796" s="50"/>
      <c r="U796" s="50"/>
      <c r="V796" s="50"/>
      <c r="W796" s="52"/>
      <c r="X796" s="50"/>
      <c r="Y796" s="50"/>
      <c r="Z796" s="50"/>
      <c r="AA796" s="50"/>
      <c r="AB796" s="50"/>
    </row>
    <row r="797" spans="1:28" ht="17.2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0"/>
      <c r="K797" s="125"/>
      <c r="L797" s="125"/>
      <c r="R797" s="50"/>
      <c r="S797" s="50"/>
      <c r="T797" s="50"/>
      <c r="U797" s="50"/>
      <c r="V797" s="50"/>
      <c r="W797" s="52"/>
      <c r="X797" s="50"/>
      <c r="Y797" s="50"/>
      <c r="Z797" s="50"/>
      <c r="AA797" s="50"/>
      <c r="AB797" s="50"/>
    </row>
    <row r="798" spans="1:28" ht="17.2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0"/>
      <c r="K798" s="125"/>
      <c r="L798" s="125"/>
      <c r="R798" s="50"/>
      <c r="S798" s="50"/>
      <c r="T798" s="50"/>
      <c r="U798" s="50"/>
      <c r="V798" s="50"/>
      <c r="W798" s="52"/>
      <c r="X798" s="50"/>
      <c r="Y798" s="50"/>
      <c r="Z798" s="50"/>
      <c r="AA798" s="50"/>
      <c r="AB798" s="50"/>
    </row>
    <row r="799" spans="1:28" ht="17.2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0"/>
      <c r="K799" s="125"/>
      <c r="L799" s="125"/>
      <c r="R799" s="50"/>
      <c r="S799" s="50"/>
      <c r="T799" s="50"/>
      <c r="U799" s="50"/>
      <c r="V799" s="50"/>
      <c r="W799" s="52"/>
      <c r="X799" s="50"/>
      <c r="Y799" s="50"/>
      <c r="Z799" s="50"/>
      <c r="AA799" s="50"/>
      <c r="AB799" s="50"/>
    </row>
    <row r="800" spans="1:28" ht="17.2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0"/>
      <c r="K800" s="125"/>
      <c r="L800" s="125"/>
      <c r="R800" s="50"/>
      <c r="S800" s="50"/>
      <c r="T800" s="50"/>
      <c r="U800" s="50"/>
      <c r="V800" s="50"/>
      <c r="W800" s="52"/>
      <c r="X800" s="50"/>
      <c r="Y800" s="50"/>
      <c r="Z800" s="50"/>
      <c r="AA800" s="50"/>
      <c r="AB800" s="50"/>
    </row>
    <row r="801" spans="1:28" ht="17.2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0"/>
      <c r="K801" s="125"/>
      <c r="L801" s="125"/>
      <c r="R801" s="50"/>
      <c r="S801" s="50"/>
      <c r="T801" s="50"/>
      <c r="U801" s="50"/>
      <c r="V801" s="50"/>
      <c r="W801" s="52"/>
      <c r="X801" s="50"/>
      <c r="Y801" s="50"/>
      <c r="Z801" s="50"/>
      <c r="AA801" s="50"/>
      <c r="AB801" s="50"/>
    </row>
    <row r="802" spans="1:28" ht="17.2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0"/>
      <c r="K802" s="125"/>
      <c r="L802" s="125"/>
      <c r="R802" s="50"/>
      <c r="S802" s="50"/>
      <c r="T802" s="50"/>
      <c r="U802" s="50"/>
      <c r="V802" s="50"/>
      <c r="W802" s="52"/>
      <c r="X802" s="50"/>
      <c r="Y802" s="50"/>
      <c r="Z802" s="50"/>
      <c r="AA802" s="50"/>
      <c r="AB802" s="50"/>
    </row>
    <row r="803" spans="1:28" ht="17.2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0"/>
      <c r="K803" s="125"/>
      <c r="L803" s="125"/>
      <c r="R803" s="50"/>
      <c r="S803" s="50"/>
      <c r="T803" s="50"/>
      <c r="U803" s="50"/>
      <c r="V803" s="50"/>
      <c r="W803" s="52"/>
      <c r="X803" s="50"/>
      <c r="Y803" s="50"/>
      <c r="Z803" s="50"/>
      <c r="AA803" s="50"/>
      <c r="AB803" s="50"/>
    </row>
    <row r="804" spans="1:28" ht="17.2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0"/>
      <c r="K804" s="125"/>
      <c r="L804" s="125"/>
      <c r="R804" s="50"/>
      <c r="S804" s="50"/>
      <c r="T804" s="50"/>
      <c r="U804" s="50"/>
      <c r="V804" s="50"/>
      <c r="W804" s="52"/>
      <c r="X804" s="50"/>
      <c r="Y804" s="50"/>
      <c r="Z804" s="50"/>
      <c r="AA804" s="50"/>
      <c r="AB804" s="50"/>
    </row>
    <row r="805" spans="1:28" ht="17.2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0"/>
      <c r="K805" s="125"/>
      <c r="L805" s="125"/>
      <c r="R805" s="50"/>
      <c r="S805" s="50"/>
      <c r="T805" s="50"/>
      <c r="U805" s="50"/>
      <c r="V805" s="50"/>
      <c r="W805" s="52"/>
      <c r="X805" s="50"/>
      <c r="Y805" s="50"/>
      <c r="Z805" s="50"/>
      <c r="AA805" s="50"/>
      <c r="AB805" s="50"/>
    </row>
    <row r="806" spans="1:28" ht="17.2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0"/>
      <c r="K806" s="125"/>
      <c r="L806" s="125"/>
      <c r="R806" s="50"/>
      <c r="S806" s="50"/>
      <c r="T806" s="50"/>
      <c r="U806" s="50"/>
      <c r="V806" s="50"/>
      <c r="W806" s="52"/>
      <c r="X806" s="50"/>
      <c r="Y806" s="50"/>
      <c r="Z806" s="50"/>
      <c r="AA806" s="50"/>
      <c r="AB806" s="50"/>
    </row>
    <row r="807" spans="1:28" ht="17.2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0"/>
      <c r="K807" s="125"/>
      <c r="L807" s="125"/>
      <c r="R807" s="50"/>
      <c r="S807" s="50"/>
      <c r="T807" s="50"/>
      <c r="U807" s="50"/>
      <c r="V807" s="50"/>
      <c r="W807" s="52"/>
      <c r="X807" s="50"/>
      <c r="Y807" s="50"/>
      <c r="Z807" s="50"/>
      <c r="AA807" s="50"/>
      <c r="AB807" s="50"/>
    </row>
    <row r="808" spans="1:28" ht="17.2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0"/>
      <c r="K808" s="125"/>
      <c r="L808" s="125"/>
      <c r="R808" s="50"/>
      <c r="S808" s="50"/>
      <c r="T808" s="50"/>
      <c r="U808" s="50"/>
      <c r="V808" s="50"/>
      <c r="W808" s="52"/>
      <c r="X808" s="50"/>
      <c r="Y808" s="50"/>
      <c r="Z808" s="50"/>
      <c r="AA808" s="50"/>
      <c r="AB808" s="50"/>
    </row>
    <row r="809" spans="1:28" ht="17.2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0"/>
      <c r="K809" s="125"/>
      <c r="L809" s="125"/>
      <c r="R809" s="50"/>
      <c r="S809" s="50"/>
      <c r="T809" s="50"/>
      <c r="U809" s="50"/>
      <c r="V809" s="50"/>
      <c r="W809" s="52"/>
      <c r="X809" s="50"/>
      <c r="Y809" s="50"/>
      <c r="Z809" s="50"/>
      <c r="AA809" s="50"/>
      <c r="AB809" s="50"/>
    </row>
    <row r="810" spans="1:28" ht="17.2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0"/>
      <c r="K810" s="125"/>
      <c r="L810" s="125"/>
      <c r="R810" s="50"/>
      <c r="S810" s="50"/>
      <c r="T810" s="50"/>
      <c r="U810" s="50"/>
      <c r="V810" s="50"/>
      <c r="W810" s="52"/>
      <c r="X810" s="50"/>
      <c r="Y810" s="50"/>
      <c r="Z810" s="50"/>
      <c r="AA810" s="50"/>
      <c r="AB810" s="50"/>
    </row>
    <row r="811" spans="1:28" ht="17.2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0"/>
      <c r="K811" s="125"/>
      <c r="L811" s="125"/>
      <c r="R811" s="50"/>
      <c r="S811" s="50"/>
      <c r="T811" s="50"/>
      <c r="U811" s="50"/>
      <c r="V811" s="50"/>
      <c r="W811" s="52"/>
      <c r="X811" s="50"/>
      <c r="Y811" s="50"/>
      <c r="Z811" s="50"/>
      <c r="AA811" s="50"/>
      <c r="AB811" s="50"/>
    </row>
    <row r="812" spans="1:28" ht="17.2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0"/>
      <c r="K812" s="125"/>
      <c r="L812" s="125"/>
      <c r="R812" s="50"/>
      <c r="S812" s="50"/>
      <c r="T812" s="50"/>
      <c r="U812" s="50"/>
      <c r="V812" s="50"/>
      <c r="W812" s="52"/>
      <c r="X812" s="50"/>
      <c r="Y812" s="50"/>
      <c r="Z812" s="50"/>
      <c r="AA812" s="50"/>
      <c r="AB812" s="50"/>
    </row>
    <row r="813" spans="1:28" ht="17.2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0"/>
      <c r="K813" s="125"/>
      <c r="L813" s="125"/>
      <c r="R813" s="50"/>
      <c r="S813" s="50"/>
      <c r="T813" s="50"/>
      <c r="U813" s="50"/>
      <c r="V813" s="50"/>
      <c r="W813" s="52"/>
      <c r="X813" s="50"/>
      <c r="Y813" s="50"/>
      <c r="Z813" s="50"/>
      <c r="AA813" s="50"/>
      <c r="AB813" s="50"/>
    </row>
    <row r="814" spans="1:28" ht="17.2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0"/>
      <c r="K814" s="125"/>
      <c r="L814" s="125"/>
      <c r="R814" s="50"/>
      <c r="S814" s="50"/>
      <c r="T814" s="50"/>
      <c r="U814" s="50"/>
      <c r="V814" s="50"/>
      <c r="W814" s="52"/>
      <c r="X814" s="50"/>
      <c r="Y814" s="50"/>
      <c r="Z814" s="50"/>
      <c r="AA814" s="50"/>
      <c r="AB814" s="50"/>
    </row>
    <row r="815" spans="1:28" ht="17.2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0"/>
      <c r="K815" s="125"/>
      <c r="L815" s="125"/>
      <c r="R815" s="50"/>
      <c r="S815" s="50"/>
      <c r="T815" s="50"/>
      <c r="U815" s="50"/>
      <c r="V815" s="50"/>
      <c r="W815" s="52"/>
      <c r="X815" s="50"/>
      <c r="Y815" s="50"/>
      <c r="Z815" s="50"/>
      <c r="AA815" s="50"/>
      <c r="AB815" s="50"/>
    </row>
    <row r="816" spans="1:28" ht="17.2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0"/>
      <c r="K816" s="125"/>
      <c r="L816" s="125"/>
      <c r="R816" s="50"/>
      <c r="S816" s="50"/>
      <c r="T816" s="50"/>
      <c r="U816" s="50"/>
      <c r="V816" s="50"/>
      <c r="W816" s="52"/>
      <c r="X816" s="50"/>
      <c r="Y816" s="50"/>
      <c r="Z816" s="50"/>
      <c r="AA816" s="50"/>
      <c r="AB816" s="50"/>
    </row>
    <row r="817" spans="1:28" ht="17.2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0"/>
      <c r="K817" s="125"/>
      <c r="L817" s="125"/>
      <c r="R817" s="50"/>
      <c r="S817" s="50"/>
      <c r="T817" s="50"/>
      <c r="U817" s="50"/>
      <c r="V817" s="50"/>
      <c r="W817" s="52"/>
      <c r="X817" s="50"/>
      <c r="Y817" s="50"/>
      <c r="Z817" s="50"/>
      <c r="AA817" s="50"/>
      <c r="AB817" s="50"/>
    </row>
    <row r="818" spans="1:28" ht="17.2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0"/>
      <c r="K818" s="125"/>
      <c r="L818" s="125"/>
      <c r="R818" s="50"/>
      <c r="S818" s="50"/>
      <c r="T818" s="50"/>
      <c r="U818" s="50"/>
      <c r="V818" s="50"/>
      <c r="W818" s="52"/>
      <c r="X818" s="50"/>
      <c r="Y818" s="50"/>
      <c r="Z818" s="50"/>
      <c r="AA818" s="50"/>
      <c r="AB818" s="50"/>
    </row>
    <row r="819" spans="1:28" ht="17.2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0"/>
      <c r="K819" s="125"/>
      <c r="L819" s="125"/>
      <c r="R819" s="50"/>
      <c r="S819" s="50"/>
      <c r="T819" s="50"/>
      <c r="U819" s="50"/>
      <c r="V819" s="50"/>
      <c r="W819" s="52"/>
      <c r="X819" s="50"/>
      <c r="Y819" s="50"/>
      <c r="Z819" s="50"/>
      <c r="AA819" s="50"/>
      <c r="AB819" s="50"/>
    </row>
    <row r="820" spans="1:28" ht="17.2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0"/>
      <c r="K820" s="125"/>
      <c r="L820" s="125"/>
      <c r="R820" s="50"/>
      <c r="S820" s="50"/>
      <c r="T820" s="50"/>
      <c r="U820" s="50"/>
      <c r="V820" s="50"/>
      <c r="W820" s="52"/>
      <c r="X820" s="50"/>
      <c r="Y820" s="50"/>
      <c r="Z820" s="50"/>
      <c r="AA820" s="50"/>
      <c r="AB820" s="50"/>
    </row>
    <row r="821" spans="1:28" ht="17.2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0"/>
      <c r="K821" s="125"/>
      <c r="L821" s="125"/>
      <c r="R821" s="50"/>
      <c r="S821" s="50"/>
      <c r="T821" s="50"/>
      <c r="U821" s="50"/>
      <c r="V821" s="50"/>
      <c r="W821" s="52"/>
      <c r="X821" s="50"/>
      <c r="Y821" s="50"/>
      <c r="Z821" s="50"/>
      <c r="AA821" s="50"/>
      <c r="AB821" s="50"/>
    </row>
    <row r="822" spans="1:28" ht="17.2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0"/>
      <c r="K822" s="125"/>
      <c r="L822" s="125"/>
      <c r="R822" s="50"/>
      <c r="S822" s="50"/>
      <c r="T822" s="50"/>
      <c r="U822" s="50"/>
      <c r="V822" s="50"/>
      <c r="W822" s="52"/>
      <c r="X822" s="50"/>
      <c r="Y822" s="50"/>
      <c r="Z822" s="50"/>
      <c r="AA822" s="50"/>
      <c r="AB822" s="50"/>
    </row>
    <row r="823" spans="1:28" ht="17.2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0"/>
      <c r="K823" s="125"/>
      <c r="L823" s="125"/>
      <c r="R823" s="50"/>
      <c r="S823" s="50"/>
      <c r="T823" s="50"/>
      <c r="U823" s="50"/>
      <c r="V823" s="50"/>
      <c r="W823" s="52"/>
      <c r="X823" s="50"/>
      <c r="Y823" s="50"/>
      <c r="Z823" s="50"/>
      <c r="AA823" s="50"/>
      <c r="AB823" s="50"/>
    </row>
    <row r="824" spans="1:28" ht="17.2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0"/>
      <c r="K824" s="125"/>
      <c r="L824" s="125"/>
      <c r="R824" s="50"/>
      <c r="S824" s="50"/>
      <c r="T824" s="50"/>
      <c r="U824" s="50"/>
      <c r="V824" s="50"/>
      <c r="W824" s="52"/>
      <c r="X824" s="50"/>
      <c r="Y824" s="50"/>
      <c r="Z824" s="50"/>
      <c r="AA824" s="50"/>
      <c r="AB824" s="50"/>
    </row>
    <row r="825" spans="1:28" ht="17.2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0"/>
      <c r="K825" s="125"/>
      <c r="L825" s="125"/>
      <c r="R825" s="50"/>
      <c r="S825" s="50"/>
      <c r="T825" s="50"/>
      <c r="U825" s="50"/>
      <c r="V825" s="50"/>
      <c r="W825" s="52"/>
      <c r="X825" s="50"/>
      <c r="Y825" s="50"/>
      <c r="Z825" s="50"/>
      <c r="AA825" s="50"/>
      <c r="AB825" s="50"/>
    </row>
    <row r="826" spans="1:28" ht="17.2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0"/>
      <c r="K826" s="125"/>
      <c r="L826" s="125"/>
      <c r="R826" s="50"/>
      <c r="S826" s="50"/>
      <c r="T826" s="50"/>
      <c r="U826" s="50"/>
      <c r="V826" s="50"/>
      <c r="W826" s="52"/>
      <c r="X826" s="50"/>
      <c r="Y826" s="50"/>
      <c r="Z826" s="50"/>
      <c r="AA826" s="50"/>
      <c r="AB826" s="50"/>
    </row>
    <row r="827" spans="1:28" ht="17.2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0"/>
      <c r="K827" s="125"/>
      <c r="L827" s="125"/>
      <c r="R827" s="50"/>
      <c r="S827" s="50"/>
      <c r="T827" s="50"/>
      <c r="U827" s="50"/>
      <c r="V827" s="50"/>
      <c r="W827" s="52"/>
      <c r="X827" s="50"/>
      <c r="Y827" s="50"/>
      <c r="Z827" s="50"/>
      <c r="AA827" s="50"/>
      <c r="AB827" s="50"/>
    </row>
    <row r="828" spans="1:28" ht="17.2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0"/>
      <c r="K828" s="125"/>
      <c r="L828" s="125"/>
      <c r="R828" s="50"/>
      <c r="S828" s="50"/>
      <c r="T828" s="50"/>
      <c r="U828" s="50"/>
      <c r="V828" s="50"/>
      <c r="W828" s="52"/>
      <c r="X828" s="50"/>
      <c r="Y828" s="50"/>
      <c r="Z828" s="50"/>
      <c r="AA828" s="50"/>
      <c r="AB828" s="50"/>
    </row>
    <row r="829" spans="1:28" ht="17.2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0"/>
      <c r="K829" s="125"/>
      <c r="L829" s="125"/>
      <c r="R829" s="50"/>
      <c r="S829" s="50"/>
      <c r="T829" s="50"/>
      <c r="U829" s="50"/>
      <c r="V829" s="50"/>
      <c r="W829" s="52"/>
      <c r="X829" s="50"/>
      <c r="Y829" s="50"/>
      <c r="Z829" s="50"/>
      <c r="AA829" s="50"/>
      <c r="AB829" s="50"/>
    </row>
    <row r="830" spans="1:28" ht="17.2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0"/>
      <c r="K830" s="125"/>
      <c r="L830" s="125"/>
      <c r="R830" s="50"/>
      <c r="S830" s="50"/>
      <c r="T830" s="50"/>
      <c r="U830" s="50"/>
      <c r="V830" s="50"/>
      <c r="W830" s="52"/>
      <c r="X830" s="50"/>
      <c r="Y830" s="50"/>
      <c r="Z830" s="50"/>
      <c r="AA830" s="50"/>
      <c r="AB830" s="50"/>
    </row>
    <row r="831" spans="1:28" ht="17.2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0"/>
      <c r="K831" s="125"/>
      <c r="L831" s="125"/>
      <c r="R831" s="50"/>
      <c r="S831" s="50"/>
      <c r="T831" s="50"/>
      <c r="U831" s="50"/>
      <c r="V831" s="50"/>
      <c r="W831" s="52"/>
      <c r="X831" s="50"/>
      <c r="Y831" s="50"/>
      <c r="Z831" s="50"/>
      <c r="AA831" s="50"/>
      <c r="AB831" s="50"/>
    </row>
    <row r="832" spans="1:28" ht="17.2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0"/>
      <c r="K832" s="125"/>
      <c r="L832" s="125"/>
      <c r="R832" s="50"/>
      <c r="S832" s="50"/>
      <c r="T832" s="50"/>
      <c r="U832" s="50"/>
      <c r="V832" s="50"/>
      <c r="W832" s="52"/>
      <c r="X832" s="50"/>
      <c r="Y832" s="50"/>
      <c r="Z832" s="50"/>
      <c r="AA832" s="50"/>
      <c r="AB832" s="50"/>
    </row>
    <row r="833" spans="1:28" ht="17.2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0"/>
      <c r="K833" s="125"/>
      <c r="L833" s="125"/>
      <c r="R833" s="50"/>
      <c r="S833" s="50"/>
      <c r="T833" s="50"/>
      <c r="U833" s="50"/>
      <c r="V833" s="50"/>
      <c r="W833" s="52"/>
      <c r="X833" s="50"/>
      <c r="Y833" s="50"/>
      <c r="Z833" s="50"/>
      <c r="AA833" s="50"/>
      <c r="AB833" s="50"/>
    </row>
    <row r="834" spans="1:28" ht="17.2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0"/>
      <c r="K834" s="125"/>
      <c r="L834" s="125"/>
      <c r="R834" s="50"/>
      <c r="S834" s="50"/>
      <c r="T834" s="50"/>
      <c r="U834" s="50"/>
      <c r="V834" s="50"/>
      <c r="W834" s="52"/>
      <c r="X834" s="50"/>
      <c r="Y834" s="50"/>
      <c r="Z834" s="50"/>
      <c r="AA834" s="50"/>
      <c r="AB834" s="50"/>
    </row>
    <row r="835" spans="1:28" ht="17.2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0"/>
      <c r="K835" s="125"/>
      <c r="L835" s="125"/>
      <c r="R835" s="50"/>
      <c r="S835" s="50"/>
      <c r="T835" s="50"/>
      <c r="U835" s="50"/>
      <c r="V835" s="50"/>
      <c r="W835" s="52"/>
      <c r="X835" s="50"/>
      <c r="Y835" s="50"/>
      <c r="Z835" s="50"/>
      <c r="AA835" s="50"/>
      <c r="AB835" s="50"/>
    </row>
    <row r="836" spans="1:28" ht="17.2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0"/>
      <c r="K836" s="125"/>
      <c r="L836" s="125"/>
      <c r="R836" s="50"/>
      <c r="S836" s="50"/>
      <c r="T836" s="50"/>
      <c r="U836" s="50"/>
      <c r="V836" s="50"/>
      <c r="W836" s="52"/>
      <c r="X836" s="50"/>
      <c r="Y836" s="50"/>
      <c r="Z836" s="50"/>
      <c r="AA836" s="50"/>
      <c r="AB836" s="50"/>
    </row>
    <row r="837" spans="1:28" ht="17.2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0"/>
      <c r="K837" s="125"/>
      <c r="L837" s="125"/>
      <c r="R837" s="50"/>
      <c r="S837" s="50"/>
      <c r="T837" s="50"/>
      <c r="U837" s="50"/>
      <c r="V837" s="50"/>
      <c r="W837" s="52"/>
      <c r="X837" s="50"/>
      <c r="Y837" s="50"/>
      <c r="Z837" s="50"/>
      <c r="AA837" s="50"/>
      <c r="AB837" s="50"/>
    </row>
    <row r="838" spans="1:28" ht="17.2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0"/>
      <c r="K838" s="125"/>
      <c r="L838" s="125"/>
      <c r="R838" s="50"/>
      <c r="S838" s="50"/>
      <c r="T838" s="50"/>
      <c r="U838" s="50"/>
      <c r="V838" s="50"/>
      <c r="W838" s="52"/>
      <c r="X838" s="50"/>
      <c r="Y838" s="50"/>
      <c r="Z838" s="50"/>
      <c r="AA838" s="50"/>
      <c r="AB838" s="50"/>
    </row>
    <row r="839" spans="1:28" ht="17.2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0"/>
      <c r="K839" s="125"/>
      <c r="L839" s="125"/>
      <c r="R839" s="50"/>
      <c r="S839" s="50"/>
      <c r="T839" s="50"/>
      <c r="U839" s="50"/>
      <c r="V839" s="50"/>
      <c r="W839" s="52"/>
      <c r="X839" s="50"/>
      <c r="Y839" s="50"/>
      <c r="Z839" s="50"/>
      <c r="AA839" s="50"/>
      <c r="AB839" s="50"/>
    </row>
    <row r="840" spans="1:28" ht="17.2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0"/>
      <c r="K840" s="125"/>
      <c r="L840" s="125"/>
      <c r="R840" s="50"/>
      <c r="S840" s="50"/>
      <c r="T840" s="50"/>
      <c r="U840" s="50"/>
      <c r="V840" s="50"/>
      <c r="W840" s="52"/>
      <c r="X840" s="50"/>
      <c r="Y840" s="50"/>
      <c r="Z840" s="50"/>
      <c r="AA840" s="50"/>
      <c r="AB840" s="50"/>
    </row>
    <row r="841" spans="1:28" ht="17.2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0"/>
      <c r="K841" s="125"/>
      <c r="L841" s="125"/>
      <c r="R841" s="50"/>
      <c r="S841" s="50"/>
      <c r="T841" s="50"/>
      <c r="U841" s="50"/>
      <c r="V841" s="50"/>
      <c r="W841" s="52"/>
      <c r="X841" s="50"/>
      <c r="Y841" s="50"/>
      <c r="Z841" s="50"/>
      <c r="AA841" s="50"/>
      <c r="AB841" s="50"/>
    </row>
    <row r="842" spans="1:28" ht="17.2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0"/>
      <c r="K842" s="125"/>
      <c r="L842" s="125"/>
      <c r="R842" s="50"/>
      <c r="S842" s="50"/>
      <c r="T842" s="50"/>
      <c r="U842" s="50"/>
      <c r="V842" s="50"/>
      <c r="W842" s="52"/>
      <c r="X842" s="50"/>
      <c r="Y842" s="50"/>
      <c r="Z842" s="50"/>
      <c r="AA842" s="50"/>
      <c r="AB842" s="50"/>
    </row>
    <row r="843" spans="1:28" ht="17.2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0"/>
      <c r="K843" s="125"/>
      <c r="L843" s="125"/>
      <c r="R843" s="50"/>
      <c r="S843" s="50"/>
      <c r="T843" s="50"/>
      <c r="U843" s="50"/>
      <c r="V843" s="50"/>
      <c r="W843" s="52"/>
      <c r="X843" s="50"/>
      <c r="Y843" s="50"/>
      <c r="Z843" s="50"/>
      <c r="AA843" s="50"/>
      <c r="AB843" s="50"/>
    </row>
    <row r="844" spans="1:28" ht="17.2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0"/>
      <c r="K844" s="125"/>
      <c r="L844" s="125"/>
      <c r="R844" s="50"/>
      <c r="S844" s="50"/>
      <c r="T844" s="50"/>
      <c r="U844" s="50"/>
      <c r="V844" s="50"/>
      <c r="W844" s="52"/>
      <c r="X844" s="50"/>
      <c r="Y844" s="50"/>
      <c r="Z844" s="50"/>
      <c r="AA844" s="50"/>
      <c r="AB844" s="50"/>
    </row>
    <row r="845" spans="1:28" ht="17.2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0"/>
      <c r="K845" s="125"/>
      <c r="L845" s="125"/>
      <c r="R845" s="50"/>
      <c r="S845" s="50"/>
      <c r="T845" s="50"/>
      <c r="U845" s="50"/>
      <c r="V845" s="50"/>
      <c r="W845" s="52"/>
      <c r="X845" s="50"/>
      <c r="Y845" s="50"/>
      <c r="Z845" s="50"/>
      <c r="AA845" s="50"/>
      <c r="AB845" s="50"/>
    </row>
    <row r="846" spans="1:28" ht="17.2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0"/>
      <c r="K846" s="125"/>
      <c r="L846" s="125"/>
      <c r="R846" s="50"/>
      <c r="S846" s="50"/>
      <c r="T846" s="50"/>
      <c r="U846" s="50"/>
      <c r="V846" s="50"/>
      <c r="W846" s="52"/>
      <c r="X846" s="50"/>
      <c r="Y846" s="50"/>
      <c r="Z846" s="50"/>
      <c r="AA846" s="50"/>
      <c r="AB846" s="50"/>
    </row>
    <row r="847" spans="1:28" ht="17.2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0"/>
      <c r="K847" s="125"/>
      <c r="L847" s="125"/>
      <c r="R847" s="50"/>
      <c r="S847" s="50"/>
      <c r="T847" s="50"/>
      <c r="U847" s="50"/>
      <c r="V847" s="50"/>
      <c r="W847" s="52"/>
      <c r="X847" s="50"/>
      <c r="Y847" s="50"/>
      <c r="Z847" s="50"/>
      <c r="AA847" s="50"/>
      <c r="AB847" s="50"/>
    </row>
    <row r="848" spans="1:28" ht="17.2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0"/>
      <c r="K848" s="125"/>
      <c r="L848" s="125"/>
      <c r="R848" s="50"/>
      <c r="S848" s="50"/>
      <c r="T848" s="50"/>
      <c r="U848" s="50"/>
      <c r="V848" s="50"/>
      <c r="W848" s="52"/>
      <c r="X848" s="50"/>
      <c r="Y848" s="50"/>
      <c r="Z848" s="50"/>
      <c r="AA848" s="50"/>
      <c r="AB848" s="50"/>
    </row>
    <row r="849" spans="1:28" ht="17.2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0"/>
      <c r="K849" s="125"/>
      <c r="L849" s="125"/>
      <c r="R849" s="50"/>
      <c r="S849" s="50"/>
      <c r="T849" s="50"/>
      <c r="U849" s="50"/>
      <c r="V849" s="50"/>
      <c r="W849" s="52"/>
      <c r="X849" s="50"/>
      <c r="Y849" s="50"/>
      <c r="Z849" s="50"/>
      <c r="AA849" s="50"/>
      <c r="AB849" s="50"/>
    </row>
    <row r="850" spans="1:28" ht="17.2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0"/>
      <c r="K850" s="125"/>
      <c r="L850" s="125"/>
      <c r="R850" s="50"/>
      <c r="S850" s="50"/>
      <c r="T850" s="50"/>
      <c r="U850" s="50"/>
      <c r="V850" s="50"/>
      <c r="W850" s="52"/>
      <c r="X850" s="50"/>
      <c r="Y850" s="50"/>
      <c r="Z850" s="50"/>
      <c r="AA850" s="50"/>
      <c r="AB850" s="50"/>
    </row>
    <row r="851" spans="1:28" ht="17.2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0"/>
      <c r="K851" s="125"/>
      <c r="L851" s="125"/>
      <c r="R851" s="50"/>
      <c r="S851" s="50"/>
      <c r="T851" s="50"/>
      <c r="U851" s="50"/>
      <c r="V851" s="50"/>
      <c r="W851" s="52"/>
      <c r="X851" s="50"/>
      <c r="Y851" s="50"/>
      <c r="Z851" s="50"/>
      <c r="AA851" s="50"/>
      <c r="AB851" s="50"/>
    </row>
    <row r="852" spans="1:28" ht="17.2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0"/>
      <c r="K852" s="125"/>
      <c r="L852" s="125"/>
      <c r="R852" s="50"/>
      <c r="S852" s="50"/>
      <c r="T852" s="50"/>
      <c r="U852" s="50"/>
      <c r="V852" s="50"/>
      <c r="W852" s="52"/>
      <c r="X852" s="50"/>
      <c r="Y852" s="50"/>
      <c r="Z852" s="50"/>
      <c r="AA852" s="50"/>
      <c r="AB852" s="50"/>
    </row>
    <row r="853" spans="1:28" ht="17.2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0"/>
      <c r="K853" s="125"/>
      <c r="L853" s="125"/>
      <c r="R853" s="50"/>
      <c r="S853" s="50"/>
      <c r="T853" s="50"/>
      <c r="U853" s="50"/>
      <c r="V853" s="50"/>
      <c r="W853" s="52"/>
      <c r="X853" s="50"/>
      <c r="Y853" s="50"/>
      <c r="Z853" s="50"/>
      <c r="AA853" s="50"/>
      <c r="AB853" s="50"/>
    </row>
    <row r="854" spans="1:28" ht="17.2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0"/>
      <c r="K854" s="125"/>
      <c r="L854" s="125"/>
      <c r="R854" s="50"/>
      <c r="S854" s="50"/>
      <c r="T854" s="50"/>
      <c r="U854" s="50"/>
      <c r="V854" s="50"/>
      <c r="W854" s="52"/>
      <c r="X854" s="50"/>
      <c r="Y854" s="50"/>
      <c r="Z854" s="50"/>
      <c r="AA854" s="50"/>
      <c r="AB854" s="50"/>
    </row>
    <row r="855" spans="1:28" ht="17.2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0"/>
      <c r="K855" s="125"/>
      <c r="L855" s="125"/>
      <c r="R855" s="50"/>
      <c r="S855" s="50"/>
      <c r="T855" s="50"/>
      <c r="U855" s="50"/>
      <c r="V855" s="50"/>
      <c r="W855" s="52"/>
      <c r="X855" s="50"/>
      <c r="Y855" s="50"/>
      <c r="Z855" s="50"/>
      <c r="AA855" s="50"/>
      <c r="AB855" s="50"/>
    </row>
    <row r="856" spans="1:28" ht="17.2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0"/>
      <c r="K856" s="125"/>
      <c r="L856" s="125"/>
      <c r="R856" s="50"/>
      <c r="S856" s="50"/>
      <c r="T856" s="50"/>
      <c r="U856" s="50"/>
      <c r="V856" s="50"/>
      <c r="W856" s="52"/>
      <c r="X856" s="50"/>
      <c r="Y856" s="50"/>
      <c r="Z856" s="50"/>
      <c r="AA856" s="50"/>
      <c r="AB856" s="50"/>
    </row>
    <row r="857" spans="1:28" ht="17.2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0"/>
      <c r="K857" s="125"/>
      <c r="L857" s="125"/>
      <c r="R857" s="50"/>
      <c r="S857" s="50"/>
      <c r="T857" s="50"/>
      <c r="U857" s="50"/>
      <c r="V857" s="50"/>
      <c r="W857" s="52"/>
      <c r="X857" s="50"/>
      <c r="Y857" s="50"/>
      <c r="Z857" s="50"/>
      <c r="AA857" s="50"/>
      <c r="AB857" s="50"/>
    </row>
    <row r="858" spans="1:28" ht="17.2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0"/>
      <c r="K858" s="125"/>
      <c r="L858" s="125"/>
      <c r="R858" s="50"/>
      <c r="S858" s="50"/>
      <c r="T858" s="50"/>
      <c r="U858" s="50"/>
      <c r="V858" s="50"/>
      <c r="W858" s="52"/>
      <c r="X858" s="50"/>
      <c r="Y858" s="50"/>
      <c r="Z858" s="50"/>
      <c r="AA858" s="50"/>
      <c r="AB858" s="50"/>
    </row>
    <row r="859" spans="1:28" ht="17.2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0"/>
      <c r="K859" s="125"/>
      <c r="L859" s="125"/>
      <c r="R859" s="50"/>
      <c r="S859" s="50"/>
      <c r="T859" s="50"/>
      <c r="U859" s="50"/>
      <c r="V859" s="50"/>
      <c r="W859" s="52"/>
      <c r="X859" s="50"/>
      <c r="Y859" s="50"/>
      <c r="Z859" s="50"/>
      <c r="AA859" s="50"/>
      <c r="AB859" s="50"/>
    </row>
    <row r="860" spans="1:28" ht="17.2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0"/>
      <c r="K860" s="125"/>
      <c r="L860" s="125"/>
      <c r="R860" s="50"/>
      <c r="S860" s="50"/>
      <c r="T860" s="50"/>
      <c r="U860" s="50"/>
      <c r="V860" s="50"/>
      <c r="W860" s="52"/>
      <c r="X860" s="50"/>
      <c r="Y860" s="50"/>
      <c r="Z860" s="50"/>
      <c r="AA860" s="50"/>
      <c r="AB860" s="50"/>
    </row>
    <row r="861" spans="1:28" ht="17.2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0"/>
      <c r="K861" s="125"/>
      <c r="L861" s="125"/>
      <c r="R861" s="50"/>
      <c r="S861" s="50"/>
      <c r="T861" s="50"/>
      <c r="U861" s="50"/>
      <c r="V861" s="50"/>
      <c r="W861" s="52"/>
      <c r="X861" s="50"/>
      <c r="Y861" s="50"/>
      <c r="Z861" s="50"/>
      <c r="AA861" s="50"/>
      <c r="AB861" s="50"/>
    </row>
    <row r="862" spans="1:28" ht="17.2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0"/>
      <c r="K862" s="125"/>
      <c r="L862" s="125"/>
      <c r="R862" s="50"/>
      <c r="S862" s="50"/>
      <c r="T862" s="50"/>
      <c r="U862" s="50"/>
      <c r="V862" s="50"/>
      <c r="W862" s="52"/>
      <c r="X862" s="50"/>
      <c r="Y862" s="50"/>
      <c r="Z862" s="50"/>
      <c r="AA862" s="50"/>
      <c r="AB862" s="50"/>
    </row>
    <row r="863" spans="1:28" ht="17.2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0"/>
      <c r="K863" s="125"/>
      <c r="L863" s="125"/>
      <c r="R863" s="50"/>
      <c r="S863" s="50"/>
      <c r="T863" s="50"/>
      <c r="U863" s="50"/>
      <c r="V863" s="50"/>
      <c r="W863" s="52"/>
      <c r="X863" s="50"/>
      <c r="Y863" s="50"/>
      <c r="Z863" s="50"/>
      <c r="AA863" s="50"/>
      <c r="AB863" s="50"/>
    </row>
    <row r="864" spans="1:28" ht="17.2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0"/>
      <c r="K864" s="125"/>
      <c r="L864" s="125"/>
      <c r="R864" s="50"/>
      <c r="S864" s="50"/>
      <c r="T864" s="50"/>
      <c r="U864" s="50"/>
      <c r="V864" s="50"/>
      <c r="W864" s="52"/>
      <c r="X864" s="50"/>
      <c r="Y864" s="50"/>
      <c r="Z864" s="50"/>
      <c r="AA864" s="50"/>
      <c r="AB864" s="50"/>
    </row>
    <row r="865" spans="1:28" ht="17.2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0"/>
      <c r="K865" s="125"/>
      <c r="L865" s="125"/>
      <c r="R865" s="50"/>
      <c r="S865" s="50"/>
      <c r="T865" s="50"/>
      <c r="U865" s="50"/>
      <c r="V865" s="50"/>
      <c r="W865" s="52"/>
      <c r="X865" s="50"/>
      <c r="Y865" s="50"/>
      <c r="Z865" s="50"/>
      <c r="AA865" s="50"/>
      <c r="AB865" s="50"/>
    </row>
    <row r="866" spans="1:28" ht="17.2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0"/>
      <c r="K866" s="125"/>
      <c r="L866" s="125"/>
      <c r="R866" s="50"/>
      <c r="S866" s="50"/>
      <c r="T866" s="50"/>
      <c r="U866" s="50"/>
      <c r="V866" s="50"/>
      <c r="W866" s="52"/>
      <c r="X866" s="50"/>
      <c r="Y866" s="50"/>
      <c r="Z866" s="50"/>
      <c r="AA866" s="50"/>
      <c r="AB866" s="50"/>
    </row>
    <row r="867" spans="1:28" ht="17.2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0"/>
      <c r="K867" s="125"/>
      <c r="L867" s="125"/>
      <c r="R867" s="50"/>
      <c r="S867" s="50"/>
      <c r="T867" s="50"/>
      <c r="U867" s="50"/>
      <c r="V867" s="50"/>
      <c r="W867" s="52"/>
      <c r="X867" s="50"/>
      <c r="Y867" s="50"/>
      <c r="Z867" s="50"/>
      <c r="AA867" s="50"/>
      <c r="AB867" s="50"/>
    </row>
    <row r="868" spans="1:28" ht="17.2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0"/>
      <c r="K868" s="125"/>
      <c r="L868" s="125"/>
      <c r="R868" s="50"/>
      <c r="S868" s="50"/>
      <c r="T868" s="50"/>
      <c r="U868" s="50"/>
      <c r="V868" s="50"/>
      <c r="W868" s="52"/>
      <c r="X868" s="50"/>
      <c r="Y868" s="50"/>
      <c r="Z868" s="50"/>
      <c r="AA868" s="50"/>
      <c r="AB868" s="50"/>
    </row>
    <row r="869" spans="1:28" ht="17.2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0"/>
      <c r="K869" s="125"/>
      <c r="L869" s="125"/>
      <c r="R869" s="50"/>
      <c r="S869" s="50"/>
      <c r="T869" s="50"/>
      <c r="U869" s="50"/>
      <c r="V869" s="50"/>
      <c r="W869" s="52"/>
      <c r="X869" s="50"/>
      <c r="Y869" s="50"/>
      <c r="Z869" s="50"/>
      <c r="AA869" s="50"/>
      <c r="AB869" s="50"/>
    </row>
    <row r="870" spans="1:28" ht="17.2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0"/>
      <c r="K870" s="125"/>
      <c r="L870" s="125"/>
      <c r="R870" s="50"/>
      <c r="S870" s="50"/>
      <c r="T870" s="50"/>
      <c r="U870" s="50"/>
      <c r="V870" s="50"/>
      <c r="W870" s="52"/>
      <c r="X870" s="50"/>
      <c r="Y870" s="50"/>
      <c r="Z870" s="50"/>
      <c r="AA870" s="50"/>
      <c r="AB870" s="50"/>
    </row>
    <row r="871" spans="1:28" ht="17.2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0"/>
      <c r="K871" s="125"/>
      <c r="L871" s="125"/>
      <c r="R871" s="50"/>
      <c r="S871" s="50"/>
      <c r="T871" s="50"/>
      <c r="U871" s="50"/>
      <c r="V871" s="50"/>
      <c r="W871" s="52"/>
      <c r="X871" s="50"/>
      <c r="Y871" s="50"/>
      <c r="Z871" s="50"/>
      <c r="AA871" s="50"/>
      <c r="AB871" s="50"/>
    </row>
    <row r="872" spans="1:28" ht="17.2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0"/>
      <c r="K872" s="125"/>
      <c r="L872" s="125"/>
      <c r="R872" s="50"/>
      <c r="S872" s="50"/>
      <c r="T872" s="50"/>
      <c r="U872" s="50"/>
      <c r="V872" s="50"/>
      <c r="W872" s="52"/>
      <c r="X872" s="50"/>
      <c r="Y872" s="50"/>
      <c r="Z872" s="50"/>
      <c r="AA872" s="50"/>
      <c r="AB872" s="50"/>
    </row>
    <row r="873" spans="1:28" ht="17.2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0"/>
      <c r="K873" s="125"/>
      <c r="L873" s="125"/>
      <c r="R873" s="50"/>
      <c r="S873" s="50"/>
      <c r="T873" s="50"/>
      <c r="U873" s="50"/>
      <c r="V873" s="50"/>
      <c r="W873" s="52"/>
      <c r="X873" s="50"/>
      <c r="Y873" s="50"/>
      <c r="Z873" s="50"/>
      <c r="AA873" s="50"/>
      <c r="AB873" s="50"/>
    </row>
    <row r="874" spans="1:28" ht="17.2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0"/>
      <c r="K874" s="125"/>
      <c r="L874" s="125"/>
      <c r="R874" s="50"/>
      <c r="S874" s="50"/>
      <c r="T874" s="50"/>
      <c r="U874" s="50"/>
      <c r="V874" s="50"/>
      <c r="W874" s="52"/>
      <c r="X874" s="50"/>
      <c r="Y874" s="50"/>
      <c r="Z874" s="50"/>
      <c r="AA874" s="50"/>
      <c r="AB874" s="50"/>
    </row>
    <row r="875" spans="1:28" ht="17.2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0"/>
      <c r="K875" s="125"/>
      <c r="L875" s="125"/>
      <c r="R875" s="50"/>
      <c r="S875" s="50"/>
      <c r="T875" s="50"/>
      <c r="U875" s="50"/>
      <c r="V875" s="50"/>
      <c r="W875" s="52"/>
      <c r="X875" s="50"/>
      <c r="Y875" s="50"/>
      <c r="Z875" s="50"/>
      <c r="AA875" s="50"/>
      <c r="AB875" s="50"/>
    </row>
    <row r="876" spans="1:28" ht="17.2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0"/>
      <c r="K876" s="125"/>
      <c r="L876" s="125"/>
      <c r="R876" s="50"/>
      <c r="S876" s="50"/>
      <c r="T876" s="50"/>
      <c r="U876" s="50"/>
      <c r="V876" s="50"/>
      <c r="W876" s="52"/>
      <c r="X876" s="50"/>
      <c r="Y876" s="50"/>
      <c r="Z876" s="50"/>
      <c r="AA876" s="50"/>
      <c r="AB876" s="50"/>
    </row>
    <row r="877" spans="1:28" ht="17.2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0"/>
      <c r="K877" s="125"/>
      <c r="L877" s="125"/>
      <c r="R877" s="50"/>
      <c r="S877" s="50"/>
      <c r="T877" s="50"/>
      <c r="U877" s="50"/>
      <c r="V877" s="50"/>
      <c r="W877" s="52"/>
      <c r="X877" s="50"/>
      <c r="Y877" s="50"/>
      <c r="Z877" s="50"/>
      <c r="AA877" s="50"/>
      <c r="AB877" s="50"/>
    </row>
    <row r="878" spans="1:28" ht="17.2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0"/>
      <c r="K878" s="125"/>
      <c r="L878" s="125"/>
      <c r="R878" s="50"/>
      <c r="S878" s="50"/>
      <c r="T878" s="50"/>
      <c r="U878" s="50"/>
      <c r="V878" s="50"/>
      <c r="W878" s="52"/>
      <c r="X878" s="50"/>
      <c r="Y878" s="50"/>
      <c r="Z878" s="50"/>
      <c r="AA878" s="50"/>
      <c r="AB878" s="50"/>
    </row>
    <row r="879" spans="1:28" ht="17.2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0"/>
      <c r="K879" s="125"/>
      <c r="L879" s="125"/>
      <c r="R879" s="50"/>
      <c r="S879" s="50"/>
      <c r="T879" s="50"/>
      <c r="U879" s="50"/>
      <c r="V879" s="50"/>
      <c r="W879" s="52"/>
      <c r="X879" s="50"/>
      <c r="Y879" s="50"/>
      <c r="Z879" s="50"/>
      <c r="AA879" s="50"/>
      <c r="AB879" s="50"/>
    </row>
    <row r="880" spans="1:28" ht="17.2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0"/>
      <c r="K880" s="125"/>
      <c r="L880" s="125"/>
      <c r="R880" s="50"/>
      <c r="S880" s="50"/>
      <c r="T880" s="50"/>
      <c r="U880" s="50"/>
      <c r="V880" s="50"/>
      <c r="W880" s="52"/>
      <c r="X880" s="50"/>
      <c r="Y880" s="50"/>
      <c r="Z880" s="50"/>
      <c r="AA880" s="50"/>
      <c r="AB880" s="50"/>
    </row>
    <row r="881" spans="1:28" ht="17.2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0"/>
      <c r="K881" s="125"/>
      <c r="L881" s="125"/>
      <c r="R881" s="50"/>
      <c r="S881" s="50"/>
      <c r="T881" s="50"/>
      <c r="U881" s="50"/>
      <c r="V881" s="50"/>
      <c r="W881" s="52"/>
      <c r="X881" s="50"/>
      <c r="Y881" s="50"/>
      <c r="Z881" s="50"/>
      <c r="AA881" s="50"/>
      <c r="AB881" s="50"/>
    </row>
    <row r="882" spans="1:28" ht="17.2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0"/>
      <c r="K882" s="125"/>
      <c r="L882" s="125"/>
      <c r="R882" s="50"/>
      <c r="S882" s="50"/>
      <c r="T882" s="50"/>
      <c r="U882" s="50"/>
      <c r="V882" s="50"/>
      <c r="W882" s="52"/>
      <c r="X882" s="50"/>
      <c r="Y882" s="50"/>
      <c r="Z882" s="50"/>
      <c r="AA882" s="50"/>
      <c r="AB882" s="50"/>
    </row>
    <row r="883" spans="1:28" ht="17.2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0"/>
      <c r="K883" s="125"/>
      <c r="L883" s="125"/>
      <c r="R883" s="50"/>
      <c r="S883" s="50"/>
      <c r="T883" s="50"/>
      <c r="U883" s="50"/>
      <c r="V883" s="50"/>
      <c r="W883" s="52"/>
      <c r="X883" s="50"/>
      <c r="Y883" s="50"/>
      <c r="Z883" s="50"/>
      <c r="AA883" s="50"/>
      <c r="AB883" s="50"/>
    </row>
    <row r="884" spans="1:28" ht="17.2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0"/>
      <c r="K884" s="125"/>
      <c r="L884" s="125"/>
      <c r="R884" s="50"/>
      <c r="S884" s="50"/>
      <c r="T884" s="50"/>
      <c r="U884" s="50"/>
      <c r="V884" s="50"/>
      <c r="W884" s="52"/>
      <c r="X884" s="50"/>
      <c r="Y884" s="50"/>
      <c r="Z884" s="50"/>
      <c r="AA884" s="50"/>
      <c r="AB884" s="50"/>
    </row>
    <row r="885" spans="1:28" ht="17.2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0"/>
      <c r="K885" s="125"/>
      <c r="L885" s="125"/>
      <c r="R885" s="50"/>
      <c r="S885" s="50"/>
      <c r="T885" s="50"/>
      <c r="U885" s="50"/>
      <c r="V885" s="50"/>
      <c r="W885" s="52"/>
      <c r="X885" s="50"/>
      <c r="Y885" s="50"/>
      <c r="Z885" s="50"/>
      <c r="AA885" s="50"/>
      <c r="AB885" s="50"/>
    </row>
    <row r="886" spans="1:28" ht="17.2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0"/>
      <c r="K886" s="125"/>
      <c r="L886" s="125"/>
      <c r="R886" s="50"/>
      <c r="S886" s="50"/>
      <c r="T886" s="50"/>
      <c r="U886" s="50"/>
      <c r="V886" s="50"/>
      <c r="W886" s="52"/>
      <c r="X886" s="50"/>
      <c r="Y886" s="50"/>
      <c r="Z886" s="50"/>
      <c r="AA886" s="50"/>
      <c r="AB886" s="50"/>
    </row>
    <row r="887" spans="1:28" ht="17.2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0"/>
      <c r="K887" s="125"/>
      <c r="L887" s="125"/>
      <c r="R887" s="50"/>
      <c r="S887" s="50"/>
      <c r="T887" s="50"/>
      <c r="U887" s="50"/>
      <c r="V887" s="50"/>
      <c r="W887" s="52"/>
      <c r="X887" s="50"/>
      <c r="Y887" s="50"/>
      <c r="Z887" s="50"/>
      <c r="AA887" s="50"/>
      <c r="AB887" s="50"/>
    </row>
    <row r="888" spans="1:28" ht="17.2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0"/>
      <c r="K888" s="125"/>
      <c r="L888" s="125"/>
      <c r="R888" s="50"/>
      <c r="S888" s="50"/>
      <c r="T888" s="50"/>
      <c r="U888" s="50"/>
      <c r="V888" s="50"/>
      <c r="W888" s="52"/>
      <c r="X888" s="50"/>
      <c r="Y888" s="50"/>
      <c r="Z888" s="50"/>
      <c r="AA888" s="50"/>
      <c r="AB888" s="50"/>
    </row>
    <row r="889" spans="1:28" ht="17.2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0"/>
      <c r="K889" s="125"/>
      <c r="L889" s="125"/>
      <c r="R889" s="50"/>
      <c r="S889" s="50"/>
      <c r="T889" s="50"/>
      <c r="U889" s="50"/>
      <c r="V889" s="50"/>
      <c r="W889" s="52"/>
      <c r="X889" s="50"/>
      <c r="Y889" s="50"/>
      <c r="Z889" s="50"/>
      <c r="AA889" s="50"/>
      <c r="AB889" s="50"/>
    </row>
    <row r="890" spans="1:28" ht="17.2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0"/>
      <c r="K890" s="125"/>
      <c r="L890" s="125"/>
      <c r="R890" s="50"/>
      <c r="S890" s="50"/>
      <c r="T890" s="50"/>
      <c r="U890" s="50"/>
      <c r="V890" s="50"/>
      <c r="W890" s="52"/>
      <c r="X890" s="50"/>
      <c r="Y890" s="50"/>
      <c r="Z890" s="50"/>
      <c r="AA890" s="50"/>
      <c r="AB890" s="50"/>
    </row>
    <row r="891" spans="1:28" ht="17.2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0"/>
      <c r="K891" s="125"/>
      <c r="L891" s="125"/>
      <c r="R891" s="50"/>
      <c r="S891" s="50"/>
      <c r="T891" s="50"/>
      <c r="U891" s="50"/>
      <c r="V891" s="50"/>
      <c r="W891" s="52"/>
      <c r="X891" s="50"/>
      <c r="Y891" s="50"/>
      <c r="Z891" s="50"/>
      <c r="AA891" s="50"/>
      <c r="AB891" s="50"/>
    </row>
    <row r="892" spans="1:28" ht="17.2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0"/>
      <c r="K892" s="125"/>
      <c r="L892" s="125"/>
      <c r="R892" s="50"/>
      <c r="S892" s="50"/>
      <c r="T892" s="50"/>
      <c r="U892" s="50"/>
      <c r="V892" s="50"/>
      <c r="W892" s="52"/>
      <c r="X892" s="50"/>
      <c r="Y892" s="50"/>
      <c r="Z892" s="50"/>
      <c r="AA892" s="50"/>
      <c r="AB892" s="50"/>
    </row>
    <row r="893" spans="1:28" ht="17.2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0"/>
      <c r="K893" s="125"/>
      <c r="L893" s="125"/>
      <c r="R893" s="50"/>
      <c r="S893" s="50"/>
      <c r="T893" s="50"/>
      <c r="U893" s="50"/>
      <c r="V893" s="50"/>
      <c r="W893" s="52"/>
      <c r="X893" s="50"/>
      <c r="Y893" s="50"/>
      <c r="Z893" s="50"/>
      <c r="AA893" s="50"/>
      <c r="AB893" s="50"/>
    </row>
    <row r="894" spans="1:28" ht="17.2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0"/>
      <c r="K894" s="125"/>
      <c r="L894" s="125"/>
      <c r="R894" s="50"/>
      <c r="S894" s="50"/>
      <c r="T894" s="50"/>
      <c r="U894" s="50"/>
      <c r="V894" s="50"/>
      <c r="W894" s="52"/>
      <c r="X894" s="50"/>
      <c r="Y894" s="50"/>
      <c r="Z894" s="50"/>
      <c r="AA894" s="50"/>
      <c r="AB894" s="50"/>
    </row>
    <row r="895" spans="1:28" ht="17.2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0"/>
      <c r="K895" s="125"/>
      <c r="L895" s="125"/>
      <c r="R895" s="50"/>
      <c r="S895" s="50"/>
      <c r="T895" s="50"/>
      <c r="U895" s="50"/>
      <c r="V895" s="50"/>
      <c r="W895" s="52"/>
      <c r="X895" s="50"/>
      <c r="Y895" s="50"/>
      <c r="Z895" s="50"/>
      <c r="AA895" s="50"/>
      <c r="AB895" s="50"/>
    </row>
    <row r="896" spans="1:28" ht="17.2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0"/>
      <c r="K896" s="125"/>
      <c r="L896" s="125"/>
      <c r="R896" s="50"/>
      <c r="S896" s="50"/>
      <c r="T896" s="50"/>
      <c r="U896" s="50"/>
      <c r="V896" s="50"/>
      <c r="W896" s="52"/>
      <c r="X896" s="50"/>
      <c r="Y896" s="50"/>
      <c r="Z896" s="50"/>
      <c r="AA896" s="50"/>
      <c r="AB896" s="50"/>
    </row>
    <row r="897" spans="1:28" ht="17.2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0"/>
      <c r="K897" s="125"/>
      <c r="L897" s="125"/>
      <c r="R897" s="50"/>
      <c r="S897" s="50"/>
      <c r="T897" s="50"/>
      <c r="U897" s="50"/>
      <c r="V897" s="50"/>
      <c r="W897" s="52"/>
      <c r="X897" s="50"/>
      <c r="Y897" s="50"/>
      <c r="Z897" s="50"/>
      <c r="AA897" s="50"/>
      <c r="AB897" s="50"/>
    </row>
    <row r="898" spans="1:28" ht="17.2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0"/>
      <c r="K898" s="125"/>
      <c r="L898" s="125"/>
      <c r="R898" s="50"/>
      <c r="S898" s="50"/>
      <c r="T898" s="50"/>
      <c r="U898" s="50"/>
      <c r="V898" s="50"/>
      <c r="W898" s="52"/>
      <c r="X898" s="50"/>
      <c r="Y898" s="50"/>
      <c r="Z898" s="50"/>
      <c r="AA898" s="50"/>
      <c r="AB898" s="50"/>
    </row>
    <row r="899" spans="1:28" ht="17.2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0"/>
      <c r="K899" s="125"/>
      <c r="L899" s="125"/>
      <c r="R899" s="50"/>
      <c r="S899" s="50"/>
      <c r="T899" s="50"/>
      <c r="U899" s="50"/>
      <c r="V899" s="50"/>
      <c r="W899" s="52"/>
      <c r="X899" s="50"/>
      <c r="Y899" s="50"/>
      <c r="Z899" s="50"/>
      <c r="AA899" s="50"/>
      <c r="AB899" s="50"/>
    </row>
    <row r="900" spans="1:28" ht="17.2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0"/>
      <c r="K900" s="125"/>
      <c r="L900" s="125"/>
      <c r="R900" s="50"/>
      <c r="S900" s="50"/>
      <c r="T900" s="50"/>
      <c r="U900" s="50"/>
      <c r="V900" s="50"/>
      <c r="W900" s="52"/>
      <c r="X900" s="50"/>
      <c r="Y900" s="50"/>
      <c r="Z900" s="50"/>
      <c r="AA900" s="50"/>
      <c r="AB900" s="50"/>
    </row>
    <row r="901" spans="1:28" ht="17.2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0"/>
      <c r="K901" s="125"/>
      <c r="L901" s="125"/>
      <c r="R901" s="50"/>
      <c r="S901" s="50"/>
      <c r="T901" s="50"/>
      <c r="U901" s="50"/>
      <c r="V901" s="50"/>
      <c r="W901" s="52"/>
      <c r="X901" s="50"/>
      <c r="Y901" s="50"/>
      <c r="Z901" s="50"/>
      <c r="AA901" s="50"/>
      <c r="AB901" s="50"/>
    </row>
    <row r="902" spans="1:28" ht="17.2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0"/>
      <c r="K902" s="125"/>
      <c r="L902" s="125"/>
      <c r="R902" s="50"/>
      <c r="S902" s="50"/>
      <c r="T902" s="50"/>
      <c r="U902" s="50"/>
      <c r="V902" s="50"/>
      <c r="W902" s="52"/>
      <c r="X902" s="50"/>
      <c r="Y902" s="50"/>
      <c r="Z902" s="50"/>
      <c r="AA902" s="50"/>
      <c r="AB902" s="50"/>
    </row>
    <row r="903" spans="1:28" ht="17.2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0"/>
      <c r="K903" s="125"/>
      <c r="L903" s="125"/>
      <c r="R903" s="50"/>
      <c r="S903" s="50"/>
      <c r="T903" s="50"/>
      <c r="U903" s="50"/>
      <c r="V903" s="50"/>
      <c r="W903" s="52"/>
      <c r="X903" s="50"/>
      <c r="Y903" s="50"/>
      <c r="Z903" s="50"/>
      <c r="AA903" s="50"/>
      <c r="AB903" s="50"/>
    </row>
    <row r="904" spans="1:28" ht="17.2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0"/>
      <c r="K904" s="125"/>
      <c r="L904" s="125"/>
      <c r="R904" s="50"/>
      <c r="S904" s="50"/>
      <c r="T904" s="50"/>
      <c r="U904" s="50"/>
      <c r="V904" s="50"/>
      <c r="W904" s="52"/>
      <c r="X904" s="50"/>
      <c r="Y904" s="50"/>
      <c r="Z904" s="50"/>
      <c r="AA904" s="50"/>
      <c r="AB904" s="50"/>
    </row>
    <row r="905" spans="1:28" ht="17.2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0"/>
      <c r="K905" s="125"/>
      <c r="L905" s="125"/>
      <c r="R905" s="50"/>
      <c r="S905" s="50"/>
      <c r="T905" s="50"/>
      <c r="U905" s="50"/>
      <c r="V905" s="50"/>
      <c r="W905" s="52"/>
      <c r="X905" s="50"/>
      <c r="Y905" s="50"/>
      <c r="Z905" s="50"/>
      <c r="AA905" s="50"/>
      <c r="AB905" s="50"/>
    </row>
    <row r="906" spans="1:28" ht="17.2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0"/>
      <c r="K906" s="125"/>
      <c r="L906" s="125"/>
      <c r="R906" s="50"/>
      <c r="S906" s="50"/>
      <c r="T906" s="50"/>
      <c r="U906" s="50"/>
      <c r="V906" s="50"/>
      <c r="W906" s="52"/>
      <c r="X906" s="50"/>
      <c r="Y906" s="50"/>
      <c r="Z906" s="50"/>
      <c r="AA906" s="50"/>
      <c r="AB906" s="50"/>
    </row>
    <row r="907" spans="1:28" ht="17.2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0"/>
      <c r="K907" s="125"/>
      <c r="L907" s="125"/>
      <c r="R907" s="50"/>
      <c r="S907" s="50"/>
      <c r="T907" s="50"/>
      <c r="U907" s="50"/>
      <c r="V907" s="50"/>
      <c r="W907" s="52"/>
      <c r="X907" s="50"/>
      <c r="Y907" s="50"/>
      <c r="Z907" s="50"/>
      <c r="AA907" s="50"/>
      <c r="AB907" s="50"/>
    </row>
    <row r="908" spans="1:28" ht="17.2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0"/>
      <c r="K908" s="125"/>
      <c r="L908" s="125"/>
      <c r="R908" s="50"/>
      <c r="S908" s="50"/>
      <c r="T908" s="50"/>
      <c r="U908" s="50"/>
      <c r="V908" s="50"/>
      <c r="W908" s="52"/>
      <c r="X908" s="50"/>
      <c r="Y908" s="50"/>
      <c r="Z908" s="50"/>
      <c r="AA908" s="50"/>
      <c r="AB908" s="50"/>
    </row>
    <row r="909" spans="1:28" ht="17.2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0"/>
      <c r="K909" s="125"/>
      <c r="L909" s="125"/>
      <c r="R909" s="50"/>
      <c r="S909" s="50"/>
      <c r="T909" s="50"/>
      <c r="U909" s="50"/>
      <c r="V909" s="50"/>
      <c r="W909" s="52"/>
      <c r="X909" s="50"/>
      <c r="Y909" s="50"/>
      <c r="Z909" s="50"/>
      <c r="AA909" s="50"/>
      <c r="AB909" s="50"/>
    </row>
    <row r="910" spans="1:28" ht="17.2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0"/>
      <c r="K910" s="125"/>
      <c r="L910" s="125"/>
      <c r="R910" s="50"/>
      <c r="S910" s="50"/>
      <c r="T910" s="50"/>
      <c r="U910" s="50"/>
      <c r="V910" s="50"/>
      <c r="W910" s="52"/>
      <c r="X910" s="50"/>
      <c r="Y910" s="50"/>
      <c r="Z910" s="50"/>
      <c r="AA910" s="50"/>
      <c r="AB910" s="50"/>
    </row>
    <row r="911" spans="1:28" ht="17.2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0"/>
      <c r="K911" s="125"/>
      <c r="L911" s="125"/>
      <c r="R911" s="50"/>
      <c r="S911" s="50"/>
      <c r="T911" s="50"/>
      <c r="U911" s="50"/>
      <c r="V911" s="50"/>
      <c r="W911" s="52"/>
      <c r="X911" s="50"/>
      <c r="Y911" s="50"/>
      <c r="Z911" s="50"/>
      <c r="AA911" s="50"/>
      <c r="AB911" s="50"/>
    </row>
    <row r="912" spans="1:28" ht="17.2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0"/>
      <c r="K912" s="125"/>
      <c r="L912" s="125"/>
      <c r="R912" s="50"/>
      <c r="S912" s="50"/>
      <c r="T912" s="50"/>
      <c r="U912" s="50"/>
      <c r="V912" s="50"/>
      <c r="W912" s="52"/>
      <c r="X912" s="50"/>
      <c r="Y912" s="50"/>
      <c r="Z912" s="50"/>
      <c r="AA912" s="50"/>
      <c r="AB912" s="50"/>
    </row>
    <row r="913" spans="1:28" ht="17.2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0"/>
      <c r="K913" s="125"/>
      <c r="L913" s="125"/>
      <c r="R913" s="50"/>
      <c r="S913" s="50"/>
      <c r="T913" s="50"/>
      <c r="U913" s="50"/>
      <c r="V913" s="50"/>
      <c r="W913" s="52"/>
      <c r="X913" s="50"/>
      <c r="Y913" s="50"/>
      <c r="Z913" s="50"/>
      <c r="AA913" s="50"/>
      <c r="AB913" s="50"/>
    </row>
    <row r="914" spans="1:28" ht="17.2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0"/>
      <c r="K914" s="125"/>
      <c r="L914" s="125"/>
      <c r="R914" s="50"/>
      <c r="S914" s="50"/>
      <c r="T914" s="50"/>
      <c r="U914" s="50"/>
      <c r="V914" s="50"/>
      <c r="W914" s="52"/>
      <c r="X914" s="50"/>
      <c r="Y914" s="50"/>
      <c r="Z914" s="50"/>
      <c r="AA914" s="50"/>
      <c r="AB914" s="50"/>
    </row>
    <row r="915" spans="1:28" ht="17.2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0"/>
      <c r="K915" s="125"/>
      <c r="L915" s="125"/>
      <c r="R915" s="50"/>
      <c r="S915" s="50"/>
      <c r="T915" s="50"/>
      <c r="U915" s="50"/>
      <c r="V915" s="50"/>
      <c r="W915" s="52"/>
      <c r="X915" s="50"/>
      <c r="Y915" s="50"/>
      <c r="Z915" s="50"/>
      <c r="AA915" s="50"/>
      <c r="AB915" s="50"/>
    </row>
    <row r="916" spans="1:28" ht="17.2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0"/>
      <c r="K916" s="125"/>
      <c r="L916" s="125"/>
      <c r="R916" s="50"/>
      <c r="S916" s="50"/>
      <c r="T916" s="50"/>
      <c r="U916" s="50"/>
      <c r="V916" s="50"/>
      <c r="W916" s="52"/>
      <c r="X916" s="50"/>
      <c r="Y916" s="50"/>
      <c r="Z916" s="50"/>
      <c r="AA916" s="50"/>
      <c r="AB916" s="50"/>
    </row>
    <row r="917" spans="1:28" ht="17.2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0"/>
      <c r="K917" s="125"/>
      <c r="L917" s="125"/>
      <c r="R917" s="50"/>
      <c r="S917" s="50"/>
      <c r="T917" s="50"/>
      <c r="U917" s="50"/>
      <c r="V917" s="50"/>
      <c r="W917" s="52"/>
      <c r="X917" s="50"/>
      <c r="Y917" s="50"/>
      <c r="Z917" s="50"/>
      <c r="AA917" s="50"/>
      <c r="AB917" s="50"/>
    </row>
    <row r="918" spans="1:28" ht="17.2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0"/>
      <c r="K918" s="125"/>
      <c r="L918" s="125"/>
      <c r="R918" s="50"/>
      <c r="S918" s="50"/>
      <c r="T918" s="50"/>
      <c r="U918" s="50"/>
      <c r="V918" s="50"/>
      <c r="W918" s="52"/>
      <c r="X918" s="50"/>
      <c r="Y918" s="50"/>
      <c r="Z918" s="50"/>
      <c r="AA918" s="50"/>
      <c r="AB918" s="50"/>
    </row>
    <row r="919" spans="1:28" ht="17.2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0"/>
      <c r="K919" s="125"/>
      <c r="L919" s="125"/>
      <c r="R919" s="50"/>
      <c r="S919" s="50"/>
      <c r="T919" s="50"/>
      <c r="U919" s="50"/>
      <c r="V919" s="50"/>
      <c r="W919" s="52"/>
      <c r="X919" s="50"/>
      <c r="Y919" s="50"/>
      <c r="Z919" s="50"/>
      <c r="AA919" s="50"/>
      <c r="AB919" s="50"/>
    </row>
    <row r="920" spans="1:28" ht="17.2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0"/>
      <c r="K920" s="125"/>
      <c r="L920" s="125"/>
      <c r="R920" s="50"/>
      <c r="S920" s="50"/>
      <c r="T920" s="50"/>
      <c r="U920" s="50"/>
      <c r="V920" s="50"/>
      <c r="W920" s="52"/>
      <c r="X920" s="50"/>
      <c r="Y920" s="50"/>
      <c r="Z920" s="50"/>
      <c r="AA920" s="50"/>
      <c r="AB920" s="50"/>
    </row>
    <row r="921" spans="1:28" ht="17.2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0"/>
      <c r="K921" s="125"/>
      <c r="L921" s="125"/>
      <c r="R921" s="50"/>
      <c r="S921" s="50"/>
      <c r="T921" s="50"/>
      <c r="U921" s="50"/>
      <c r="V921" s="50"/>
      <c r="W921" s="52"/>
      <c r="X921" s="50"/>
      <c r="Y921" s="50"/>
      <c r="Z921" s="50"/>
      <c r="AA921" s="50"/>
      <c r="AB921" s="50"/>
    </row>
    <row r="922" spans="1:28" ht="17.2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0"/>
      <c r="K922" s="125"/>
      <c r="L922" s="125"/>
      <c r="R922" s="50"/>
      <c r="S922" s="50"/>
      <c r="T922" s="50"/>
      <c r="U922" s="50"/>
      <c r="V922" s="50"/>
      <c r="W922" s="52"/>
      <c r="X922" s="50"/>
      <c r="Y922" s="50"/>
      <c r="Z922" s="50"/>
      <c r="AA922" s="50"/>
      <c r="AB922" s="50"/>
    </row>
    <row r="923" spans="1:28" ht="17.2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0"/>
      <c r="K923" s="125"/>
      <c r="L923" s="125"/>
      <c r="R923" s="50"/>
      <c r="S923" s="50"/>
      <c r="T923" s="50"/>
      <c r="U923" s="50"/>
      <c r="V923" s="50"/>
      <c r="W923" s="52"/>
      <c r="X923" s="50"/>
      <c r="Y923" s="50"/>
      <c r="Z923" s="50"/>
      <c r="AA923" s="50"/>
      <c r="AB923" s="50"/>
    </row>
    <row r="924" spans="1:28" ht="17.2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0"/>
      <c r="K924" s="125"/>
      <c r="L924" s="125"/>
      <c r="R924" s="50"/>
      <c r="S924" s="50"/>
      <c r="T924" s="50"/>
      <c r="U924" s="50"/>
      <c r="V924" s="50"/>
      <c r="W924" s="52"/>
      <c r="X924" s="50"/>
      <c r="Y924" s="50"/>
      <c r="Z924" s="50"/>
      <c r="AA924" s="50"/>
      <c r="AB924" s="50"/>
    </row>
    <row r="925" spans="1:28" ht="17.2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0"/>
      <c r="K925" s="125"/>
      <c r="L925" s="125"/>
      <c r="R925" s="50"/>
      <c r="S925" s="50"/>
      <c r="T925" s="50"/>
      <c r="U925" s="50"/>
      <c r="V925" s="50"/>
      <c r="W925" s="52"/>
      <c r="X925" s="50"/>
      <c r="Y925" s="50"/>
      <c r="Z925" s="50"/>
      <c r="AA925" s="50"/>
      <c r="AB925" s="50"/>
    </row>
    <row r="926" spans="1:28" ht="17.2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0"/>
      <c r="K926" s="125"/>
      <c r="L926" s="125"/>
      <c r="R926" s="50"/>
      <c r="S926" s="50"/>
      <c r="T926" s="50"/>
      <c r="U926" s="50"/>
      <c r="V926" s="50"/>
      <c r="W926" s="52"/>
      <c r="X926" s="50"/>
      <c r="Y926" s="50"/>
      <c r="Z926" s="50"/>
      <c r="AA926" s="50"/>
      <c r="AB926" s="50"/>
    </row>
    <row r="927" spans="1:28" ht="17.2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0"/>
      <c r="K927" s="125"/>
      <c r="L927" s="125"/>
      <c r="R927" s="50"/>
      <c r="S927" s="50"/>
      <c r="T927" s="50"/>
      <c r="U927" s="50"/>
      <c r="V927" s="50"/>
      <c r="W927" s="52"/>
      <c r="X927" s="50"/>
      <c r="Y927" s="50"/>
      <c r="Z927" s="50"/>
      <c r="AA927" s="50"/>
      <c r="AB927" s="50"/>
    </row>
    <row r="928" spans="1:28" ht="17.2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0"/>
      <c r="K928" s="125"/>
      <c r="L928" s="125"/>
      <c r="R928" s="50"/>
      <c r="S928" s="50"/>
      <c r="T928" s="50"/>
      <c r="U928" s="50"/>
      <c r="V928" s="50"/>
      <c r="W928" s="52"/>
      <c r="X928" s="50"/>
      <c r="Y928" s="50"/>
      <c r="Z928" s="50"/>
      <c r="AA928" s="50"/>
      <c r="AB928" s="50"/>
    </row>
    <row r="929" spans="1:28" ht="17.2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0"/>
      <c r="K929" s="125"/>
      <c r="L929" s="125"/>
      <c r="R929" s="50"/>
      <c r="S929" s="50"/>
      <c r="T929" s="50"/>
      <c r="U929" s="50"/>
      <c r="V929" s="50"/>
      <c r="W929" s="52"/>
      <c r="X929" s="50"/>
      <c r="Y929" s="50"/>
      <c r="Z929" s="50"/>
      <c r="AA929" s="50"/>
      <c r="AB929" s="50"/>
    </row>
    <row r="930" spans="1:28" ht="17.2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0"/>
      <c r="K930" s="125"/>
      <c r="L930" s="125"/>
      <c r="R930" s="50"/>
      <c r="S930" s="50"/>
      <c r="T930" s="50"/>
      <c r="U930" s="50"/>
      <c r="V930" s="50"/>
      <c r="W930" s="52"/>
      <c r="X930" s="50"/>
      <c r="Y930" s="50"/>
      <c r="Z930" s="50"/>
      <c r="AA930" s="50"/>
      <c r="AB930" s="50"/>
    </row>
    <row r="931" spans="1:28" ht="17.2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0"/>
      <c r="K931" s="125"/>
      <c r="L931" s="125"/>
      <c r="R931" s="50"/>
      <c r="S931" s="50"/>
      <c r="T931" s="50"/>
      <c r="U931" s="50"/>
      <c r="V931" s="50"/>
      <c r="W931" s="52"/>
      <c r="X931" s="50"/>
      <c r="Y931" s="50"/>
      <c r="Z931" s="50"/>
      <c r="AA931" s="50"/>
      <c r="AB931" s="50"/>
    </row>
    <row r="932" spans="1:28" ht="17.2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0"/>
      <c r="K932" s="125"/>
      <c r="L932" s="125"/>
      <c r="R932" s="50"/>
      <c r="S932" s="50"/>
      <c r="T932" s="50"/>
      <c r="U932" s="50"/>
      <c r="V932" s="50"/>
      <c r="W932" s="52"/>
      <c r="X932" s="50"/>
      <c r="Y932" s="50"/>
      <c r="Z932" s="50"/>
      <c r="AA932" s="50"/>
      <c r="AB932" s="50"/>
    </row>
    <row r="933" spans="1:28" ht="17.2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0"/>
      <c r="K933" s="125"/>
      <c r="L933" s="125"/>
      <c r="R933" s="50"/>
      <c r="S933" s="50"/>
      <c r="T933" s="50"/>
      <c r="U933" s="50"/>
      <c r="V933" s="50"/>
      <c r="W933" s="52"/>
      <c r="X933" s="50"/>
      <c r="Y933" s="50"/>
      <c r="Z933" s="50"/>
      <c r="AA933" s="50"/>
      <c r="AB933" s="50"/>
    </row>
    <row r="934" spans="1:28" ht="17.2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0"/>
      <c r="K934" s="125"/>
      <c r="L934" s="125"/>
      <c r="R934" s="50"/>
      <c r="S934" s="50"/>
      <c r="T934" s="50"/>
      <c r="U934" s="50"/>
      <c r="V934" s="50"/>
      <c r="W934" s="52"/>
      <c r="X934" s="50"/>
      <c r="Y934" s="50"/>
      <c r="Z934" s="50"/>
      <c r="AA934" s="50"/>
      <c r="AB934" s="50"/>
    </row>
    <row r="935" spans="1:28" ht="17.2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0"/>
      <c r="K935" s="125"/>
      <c r="L935" s="125"/>
      <c r="R935" s="50"/>
      <c r="S935" s="50"/>
      <c r="T935" s="50"/>
      <c r="U935" s="50"/>
      <c r="V935" s="50"/>
      <c r="W935" s="52"/>
      <c r="X935" s="50"/>
      <c r="Y935" s="50"/>
      <c r="Z935" s="50"/>
      <c r="AA935" s="50"/>
      <c r="AB935" s="50"/>
    </row>
    <row r="936" spans="1:28" ht="17.2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0"/>
      <c r="K936" s="125"/>
      <c r="L936" s="125"/>
      <c r="R936" s="50"/>
      <c r="S936" s="50"/>
      <c r="T936" s="50"/>
      <c r="U936" s="50"/>
      <c r="V936" s="50"/>
      <c r="W936" s="52"/>
      <c r="X936" s="50"/>
      <c r="Y936" s="50"/>
      <c r="Z936" s="50"/>
      <c r="AA936" s="50"/>
      <c r="AB936" s="50"/>
    </row>
    <row r="937" spans="1:28" ht="17.2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0"/>
      <c r="K937" s="125"/>
      <c r="L937" s="125"/>
      <c r="R937" s="50"/>
      <c r="S937" s="50"/>
      <c r="T937" s="50"/>
      <c r="U937" s="50"/>
      <c r="V937" s="50"/>
      <c r="W937" s="52"/>
      <c r="X937" s="50"/>
      <c r="Y937" s="50"/>
      <c r="Z937" s="50"/>
      <c r="AA937" s="50"/>
      <c r="AB937" s="50"/>
    </row>
    <row r="938" spans="1:28" ht="17.2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0"/>
      <c r="K938" s="125"/>
      <c r="L938" s="125"/>
      <c r="R938" s="50"/>
      <c r="S938" s="50"/>
      <c r="T938" s="50"/>
      <c r="U938" s="50"/>
      <c r="V938" s="50"/>
      <c r="W938" s="52"/>
      <c r="X938" s="50"/>
      <c r="Y938" s="50"/>
      <c r="Z938" s="50"/>
      <c r="AA938" s="50"/>
      <c r="AB938" s="50"/>
    </row>
    <row r="939" spans="1:28" ht="17.2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0"/>
      <c r="K939" s="125"/>
      <c r="L939" s="125"/>
      <c r="R939" s="50"/>
      <c r="S939" s="50"/>
      <c r="T939" s="50"/>
      <c r="U939" s="50"/>
      <c r="V939" s="50"/>
      <c r="W939" s="52"/>
      <c r="X939" s="50"/>
      <c r="Y939" s="50"/>
      <c r="Z939" s="50"/>
      <c r="AA939" s="50"/>
      <c r="AB939" s="50"/>
    </row>
    <row r="940" spans="1:28" ht="17.2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0"/>
      <c r="K940" s="125"/>
      <c r="L940" s="125"/>
      <c r="R940" s="50"/>
      <c r="S940" s="50"/>
      <c r="T940" s="50"/>
      <c r="U940" s="50"/>
      <c r="V940" s="50"/>
      <c r="W940" s="52"/>
      <c r="X940" s="50"/>
      <c r="Y940" s="50"/>
      <c r="Z940" s="50"/>
      <c r="AA940" s="50"/>
      <c r="AB940" s="50"/>
    </row>
    <row r="941" spans="1:28" ht="17.2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0"/>
      <c r="K941" s="125"/>
      <c r="L941" s="125"/>
      <c r="R941" s="50"/>
      <c r="S941" s="50"/>
      <c r="T941" s="50"/>
      <c r="U941" s="50"/>
      <c r="V941" s="50"/>
      <c r="W941" s="52"/>
      <c r="X941" s="50"/>
      <c r="Y941" s="50"/>
      <c r="Z941" s="50"/>
      <c r="AA941" s="50"/>
      <c r="AB941" s="50"/>
    </row>
    <row r="942" spans="1:28" ht="17.2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0"/>
      <c r="K942" s="125"/>
      <c r="L942" s="125"/>
      <c r="R942" s="50"/>
      <c r="S942" s="50"/>
      <c r="T942" s="50"/>
      <c r="U942" s="50"/>
      <c r="V942" s="50"/>
      <c r="W942" s="52"/>
      <c r="X942" s="50"/>
      <c r="Y942" s="50"/>
      <c r="Z942" s="50"/>
      <c r="AA942" s="50"/>
      <c r="AB942" s="50"/>
    </row>
    <row r="943" spans="1:28" ht="17.2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0"/>
      <c r="K943" s="125"/>
      <c r="L943" s="125"/>
      <c r="R943" s="50"/>
      <c r="S943" s="50"/>
      <c r="T943" s="50"/>
      <c r="U943" s="50"/>
      <c r="V943" s="50"/>
      <c r="W943" s="52"/>
      <c r="X943" s="50"/>
      <c r="Y943" s="50"/>
      <c r="Z943" s="50"/>
      <c r="AA943" s="50"/>
      <c r="AB943" s="50"/>
    </row>
    <row r="944" spans="1:28" ht="17.2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0"/>
      <c r="K944" s="125"/>
      <c r="L944" s="125"/>
      <c r="R944" s="50"/>
      <c r="S944" s="50"/>
      <c r="T944" s="50"/>
      <c r="U944" s="50"/>
      <c r="V944" s="50"/>
      <c r="W944" s="52"/>
      <c r="X944" s="50"/>
      <c r="Y944" s="50"/>
      <c r="Z944" s="50"/>
      <c r="AA944" s="50"/>
      <c r="AB944" s="50"/>
    </row>
    <row r="945" spans="1:28" ht="17.2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0"/>
      <c r="K945" s="125"/>
      <c r="L945" s="125"/>
      <c r="R945" s="50"/>
      <c r="S945" s="50"/>
      <c r="T945" s="50"/>
      <c r="U945" s="50"/>
      <c r="V945" s="50"/>
      <c r="W945" s="52"/>
      <c r="X945" s="50"/>
      <c r="Y945" s="50"/>
      <c r="Z945" s="50"/>
      <c r="AA945" s="50"/>
      <c r="AB945" s="50"/>
    </row>
    <row r="946" spans="1:28" ht="17.2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0"/>
      <c r="K946" s="125"/>
      <c r="L946" s="125"/>
      <c r="R946" s="50"/>
      <c r="S946" s="50"/>
      <c r="T946" s="50"/>
      <c r="U946" s="50"/>
      <c r="V946" s="50"/>
      <c r="W946" s="52"/>
      <c r="X946" s="50"/>
      <c r="Y946" s="50"/>
      <c r="Z946" s="50"/>
      <c r="AA946" s="50"/>
      <c r="AB946" s="50"/>
    </row>
    <row r="947" spans="1:28" ht="17.2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0"/>
      <c r="K947" s="125"/>
      <c r="L947" s="125"/>
      <c r="R947" s="50"/>
      <c r="S947" s="50"/>
      <c r="T947" s="50"/>
      <c r="U947" s="50"/>
      <c r="V947" s="50"/>
      <c r="W947" s="52"/>
      <c r="X947" s="50"/>
      <c r="Y947" s="50"/>
      <c r="Z947" s="50"/>
      <c r="AA947" s="50"/>
      <c r="AB947" s="50"/>
    </row>
    <row r="948" spans="1:28" ht="17.2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0"/>
      <c r="K948" s="125"/>
      <c r="L948" s="125"/>
      <c r="R948" s="50"/>
      <c r="S948" s="50"/>
      <c r="T948" s="50"/>
      <c r="U948" s="50"/>
      <c r="V948" s="50"/>
      <c r="W948" s="52"/>
      <c r="X948" s="50"/>
      <c r="Y948" s="50"/>
      <c r="Z948" s="50"/>
      <c r="AA948" s="50"/>
      <c r="AB948" s="50"/>
    </row>
    <row r="949" spans="1:28" ht="17.2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0"/>
      <c r="K949" s="125"/>
      <c r="L949" s="125"/>
      <c r="R949" s="50"/>
      <c r="S949" s="50"/>
      <c r="T949" s="50"/>
      <c r="U949" s="50"/>
      <c r="V949" s="50"/>
      <c r="W949" s="52"/>
      <c r="X949" s="50"/>
      <c r="Y949" s="50"/>
      <c r="Z949" s="50"/>
      <c r="AA949" s="50"/>
      <c r="AB949" s="50"/>
    </row>
    <row r="950" spans="1:28" ht="17.2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0"/>
      <c r="K950" s="125"/>
      <c r="L950" s="125"/>
      <c r="R950" s="50"/>
      <c r="S950" s="50"/>
      <c r="T950" s="50"/>
      <c r="U950" s="50"/>
      <c r="V950" s="50"/>
      <c r="W950" s="52"/>
      <c r="X950" s="50"/>
      <c r="Y950" s="50"/>
      <c r="Z950" s="50"/>
      <c r="AA950" s="50"/>
      <c r="AB950" s="50"/>
    </row>
    <row r="951" spans="1:28" ht="17.2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0"/>
      <c r="K951" s="125"/>
      <c r="L951" s="125"/>
      <c r="R951" s="50"/>
      <c r="S951" s="50"/>
      <c r="T951" s="50"/>
      <c r="U951" s="50"/>
      <c r="V951" s="50"/>
      <c r="W951" s="52"/>
      <c r="X951" s="50"/>
      <c r="Y951" s="50"/>
      <c r="Z951" s="50"/>
      <c r="AA951" s="50"/>
      <c r="AB951" s="50"/>
    </row>
    <row r="952" spans="1:28" ht="17.2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0"/>
      <c r="K952" s="125"/>
      <c r="L952" s="125"/>
      <c r="R952" s="50"/>
      <c r="S952" s="50"/>
      <c r="T952" s="50"/>
      <c r="U952" s="50"/>
      <c r="V952" s="50"/>
      <c r="W952" s="52"/>
      <c r="X952" s="50"/>
      <c r="Y952" s="50"/>
      <c r="Z952" s="50"/>
      <c r="AA952" s="50"/>
      <c r="AB952" s="50"/>
    </row>
    <row r="953" spans="1:28" ht="17.2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0"/>
      <c r="K953" s="125"/>
      <c r="L953" s="125"/>
      <c r="R953" s="50"/>
      <c r="S953" s="50"/>
      <c r="T953" s="50"/>
      <c r="U953" s="50"/>
      <c r="V953" s="50"/>
      <c r="W953" s="52"/>
      <c r="X953" s="50"/>
      <c r="Y953" s="50"/>
      <c r="Z953" s="50"/>
      <c r="AA953" s="50"/>
      <c r="AB953" s="50"/>
    </row>
    <row r="954" spans="1:28" ht="17.2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0"/>
      <c r="K954" s="125"/>
      <c r="L954" s="125"/>
      <c r="R954" s="50"/>
      <c r="S954" s="50"/>
      <c r="T954" s="50"/>
      <c r="U954" s="50"/>
      <c r="V954" s="50"/>
      <c r="W954" s="52"/>
      <c r="X954" s="50"/>
      <c r="Y954" s="50"/>
      <c r="Z954" s="50"/>
      <c r="AA954" s="50"/>
      <c r="AB954" s="50"/>
    </row>
    <row r="955" spans="1:28" ht="17.2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0"/>
      <c r="K955" s="125"/>
      <c r="L955" s="125"/>
      <c r="R955" s="50"/>
      <c r="S955" s="50"/>
      <c r="T955" s="50"/>
      <c r="U955" s="50"/>
      <c r="V955" s="50"/>
      <c r="W955" s="52"/>
      <c r="X955" s="50"/>
      <c r="Y955" s="50"/>
      <c r="Z955" s="50"/>
      <c r="AA955" s="50"/>
      <c r="AB955" s="50"/>
    </row>
    <row r="956" spans="1:28" ht="17.2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0"/>
      <c r="K956" s="125"/>
      <c r="L956" s="125"/>
      <c r="R956" s="50"/>
      <c r="S956" s="50"/>
      <c r="T956" s="50"/>
      <c r="U956" s="50"/>
      <c r="V956" s="50"/>
      <c r="W956" s="52"/>
      <c r="X956" s="50"/>
      <c r="Y956" s="50"/>
      <c r="Z956" s="50"/>
      <c r="AA956" s="50"/>
      <c r="AB956" s="50"/>
    </row>
    <row r="957" spans="1:28" ht="17.2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0"/>
      <c r="K957" s="125"/>
      <c r="L957" s="125"/>
      <c r="R957" s="50"/>
      <c r="S957" s="50"/>
      <c r="T957" s="50"/>
      <c r="U957" s="50"/>
      <c r="V957" s="50"/>
      <c r="W957" s="52"/>
      <c r="X957" s="50"/>
      <c r="Y957" s="50"/>
      <c r="Z957" s="50"/>
      <c r="AA957" s="50"/>
      <c r="AB957" s="50"/>
    </row>
    <row r="958" spans="1:28" ht="17.2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0"/>
      <c r="K958" s="125"/>
      <c r="L958" s="125"/>
      <c r="R958" s="50"/>
      <c r="S958" s="50"/>
      <c r="T958" s="50"/>
      <c r="U958" s="50"/>
      <c r="V958" s="50"/>
      <c r="W958" s="52"/>
      <c r="X958" s="50"/>
      <c r="Y958" s="50"/>
      <c r="Z958" s="50"/>
      <c r="AA958" s="50"/>
      <c r="AB958" s="50"/>
    </row>
    <row r="959" spans="1:28" ht="17.2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0"/>
      <c r="K959" s="125"/>
      <c r="L959" s="125"/>
      <c r="R959" s="50"/>
      <c r="S959" s="50"/>
      <c r="T959" s="50"/>
      <c r="U959" s="50"/>
      <c r="V959" s="50"/>
      <c r="W959" s="52"/>
      <c r="X959" s="50"/>
      <c r="Y959" s="50"/>
      <c r="Z959" s="50"/>
      <c r="AA959" s="50"/>
      <c r="AB959" s="50"/>
    </row>
    <row r="960" spans="1:28" ht="17.2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0"/>
      <c r="K960" s="125"/>
      <c r="L960" s="125"/>
      <c r="R960" s="50"/>
      <c r="S960" s="50"/>
      <c r="T960" s="50"/>
      <c r="U960" s="50"/>
      <c r="V960" s="50"/>
      <c r="W960" s="52"/>
      <c r="X960" s="50"/>
      <c r="Y960" s="50"/>
      <c r="Z960" s="50"/>
      <c r="AA960" s="50"/>
      <c r="AB960" s="50"/>
    </row>
    <row r="961" spans="1:28" ht="17.2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0"/>
      <c r="K961" s="125"/>
      <c r="L961" s="125"/>
      <c r="R961" s="50"/>
      <c r="S961" s="50"/>
      <c r="T961" s="50"/>
      <c r="U961" s="50"/>
      <c r="V961" s="50"/>
      <c r="W961" s="52"/>
      <c r="X961" s="50"/>
      <c r="Y961" s="50"/>
      <c r="Z961" s="50"/>
      <c r="AA961" s="50"/>
      <c r="AB961" s="50"/>
    </row>
    <row r="962" spans="1:28" ht="17.2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0"/>
      <c r="K962" s="125"/>
      <c r="L962" s="125"/>
      <c r="R962" s="50"/>
      <c r="S962" s="50"/>
      <c r="T962" s="50"/>
      <c r="U962" s="50"/>
      <c r="V962" s="50"/>
      <c r="W962" s="52"/>
      <c r="X962" s="50"/>
      <c r="Y962" s="50"/>
      <c r="Z962" s="50"/>
      <c r="AA962" s="50"/>
      <c r="AB962" s="50"/>
    </row>
    <row r="963" spans="1:28" ht="17.2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0"/>
      <c r="K963" s="125"/>
      <c r="L963" s="125"/>
      <c r="R963" s="50"/>
      <c r="S963" s="50"/>
      <c r="T963" s="50"/>
      <c r="U963" s="50"/>
      <c r="V963" s="50"/>
      <c r="W963" s="52"/>
      <c r="X963" s="50"/>
      <c r="Y963" s="50"/>
      <c r="Z963" s="50"/>
      <c r="AA963" s="50"/>
      <c r="AB963" s="50"/>
    </row>
    <row r="964" spans="1:28" ht="17.2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0"/>
      <c r="K964" s="125"/>
      <c r="L964" s="125"/>
      <c r="R964" s="50"/>
      <c r="S964" s="50"/>
      <c r="T964" s="50"/>
      <c r="U964" s="50"/>
      <c r="V964" s="50"/>
      <c r="W964" s="52"/>
      <c r="X964" s="50"/>
      <c r="Y964" s="50"/>
      <c r="Z964" s="50"/>
      <c r="AA964" s="50"/>
      <c r="AB964" s="50"/>
    </row>
    <row r="965" spans="1:28" ht="17.2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0"/>
      <c r="K965" s="125"/>
      <c r="L965" s="125"/>
      <c r="R965" s="50"/>
      <c r="S965" s="50"/>
      <c r="T965" s="50"/>
      <c r="U965" s="50"/>
      <c r="V965" s="50"/>
      <c r="W965" s="52"/>
      <c r="X965" s="50"/>
      <c r="Y965" s="50"/>
      <c r="Z965" s="50"/>
      <c r="AA965" s="50"/>
      <c r="AB965" s="50"/>
    </row>
    <row r="966" spans="1:28" ht="17.2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0"/>
      <c r="K966" s="125"/>
      <c r="L966" s="125"/>
      <c r="R966" s="50"/>
      <c r="S966" s="50"/>
      <c r="T966" s="50"/>
      <c r="U966" s="50"/>
      <c r="V966" s="50"/>
      <c r="W966" s="52"/>
      <c r="X966" s="50"/>
      <c r="Y966" s="50"/>
      <c r="Z966" s="50"/>
      <c r="AA966" s="50"/>
      <c r="AB966" s="50"/>
    </row>
    <row r="967" spans="1:28" ht="17.2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0"/>
      <c r="K967" s="125"/>
      <c r="L967" s="125"/>
      <c r="R967" s="50"/>
      <c r="S967" s="50"/>
      <c r="T967" s="50"/>
      <c r="U967" s="50"/>
      <c r="V967" s="50"/>
      <c r="W967" s="52"/>
      <c r="X967" s="50"/>
      <c r="Y967" s="50"/>
      <c r="Z967" s="50"/>
      <c r="AA967" s="50"/>
      <c r="AB967" s="50"/>
    </row>
    <row r="968" spans="1:28" ht="17.2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0"/>
      <c r="K968" s="125"/>
      <c r="L968" s="125"/>
      <c r="R968" s="50"/>
      <c r="S968" s="50"/>
      <c r="T968" s="50"/>
      <c r="U968" s="50"/>
      <c r="V968" s="50"/>
      <c r="W968" s="52"/>
      <c r="X968" s="50"/>
      <c r="Y968" s="50"/>
      <c r="Z968" s="50"/>
      <c r="AA968" s="50"/>
      <c r="AB968" s="50"/>
    </row>
    <row r="969" spans="1:28" ht="17.2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0"/>
      <c r="K969" s="125"/>
      <c r="L969" s="125"/>
      <c r="R969" s="50"/>
      <c r="S969" s="50"/>
      <c r="T969" s="50"/>
      <c r="U969" s="50"/>
      <c r="V969" s="50"/>
      <c r="W969" s="52"/>
      <c r="X969" s="50"/>
      <c r="Y969" s="50"/>
      <c r="Z969" s="50"/>
      <c r="AA969" s="50"/>
      <c r="AB969" s="50"/>
    </row>
    <row r="970" spans="1:28" ht="17.2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0"/>
      <c r="K970" s="125"/>
      <c r="L970" s="125"/>
      <c r="R970" s="50"/>
      <c r="S970" s="50"/>
      <c r="T970" s="50"/>
      <c r="U970" s="50"/>
      <c r="V970" s="50"/>
      <c r="W970" s="52"/>
      <c r="X970" s="50"/>
      <c r="Y970" s="50"/>
      <c r="Z970" s="50"/>
      <c r="AA970" s="50"/>
      <c r="AB970" s="50"/>
    </row>
    <row r="971" spans="1:28" ht="17.2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0"/>
      <c r="K971" s="125"/>
      <c r="L971" s="125"/>
      <c r="R971" s="50"/>
      <c r="S971" s="50"/>
      <c r="T971" s="50"/>
      <c r="U971" s="50"/>
      <c r="V971" s="50"/>
      <c r="W971" s="52"/>
      <c r="X971" s="50"/>
      <c r="Y971" s="50"/>
      <c r="Z971" s="50"/>
      <c r="AA971" s="50"/>
      <c r="AB971" s="50"/>
    </row>
    <row r="972" spans="1:28" ht="17.2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0"/>
      <c r="K972" s="125"/>
      <c r="L972" s="125"/>
      <c r="R972" s="50"/>
      <c r="S972" s="50"/>
      <c r="T972" s="50"/>
      <c r="U972" s="50"/>
      <c r="V972" s="50"/>
      <c r="W972" s="52"/>
      <c r="X972" s="50"/>
      <c r="Y972" s="50"/>
      <c r="Z972" s="50"/>
      <c r="AA972" s="50"/>
      <c r="AB972" s="50"/>
    </row>
    <row r="973" spans="1:28" ht="17.2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0"/>
      <c r="K973" s="125"/>
      <c r="L973" s="125"/>
      <c r="R973" s="50"/>
      <c r="S973" s="50"/>
      <c r="T973" s="50"/>
      <c r="U973" s="50"/>
      <c r="V973" s="50"/>
      <c r="W973" s="52"/>
      <c r="X973" s="50"/>
      <c r="Y973" s="50"/>
      <c r="Z973" s="50"/>
      <c r="AA973" s="50"/>
      <c r="AB973" s="50"/>
    </row>
    <row r="974" spans="1:28" ht="17.2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0"/>
      <c r="K974" s="125"/>
      <c r="L974" s="125"/>
      <c r="R974" s="50"/>
      <c r="S974" s="50"/>
      <c r="T974" s="50"/>
      <c r="U974" s="50"/>
      <c r="V974" s="50"/>
      <c r="W974" s="52"/>
      <c r="X974" s="50"/>
      <c r="Y974" s="50"/>
      <c r="Z974" s="50"/>
      <c r="AA974" s="50"/>
      <c r="AB974" s="50"/>
    </row>
    <row r="975" spans="1:28" ht="17.2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0"/>
      <c r="K975" s="125"/>
      <c r="L975" s="125"/>
      <c r="R975" s="50"/>
      <c r="S975" s="50"/>
      <c r="T975" s="50"/>
      <c r="U975" s="50"/>
      <c r="V975" s="50"/>
      <c r="W975" s="52"/>
      <c r="X975" s="50"/>
      <c r="Y975" s="50"/>
      <c r="Z975" s="50"/>
      <c r="AA975" s="50"/>
      <c r="AB975" s="50"/>
    </row>
    <row r="976" spans="1:28" ht="17.2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0"/>
      <c r="K976" s="125"/>
      <c r="L976" s="125"/>
      <c r="R976" s="50"/>
      <c r="S976" s="50"/>
      <c r="T976" s="50"/>
      <c r="U976" s="50"/>
      <c r="V976" s="50"/>
      <c r="W976" s="52"/>
      <c r="X976" s="50"/>
      <c r="Y976" s="50"/>
      <c r="Z976" s="50"/>
      <c r="AA976" s="50"/>
      <c r="AB976" s="50"/>
    </row>
    <row r="977" spans="1:28" ht="17.2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0"/>
      <c r="K977" s="125"/>
      <c r="L977" s="125"/>
      <c r="R977" s="50"/>
      <c r="S977" s="50"/>
      <c r="T977" s="50"/>
      <c r="U977" s="50"/>
      <c r="V977" s="50"/>
      <c r="W977" s="52"/>
      <c r="X977" s="50"/>
      <c r="Y977" s="50"/>
      <c r="Z977" s="50"/>
      <c r="AA977" s="50"/>
      <c r="AB977" s="50"/>
    </row>
    <row r="978" spans="1:28" ht="17.2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0"/>
      <c r="K978" s="125"/>
      <c r="L978" s="125"/>
      <c r="R978" s="50"/>
      <c r="S978" s="50"/>
      <c r="T978" s="50"/>
      <c r="U978" s="50"/>
      <c r="V978" s="50"/>
      <c r="W978" s="52"/>
      <c r="X978" s="50"/>
      <c r="Y978" s="50"/>
      <c r="Z978" s="50"/>
      <c r="AA978" s="50"/>
      <c r="AB978" s="50"/>
    </row>
    <row r="979" spans="1:28" ht="17.2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0"/>
      <c r="K979" s="125"/>
      <c r="L979" s="125"/>
      <c r="R979" s="50"/>
      <c r="S979" s="50"/>
      <c r="T979" s="50"/>
      <c r="U979" s="50"/>
      <c r="V979" s="50"/>
      <c r="W979" s="52"/>
      <c r="X979" s="50"/>
      <c r="Y979" s="50"/>
      <c r="Z979" s="50"/>
      <c r="AA979" s="50"/>
      <c r="AB979" s="50"/>
    </row>
    <row r="980" spans="1:28" ht="17.2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0"/>
      <c r="K980" s="125"/>
      <c r="L980" s="125"/>
      <c r="R980" s="50"/>
      <c r="S980" s="50"/>
      <c r="T980" s="50"/>
      <c r="U980" s="50"/>
      <c r="V980" s="50"/>
      <c r="W980" s="52"/>
      <c r="X980" s="50"/>
      <c r="Y980" s="50"/>
      <c r="Z980" s="50"/>
      <c r="AA980" s="50"/>
      <c r="AB980" s="50"/>
    </row>
    <row r="981" spans="1:28" ht="17.2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0"/>
      <c r="K981" s="125"/>
      <c r="L981" s="125"/>
      <c r="R981" s="50"/>
      <c r="S981" s="50"/>
      <c r="T981" s="50"/>
      <c r="U981" s="50"/>
      <c r="V981" s="50"/>
      <c r="W981" s="52"/>
      <c r="X981" s="50"/>
      <c r="Y981" s="50"/>
      <c r="Z981" s="50"/>
      <c r="AA981" s="50"/>
      <c r="AB981" s="50"/>
    </row>
    <row r="982" spans="1:28" ht="17.2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0"/>
      <c r="K982" s="125"/>
      <c r="L982" s="125"/>
      <c r="R982" s="50"/>
      <c r="S982" s="50"/>
      <c r="T982" s="50"/>
      <c r="U982" s="50"/>
      <c r="V982" s="50"/>
      <c r="W982" s="52"/>
      <c r="X982" s="50"/>
      <c r="Y982" s="50"/>
      <c r="Z982" s="50"/>
      <c r="AA982" s="50"/>
      <c r="AB982" s="50"/>
    </row>
    <row r="983" spans="1:28" ht="17.2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0"/>
      <c r="K983" s="125"/>
      <c r="L983" s="125"/>
      <c r="R983" s="50"/>
      <c r="S983" s="50"/>
      <c r="T983" s="50"/>
      <c r="U983" s="50"/>
      <c r="V983" s="50"/>
      <c r="W983" s="52"/>
      <c r="X983" s="50"/>
      <c r="Y983" s="50"/>
      <c r="Z983" s="50"/>
      <c r="AA983" s="50"/>
      <c r="AB983" s="50"/>
    </row>
    <row r="984" spans="1:28" ht="17.2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0"/>
      <c r="K984" s="125"/>
      <c r="L984" s="125"/>
      <c r="R984" s="50"/>
      <c r="S984" s="50"/>
      <c r="T984" s="50"/>
      <c r="U984" s="50"/>
      <c r="V984" s="50"/>
      <c r="W984" s="52"/>
      <c r="X984" s="50"/>
      <c r="Y984" s="50"/>
      <c r="Z984" s="50"/>
      <c r="AA984" s="50"/>
      <c r="AB984" s="50"/>
    </row>
    <row r="985" spans="1:28" ht="17.2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0"/>
      <c r="K985" s="125"/>
      <c r="L985" s="125"/>
      <c r="R985" s="50"/>
      <c r="S985" s="50"/>
      <c r="T985" s="50"/>
      <c r="U985" s="50"/>
      <c r="V985" s="50"/>
      <c r="W985" s="52"/>
      <c r="X985" s="50"/>
      <c r="Y985" s="50"/>
      <c r="Z985" s="50"/>
      <c r="AA985" s="50"/>
      <c r="AB985" s="50"/>
    </row>
    <row r="986" spans="1:28" ht="17.2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0"/>
      <c r="K986" s="125"/>
      <c r="L986" s="125"/>
      <c r="R986" s="50"/>
      <c r="S986" s="50"/>
      <c r="T986" s="50"/>
      <c r="U986" s="50"/>
      <c r="V986" s="50"/>
      <c r="W986" s="52"/>
      <c r="X986" s="50"/>
      <c r="Y986" s="50"/>
      <c r="Z986" s="50"/>
      <c r="AA986" s="50"/>
      <c r="AB986" s="50"/>
    </row>
    <row r="987" spans="1:28" ht="17.2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0"/>
      <c r="K987" s="125"/>
      <c r="L987" s="125"/>
      <c r="R987" s="50"/>
      <c r="S987" s="50"/>
      <c r="T987" s="50"/>
      <c r="U987" s="50"/>
      <c r="V987" s="50"/>
      <c r="W987" s="52"/>
      <c r="X987" s="50"/>
      <c r="Y987" s="50"/>
      <c r="Z987" s="50"/>
      <c r="AA987" s="50"/>
      <c r="AB987" s="50"/>
    </row>
    <row r="988" spans="1:28" ht="17.2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0"/>
      <c r="K988" s="125"/>
      <c r="L988" s="125"/>
      <c r="R988" s="50"/>
      <c r="S988" s="50"/>
      <c r="T988" s="50"/>
      <c r="U988" s="50"/>
      <c r="V988" s="50"/>
      <c r="W988" s="52"/>
      <c r="X988" s="50"/>
      <c r="Y988" s="50"/>
      <c r="Z988" s="50"/>
      <c r="AA988" s="50"/>
      <c r="AB988" s="50"/>
    </row>
    <row r="989" spans="1:28" ht="17.2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0"/>
      <c r="K989" s="125"/>
      <c r="L989" s="125"/>
      <c r="R989" s="50"/>
      <c r="S989" s="50"/>
      <c r="T989" s="50"/>
      <c r="U989" s="50"/>
      <c r="V989" s="50"/>
      <c r="W989" s="52"/>
      <c r="X989" s="50"/>
      <c r="Y989" s="50"/>
      <c r="Z989" s="50"/>
      <c r="AA989" s="50"/>
      <c r="AB989" s="50"/>
    </row>
    <row r="990" spans="1:28" ht="17.2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0"/>
      <c r="K990" s="125"/>
      <c r="L990" s="125"/>
      <c r="R990" s="50"/>
      <c r="S990" s="50"/>
      <c r="T990" s="50"/>
      <c r="U990" s="50"/>
      <c r="V990" s="50"/>
      <c r="W990" s="52"/>
      <c r="X990" s="50"/>
      <c r="Y990" s="50"/>
      <c r="Z990" s="50"/>
      <c r="AA990" s="50"/>
      <c r="AB990" s="50"/>
    </row>
    <row r="991" spans="1:28" ht="17.2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0"/>
      <c r="K991" s="125"/>
      <c r="L991" s="125"/>
      <c r="R991" s="50"/>
      <c r="S991" s="50"/>
      <c r="T991" s="50"/>
      <c r="U991" s="50"/>
      <c r="V991" s="50"/>
      <c r="W991" s="52"/>
      <c r="X991" s="50"/>
      <c r="Y991" s="50"/>
      <c r="Z991" s="50"/>
      <c r="AA991" s="50"/>
      <c r="AB991" s="50"/>
    </row>
    <row r="992" spans="1:28" ht="17.2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0"/>
      <c r="K992" s="125"/>
      <c r="L992" s="125"/>
      <c r="R992" s="50"/>
      <c r="S992" s="50"/>
      <c r="T992" s="50"/>
      <c r="U992" s="50"/>
      <c r="V992" s="50"/>
      <c r="W992" s="52"/>
      <c r="X992" s="50"/>
      <c r="Y992" s="50"/>
      <c r="Z992" s="50"/>
      <c r="AA992" s="50"/>
      <c r="AB992" s="50"/>
    </row>
    <row r="993" spans="1:28" ht="17.2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0"/>
      <c r="K993" s="125"/>
      <c r="L993" s="125"/>
      <c r="R993" s="50"/>
      <c r="S993" s="50"/>
      <c r="T993" s="50"/>
      <c r="U993" s="50"/>
      <c r="V993" s="50"/>
      <c r="W993" s="52"/>
      <c r="X993" s="50"/>
      <c r="Y993" s="50"/>
      <c r="Z993" s="50"/>
      <c r="AA993" s="50"/>
      <c r="AB993" s="50"/>
    </row>
    <row r="994" spans="1:28" ht="17.2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0"/>
      <c r="K994" s="125"/>
      <c r="L994" s="125"/>
      <c r="R994" s="50"/>
      <c r="S994" s="50"/>
      <c r="T994" s="50"/>
      <c r="U994" s="50"/>
      <c r="V994" s="50"/>
      <c r="W994" s="52"/>
      <c r="X994" s="50"/>
      <c r="Y994" s="50"/>
      <c r="Z994" s="50"/>
      <c r="AA994" s="50"/>
      <c r="AB994" s="50"/>
    </row>
    <row r="995" spans="1:28" ht="17.2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0"/>
      <c r="K995" s="125"/>
      <c r="L995" s="125"/>
      <c r="R995" s="50"/>
      <c r="S995" s="50"/>
      <c r="T995" s="50"/>
      <c r="U995" s="50"/>
      <c r="V995" s="50"/>
      <c r="W995" s="52"/>
      <c r="X995" s="50"/>
      <c r="Y995" s="50"/>
      <c r="Z995" s="50"/>
      <c r="AA995" s="50"/>
      <c r="AB995" s="50"/>
    </row>
    <row r="996" spans="1:28" ht="17.2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0"/>
      <c r="K996" s="125"/>
      <c r="L996" s="125"/>
      <c r="R996" s="50"/>
      <c r="S996" s="50"/>
      <c r="T996" s="50"/>
      <c r="U996" s="50"/>
      <c r="V996" s="50"/>
      <c r="W996" s="52"/>
      <c r="X996" s="50"/>
      <c r="Y996" s="50"/>
      <c r="Z996" s="50"/>
      <c r="AA996" s="50"/>
      <c r="AB996" s="50"/>
    </row>
    <row r="997" spans="1:28" ht="17.2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0"/>
      <c r="K997" s="125"/>
      <c r="L997" s="125"/>
      <c r="R997" s="50"/>
      <c r="S997" s="50"/>
      <c r="T997" s="50"/>
      <c r="U997" s="50"/>
      <c r="V997" s="50"/>
      <c r="W997" s="52"/>
      <c r="X997" s="50"/>
      <c r="Y997" s="50"/>
      <c r="Z997" s="50"/>
      <c r="AA997" s="50"/>
      <c r="AB997" s="50"/>
    </row>
    <row r="998" spans="1:28" ht="17.2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0"/>
      <c r="K998" s="125"/>
      <c r="L998" s="125"/>
      <c r="R998" s="50"/>
      <c r="S998" s="50"/>
      <c r="T998" s="50"/>
      <c r="U998" s="50"/>
      <c r="V998" s="50"/>
      <c r="W998" s="52"/>
      <c r="X998" s="50"/>
      <c r="Y998" s="50"/>
      <c r="Z998" s="50"/>
      <c r="AA998" s="50"/>
      <c r="AB998" s="50"/>
    </row>
    <row r="999" spans="1:28" ht="17.2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0"/>
      <c r="K999" s="125"/>
      <c r="L999" s="125"/>
      <c r="R999" s="50"/>
      <c r="S999" s="50"/>
      <c r="T999" s="50"/>
      <c r="U999" s="50"/>
      <c r="V999" s="50"/>
      <c r="W999" s="52"/>
      <c r="X999" s="50"/>
      <c r="Y999" s="50"/>
      <c r="Z999" s="50"/>
      <c r="AA999" s="50"/>
      <c r="AB999" s="50"/>
    </row>
    <row r="1000" spans="1:28" ht="17.2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0"/>
      <c r="K1000" s="125"/>
      <c r="L1000" s="125"/>
      <c r="R1000" s="50"/>
      <c r="S1000" s="50"/>
      <c r="T1000" s="50"/>
      <c r="U1000" s="50"/>
      <c r="V1000" s="50"/>
      <c r="W1000" s="52"/>
      <c r="X1000" s="50"/>
      <c r="Y1000" s="50"/>
      <c r="Z1000" s="50"/>
      <c r="AA1000" s="50"/>
      <c r="AB1000" s="50"/>
    </row>
  </sheetData>
  <autoFilter ref="Q3:W66" xr:uid="{00000000-0001-0000-0500-000000000000}"/>
  <mergeCells count="14">
    <mergeCell ref="A37:C37"/>
    <mergeCell ref="E38:I38"/>
    <mergeCell ref="A13:C13"/>
    <mergeCell ref="F14:G14"/>
    <mergeCell ref="A20:C20"/>
    <mergeCell ref="A28:C28"/>
    <mergeCell ref="F35:G35"/>
    <mergeCell ref="E36:G36"/>
    <mergeCell ref="C1:F1"/>
    <mergeCell ref="G1:I1"/>
    <mergeCell ref="A3:C3"/>
    <mergeCell ref="E3:I3"/>
    <mergeCell ref="J3:J4"/>
    <mergeCell ref="A4:C11"/>
  </mergeCells>
  <phoneticPr fontId="39" type="noConversion"/>
  <conditionalFormatting sqref="I5:I35">
    <cfRule type="cellIs" dxfId="3" priority="1" operator="greaterThan">
      <formula>0.9</formula>
    </cfRule>
  </conditionalFormatting>
  <conditionalFormatting sqref="J5:J36">
    <cfRule type="cellIs" dxfId="2" priority="2" operator="lessThan">
      <formula>0</formula>
    </cfRule>
  </conditionalFormatting>
  <dataValidations count="2">
    <dataValidation type="list" allowBlank="1" showInputMessage="1" showErrorMessage="1" sqref="U1:U1048576" xr:uid="{1AB0674A-DF2C-405C-8AF6-281C2B5CD450}">
      <formula1>$G$5:$G$34</formula1>
    </dataValidation>
    <dataValidation type="list" allowBlank="1" showInputMessage="1" showErrorMessage="1" sqref="R1:R1048576" xr:uid="{78800D1B-E031-4643-AE22-FFFB3FB0B0F6}">
      <formula1>$A$29:$A$34</formula1>
    </dataValidation>
  </dataValidations>
  <pageMargins left="0.70866141732283472" right="0.70866141732283472" top="0.74803149606299213" bottom="0.74803149606299213" header="0" footer="0"/>
  <pageSetup paperSize="9" orientation="portrait"/>
  <colBreaks count="1" manualBreakCount="1">
    <brk id="10" man="1"/>
  </colBrea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BFBFBF"/>
  </sheetPr>
  <dimension ref="A1:AB1000"/>
  <sheetViews>
    <sheetView showGridLines="0" workbookViewId="0"/>
  </sheetViews>
  <sheetFormatPr defaultColWidth="14.42578125" defaultRowHeight="15" customHeight="1" outlineLevelCol="1"/>
  <cols>
    <col min="1" max="3" width="14" customWidth="1"/>
    <col min="4" max="4" width="2.42578125" customWidth="1"/>
    <col min="6" max="9" width="14" customWidth="1"/>
    <col min="10" max="10" width="12.85546875" customWidth="1"/>
    <col min="11" max="11" width="2.42578125" customWidth="1"/>
    <col min="12" max="14" width="14" customWidth="1"/>
    <col min="15" max="15" width="18.42578125" customWidth="1"/>
    <col min="16" max="16" width="2.42578125" customWidth="1"/>
    <col min="17" max="17" width="8.5703125" customWidth="1"/>
    <col min="18" max="18" width="17.140625" customWidth="1"/>
    <col min="19" max="20" width="14" hidden="1" customWidth="1" outlineLevel="1"/>
    <col min="21" max="21" width="14" customWidth="1" collapsed="1"/>
    <col min="22" max="28" width="14" customWidth="1"/>
  </cols>
  <sheetData>
    <row r="1" spans="1:28" ht="17.25" customHeight="1">
      <c r="A1" s="122" t="s">
        <v>9</v>
      </c>
      <c r="B1" s="53"/>
      <c r="C1" s="426"/>
      <c r="D1" s="427"/>
      <c r="E1" s="427"/>
      <c r="F1" s="427"/>
      <c r="G1" s="428"/>
      <c r="H1" s="427"/>
      <c r="I1" s="427"/>
      <c r="J1" s="124"/>
      <c r="K1" s="125"/>
      <c r="L1" s="125"/>
      <c r="R1" s="50"/>
      <c r="S1" s="50"/>
      <c r="T1" s="50"/>
      <c r="U1" s="50"/>
      <c r="V1" s="50"/>
      <c r="W1" s="52"/>
      <c r="X1" s="50"/>
      <c r="Y1" s="50"/>
      <c r="Z1" s="50"/>
      <c r="AA1" s="50"/>
      <c r="AB1" s="50"/>
    </row>
    <row r="2" spans="1:28" ht="17.25" customHeight="1">
      <c r="A2" s="53"/>
      <c r="B2" s="53"/>
      <c r="C2" s="53"/>
      <c r="D2" s="53"/>
      <c r="E2" s="53"/>
      <c r="F2" s="53"/>
      <c r="G2" s="53"/>
      <c r="H2" s="53"/>
      <c r="I2" s="53"/>
      <c r="J2" s="127"/>
      <c r="K2" s="125"/>
      <c r="L2" s="128" t="s">
        <v>111</v>
      </c>
      <c r="Q2" s="59" t="s">
        <v>112</v>
      </c>
      <c r="R2" s="50"/>
      <c r="S2" s="50"/>
      <c r="T2" s="50"/>
      <c r="U2" s="50"/>
      <c r="V2" s="50"/>
      <c r="W2" s="52"/>
      <c r="X2" s="50"/>
      <c r="Y2" s="50"/>
      <c r="Z2" s="50"/>
      <c r="AA2" s="50"/>
      <c r="AB2" s="50"/>
    </row>
    <row r="3" spans="1:28" ht="17.25" customHeight="1">
      <c r="A3" s="429" t="s">
        <v>113</v>
      </c>
      <c r="B3" s="388"/>
      <c r="C3" s="430"/>
      <c r="D3" s="129"/>
      <c r="E3" s="431" t="s">
        <v>114</v>
      </c>
      <c r="F3" s="432"/>
      <c r="G3" s="432"/>
      <c r="H3" s="432"/>
      <c r="I3" s="458"/>
      <c r="J3" s="459" t="s">
        <v>115</v>
      </c>
      <c r="K3" s="130"/>
      <c r="L3" s="131" t="s">
        <v>116</v>
      </c>
      <c r="M3" s="132" t="s">
        <v>25</v>
      </c>
      <c r="N3" s="132" t="s">
        <v>24</v>
      </c>
      <c r="O3" s="133" t="s">
        <v>117</v>
      </c>
      <c r="Q3" s="134" t="s">
        <v>116</v>
      </c>
      <c r="R3" s="135" t="s">
        <v>118</v>
      </c>
      <c r="S3" s="135" t="s">
        <v>119</v>
      </c>
      <c r="T3" s="135" t="s">
        <v>120</v>
      </c>
      <c r="U3" s="135" t="s">
        <v>121</v>
      </c>
      <c r="V3" s="136" t="s">
        <v>24</v>
      </c>
      <c r="W3" s="137" t="s">
        <v>122</v>
      </c>
      <c r="X3" s="50"/>
      <c r="Y3" s="50"/>
      <c r="Z3" s="50"/>
      <c r="AA3" s="50"/>
      <c r="AB3" s="50"/>
    </row>
    <row r="4" spans="1:28" ht="17.25" customHeight="1">
      <c r="A4" s="442"/>
      <c r="B4" s="443"/>
      <c r="C4" s="444"/>
      <c r="D4" s="126"/>
      <c r="E4" s="138" t="s">
        <v>119</v>
      </c>
      <c r="F4" s="139" t="s">
        <v>120</v>
      </c>
      <c r="G4" s="139" t="s">
        <v>121</v>
      </c>
      <c r="H4" s="139" t="s">
        <v>24</v>
      </c>
      <c r="I4" s="222" t="s">
        <v>123</v>
      </c>
      <c r="J4" s="460"/>
      <c r="K4" s="141"/>
      <c r="L4" s="142"/>
      <c r="M4" s="143" t="s">
        <v>46</v>
      </c>
      <c r="N4" s="144">
        <v>1000000</v>
      </c>
      <c r="O4" s="145"/>
      <c r="Q4" s="146">
        <v>45352</v>
      </c>
      <c r="R4" s="156" t="s">
        <v>110</v>
      </c>
      <c r="S4" s="147"/>
      <c r="T4" s="147"/>
      <c r="U4" s="157" t="s">
        <v>62</v>
      </c>
      <c r="V4" s="148">
        <v>3300</v>
      </c>
      <c r="W4" s="149" t="s">
        <v>124</v>
      </c>
      <c r="X4" s="50"/>
      <c r="Y4" s="50"/>
      <c r="Z4" s="50"/>
      <c r="AA4" s="50"/>
      <c r="AB4" s="50"/>
    </row>
    <row r="5" spans="1:28" ht="17.25" customHeight="1">
      <c r="A5" s="445"/>
      <c r="B5" s="446"/>
      <c r="C5" s="447"/>
      <c r="D5" s="168" t="str">
        <f>현금흐름!$B$20</f>
        <v>관리비</v>
      </c>
      <c r="E5" s="229" t="s">
        <v>125</v>
      </c>
      <c r="F5" s="230" t="str">
        <f>현금흐름!A20</f>
        <v>주거</v>
      </c>
      <c r="G5" s="152" t="str">
        <f>현금흐름!$B$20</f>
        <v>관리비</v>
      </c>
      <c r="H5" s="153">
        <f t="shared" ref="H5:H13" si="0">SUMIF(U:U,G5,V:V)</f>
        <v>0</v>
      </c>
      <c r="I5" s="231" t="e">
        <f>H5/현금흐름!G20</f>
        <v>#DIV/0!</v>
      </c>
      <c r="J5" s="232">
        <f>현금흐름!G20-H5</f>
        <v>0</v>
      </c>
      <c r="K5" s="141"/>
      <c r="L5" s="142"/>
      <c r="M5" s="143" t="s">
        <v>47</v>
      </c>
      <c r="N5" s="144"/>
      <c r="O5" s="145"/>
      <c r="Q5" s="155"/>
      <c r="R5" s="156"/>
      <c r="S5" s="147"/>
      <c r="T5" s="147"/>
      <c r="U5" s="157"/>
      <c r="V5" s="157"/>
      <c r="W5" s="158"/>
      <c r="X5" s="50"/>
      <c r="Y5" s="50"/>
      <c r="Z5" s="50"/>
      <c r="AA5" s="50"/>
      <c r="AB5" s="50"/>
    </row>
    <row r="6" spans="1:28" ht="17.25" customHeight="1">
      <c r="A6" s="445"/>
      <c r="B6" s="446"/>
      <c r="C6" s="447"/>
      <c r="D6" s="168" t="str">
        <f>현금흐름!$B$21</f>
        <v>전세대출</v>
      </c>
      <c r="E6" s="233" t="s">
        <v>125</v>
      </c>
      <c r="F6" s="234" t="str">
        <f>현금흐름!A20</f>
        <v>주거</v>
      </c>
      <c r="G6" s="161" t="str">
        <f>현금흐름!$B$21</f>
        <v>전세대출</v>
      </c>
      <c r="H6" s="162">
        <f t="shared" si="0"/>
        <v>0</v>
      </c>
      <c r="I6" s="231" t="e">
        <f>H6/현금흐름!G21</f>
        <v>#DIV/0!</v>
      </c>
      <c r="J6" s="232">
        <f>현금흐름!G21-H6</f>
        <v>0</v>
      </c>
      <c r="K6" s="141"/>
      <c r="L6" s="142"/>
      <c r="M6" s="143" t="s">
        <v>48</v>
      </c>
      <c r="N6" s="144"/>
      <c r="O6" s="145"/>
      <c r="Q6" s="155"/>
      <c r="R6" s="156"/>
      <c r="S6" s="147"/>
      <c r="T6" s="147"/>
      <c r="U6" s="157"/>
      <c r="V6" s="157"/>
      <c r="W6" s="158"/>
      <c r="X6" s="50"/>
      <c r="Y6" s="50"/>
      <c r="Z6" s="50"/>
      <c r="AA6" s="50"/>
      <c r="AB6" s="50"/>
    </row>
    <row r="7" spans="1:28" ht="17.25" customHeight="1">
      <c r="A7" s="445"/>
      <c r="B7" s="446"/>
      <c r="C7" s="447"/>
      <c r="D7" s="168" t="str">
        <f>현금흐름!$B$22</f>
        <v>휴대폰</v>
      </c>
      <c r="E7" s="233" t="s">
        <v>125</v>
      </c>
      <c r="F7" s="235" t="str">
        <f>현금흐름!A22</f>
        <v>통신</v>
      </c>
      <c r="G7" s="161" t="str">
        <f>현금흐름!$B$22</f>
        <v>휴대폰</v>
      </c>
      <c r="H7" s="162">
        <f t="shared" si="0"/>
        <v>3300</v>
      </c>
      <c r="I7" s="231" t="e">
        <f>H7/현금흐름!G22</f>
        <v>#DIV/0!</v>
      </c>
      <c r="J7" s="232">
        <f>현금흐름!G22-H7</f>
        <v>-3300</v>
      </c>
      <c r="K7" s="141"/>
      <c r="L7" s="142"/>
      <c r="M7" s="143"/>
      <c r="N7" s="144"/>
      <c r="O7" s="145"/>
      <c r="Q7" s="155"/>
      <c r="R7" s="156"/>
      <c r="S7" s="147"/>
      <c r="T7" s="147"/>
      <c r="U7" s="157"/>
      <c r="V7" s="157"/>
      <c r="W7" s="158"/>
      <c r="X7" s="50"/>
      <c r="Y7" s="50"/>
      <c r="Z7" s="50"/>
      <c r="AA7" s="50"/>
      <c r="AB7" s="50"/>
    </row>
    <row r="8" spans="1:28" ht="17.25" customHeight="1">
      <c r="A8" s="445"/>
      <c r="B8" s="446"/>
      <c r="C8" s="447"/>
      <c r="D8" s="168" t="str">
        <f>현금흐름!$B$23</f>
        <v>인터넷/TV</v>
      </c>
      <c r="E8" s="233" t="s">
        <v>125</v>
      </c>
      <c r="F8" s="234" t="str">
        <f>현금흐름!A22</f>
        <v>통신</v>
      </c>
      <c r="G8" s="161" t="str">
        <f>현금흐름!$B$23</f>
        <v>인터넷/TV</v>
      </c>
      <c r="H8" s="162">
        <f t="shared" si="0"/>
        <v>0</v>
      </c>
      <c r="I8" s="231" t="e">
        <f>H8/현금흐름!G23</f>
        <v>#DIV/0!</v>
      </c>
      <c r="J8" s="232">
        <f>현금흐름!G23-H8</f>
        <v>0</v>
      </c>
      <c r="K8" s="141"/>
      <c r="L8" s="142"/>
      <c r="M8" s="143"/>
      <c r="N8" s="144"/>
      <c r="O8" s="145"/>
      <c r="Q8" s="155"/>
      <c r="R8" s="156"/>
      <c r="S8" s="147"/>
      <c r="T8" s="147"/>
      <c r="U8" s="157"/>
      <c r="V8" s="157"/>
      <c r="W8" s="158"/>
      <c r="X8" s="50"/>
      <c r="Y8" s="50"/>
      <c r="Z8" s="50"/>
      <c r="AA8" s="50"/>
      <c r="AB8" s="50"/>
    </row>
    <row r="9" spans="1:28" ht="17.25" customHeight="1">
      <c r="A9" s="445"/>
      <c r="B9" s="446"/>
      <c r="C9" s="447"/>
      <c r="D9" s="168" t="str">
        <f>현금흐름!$B$24</f>
        <v>보장성</v>
      </c>
      <c r="E9" s="233" t="s">
        <v>125</v>
      </c>
      <c r="F9" s="236" t="str">
        <f>현금흐름!A24</f>
        <v>보험</v>
      </c>
      <c r="G9" s="161" t="str">
        <f>현금흐름!$B$24</f>
        <v>보장성</v>
      </c>
      <c r="H9" s="162">
        <f t="shared" si="0"/>
        <v>0</v>
      </c>
      <c r="I9" s="231" t="e">
        <f>H9/현금흐름!G24</f>
        <v>#DIV/0!</v>
      </c>
      <c r="J9" s="232">
        <f>현금흐름!G24-H9</f>
        <v>0</v>
      </c>
      <c r="K9" s="141"/>
      <c r="L9" s="142"/>
      <c r="M9" s="143"/>
      <c r="N9" s="144"/>
      <c r="O9" s="145"/>
      <c r="Q9" s="155"/>
      <c r="R9" s="156"/>
      <c r="S9" s="147"/>
      <c r="T9" s="147"/>
      <c r="U9" s="157"/>
      <c r="V9" s="157"/>
      <c r="W9" s="158"/>
      <c r="X9" s="50"/>
      <c r="Y9" s="50"/>
      <c r="Z9" s="50"/>
      <c r="AA9" s="50"/>
      <c r="AB9" s="50"/>
    </row>
    <row r="10" spans="1:28" ht="17.25" customHeight="1">
      <c r="A10" s="445"/>
      <c r="B10" s="446"/>
      <c r="C10" s="447"/>
      <c r="D10" s="168" t="str">
        <f>현금흐름!$B$25</f>
        <v>주담대</v>
      </c>
      <c r="E10" s="233" t="s">
        <v>125</v>
      </c>
      <c r="F10" s="235" t="str">
        <f>현금흐름!A25</f>
        <v>이자</v>
      </c>
      <c r="G10" s="161" t="str">
        <f>현금흐름!$B$25</f>
        <v>주담대</v>
      </c>
      <c r="H10" s="162">
        <f t="shared" si="0"/>
        <v>0</v>
      </c>
      <c r="I10" s="231" t="e">
        <f>H10/현금흐름!G25</f>
        <v>#DIV/0!</v>
      </c>
      <c r="J10" s="232">
        <f>현금흐름!G25-H10</f>
        <v>0</v>
      </c>
      <c r="K10" s="141"/>
      <c r="L10" s="142"/>
      <c r="M10" s="143"/>
      <c r="N10" s="144"/>
      <c r="O10" s="145"/>
      <c r="Q10" s="155"/>
      <c r="R10" s="156"/>
      <c r="S10" s="147"/>
      <c r="T10" s="147"/>
      <c r="U10" s="157"/>
      <c r="V10" s="157"/>
      <c r="W10" s="158"/>
      <c r="X10" s="50"/>
      <c r="Y10" s="50"/>
      <c r="Z10" s="50"/>
      <c r="AA10" s="50"/>
      <c r="AB10" s="50"/>
    </row>
    <row r="11" spans="1:28" ht="17.25" customHeight="1">
      <c r="A11" s="448"/>
      <c r="B11" s="449"/>
      <c r="C11" s="450"/>
      <c r="D11" s="168" t="str">
        <f>현금흐름!$B$26</f>
        <v>신용</v>
      </c>
      <c r="E11" s="233" t="s">
        <v>125</v>
      </c>
      <c r="F11" s="234" t="str">
        <f>현금흐름!A25</f>
        <v>이자</v>
      </c>
      <c r="G11" s="161" t="str">
        <f>현금흐름!$B$26</f>
        <v>신용</v>
      </c>
      <c r="H11" s="162">
        <f t="shared" si="0"/>
        <v>0</v>
      </c>
      <c r="I11" s="231" t="e">
        <f>H11/현금흐름!G26</f>
        <v>#DIV/0!</v>
      </c>
      <c r="J11" s="232">
        <f>현금흐름!G26-H11</f>
        <v>0</v>
      </c>
      <c r="K11" s="141"/>
      <c r="L11" s="142"/>
      <c r="M11" s="143"/>
      <c r="N11" s="144"/>
      <c r="O11" s="145"/>
      <c r="Q11" s="155"/>
      <c r="R11" s="156"/>
      <c r="S11" s="147"/>
      <c r="T11" s="147"/>
      <c r="U11" s="157"/>
      <c r="V11" s="157"/>
      <c r="W11" s="158"/>
      <c r="X11" s="50"/>
      <c r="Y11" s="50"/>
      <c r="Z11" s="50"/>
      <c r="AA11" s="50"/>
      <c r="AB11" s="50"/>
    </row>
    <row r="12" spans="1:28" ht="17.25" customHeight="1">
      <c r="D12" s="168" t="str">
        <f>현금흐름!$B$27</f>
        <v>대중교통/택시</v>
      </c>
      <c r="E12" s="233" t="s">
        <v>125</v>
      </c>
      <c r="F12" s="236" t="str">
        <f>현금흐름!A27</f>
        <v>교통</v>
      </c>
      <c r="G12" s="161" t="str">
        <f>현금흐름!$B$27</f>
        <v>대중교통/택시</v>
      </c>
      <c r="H12" s="162">
        <f t="shared" si="0"/>
        <v>0</v>
      </c>
      <c r="I12" s="231" t="e">
        <f>H12/현금흐름!G27</f>
        <v>#DIV/0!</v>
      </c>
      <c r="J12" s="232">
        <f>현금흐름!G27-H12</f>
        <v>0</v>
      </c>
      <c r="K12" s="141"/>
      <c r="L12" s="142"/>
      <c r="M12" s="143"/>
      <c r="N12" s="144"/>
      <c r="O12" s="145"/>
      <c r="Q12" s="155"/>
      <c r="R12" s="156"/>
      <c r="S12" s="147"/>
      <c r="T12" s="147"/>
      <c r="U12" s="157"/>
      <c r="V12" s="157"/>
      <c r="W12" s="158"/>
      <c r="X12" s="50"/>
      <c r="Y12" s="50"/>
      <c r="Z12" s="50"/>
      <c r="AA12" s="50"/>
      <c r="AB12" s="50"/>
    </row>
    <row r="13" spans="1:28" ht="17.25" customHeight="1">
      <c r="A13" s="451" t="s">
        <v>44</v>
      </c>
      <c r="B13" s="452"/>
      <c r="C13" s="453"/>
      <c r="D13" s="168" t="str">
        <f>현금흐름!$B$28</f>
        <v>세금/공과금</v>
      </c>
      <c r="E13" s="233" t="s">
        <v>125</v>
      </c>
      <c r="F13" s="236" t="str">
        <f>현금흐름!A28</f>
        <v>기타</v>
      </c>
      <c r="G13" s="161" t="str">
        <f>현금흐름!$B$28</f>
        <v>세금/공과금</v>
      </c>
      <c r="H13" s="162">
        <f t="shared" si="0"/>
        <v>0</v>
      </c>
      <c r="I13" s="231" t="e">
        <f>H13/현금흐름!G28</f>
        <v>#DIV/0!</v>
      </c>
      <c r="J13" s="232">
        <f>현금흐름!G28-H13</f>
        <v>0</v>
      </c>
      <c r="K13" s="141"/>
      <c r="L13" s="142"/>
      <c r="M13" s="143"/>
      <c r="N13" s="144"/>
      <c r="O13" s="145"/>
      <c r="Q13" s="155"/>
      <c r="R13" s="156"/>
      <c r="S13" s="147"/>
      <c r="T13" s="147"/>
      <c r="U13" s="157"/>
      <c r="V13" s="157"/>
      <c r="W13" s="158"/>
      <c r="X13" s="50"/>
      <c r="Y13" s="50"/>
      <c r="Z13" s="50"/>
      <c r="AA13" s="50"/>
      <c r="AB13" s="50"/>
    </row>
    <row r="14" spans="1:28" ht="17.25" customHeight="1">
      <c r="A14" s="312" t="s">
        <v>126</v>
      </c>
      <c r="B14" s="166" t="s">
        <v>24</v>
      </c>
      <c r="C14" s="313" t="s">
        <v>127</v>
      </c>
      <c r="D14" s="126"/>
      <c r="E14" s="237"/>
      <c r="F14" s="461" t="s">
        <v>1</v>
      </c>
      <c r="G14" s="367"/>
      <c r="H14" s="171">
        <f>SUM(H5:H13)</f>
        <v>3300</v>
      </c>
      <c r="I14" s="238" t="e">
        <f>H14/현금흐름!G29</f>
        <v>#DIV/0!</v>
      </c>
      <c r="J14" s="239">
        <f>현금흐름!G29-H14</f>
        <v>-3300</v>
      </c>
      <c r="K14" s="141"/>
      <c r="L14" s="142"/>
      <c r="M14" s="143"/>
      <c r="N14" s="144"/>
      <c r="O14" s="145"/>
      <c r="Q14" s="155"/>
      <c r="R14" s="156"/>
      <c r="S14" s="147"/>
      <c r="T14" s="147"/>
      <c r="U14" s="157"/>
      <c r="V14" s="157"/>
      <c r="W14" s="158"/>
      <c r="X14" s="50"/>
      <c r="Y14" s="50"/>
      <c r="Z14" s="50"/>
      <c r="AA14" s="50"/>
      <c r="AB14" s="50"/>
    </row>
    <row r="15" spans="1:28" ht="17.25" customHeight="1">
      <c r="A15" s="314" t="str">
        <f>현금흐름!A4</f>
        <v>회사</v>
      </c>
      <c r="B15" s="162">
        <f>SUMIF($M$4:$M$15,A15,$N$4:$N$15)</f>
        <v>1000000</v>
      </c>
      <c r="C15" s="315">
        <f>B15/$B$18</f>
        <v>1</v>
      </c>
      <c r="D15" s="168" t="str">
        <f>현금흐름!$B$30</f>
        <v>자동차보험</v>
      </c>
      <c r="E15" s="240" t="s">
        <v>128</v>
      </c>
      <c r="F15" s="235" t="str">
        <f>현금흐름!A30</f>
        <v>차량</v>
      </c>
      <c r="G15" s="161" t="str">
        <f>현금흐름!$B$30</f>
        <v>자동차보험</v>
      </c>
      <c r="H15" s="162">
        <f t="shared" ref="H15:H34" si="1">SUMIF(U:U,G15,V:V)</f>
        <v>0</v>
      </c>
      <c r="I15" s="231" t="e">
        <f>H15/현금흐름!G30</f>
        <v>#DIV/0!</v>
      </c>
      <c r="J15" s="232">
        <f>현금흐름!G30-H15</f>
        <v>0</v>
      </c>
      <c r="K15" s="175"/>
      <c r="L15" s="142"/>
      <c r="M15" s="143"/>
      <c r="N15" s="144"/>
      <c r="O15" s="145"/>
      <c r="Q15" s="155"/>
      <c r="R15" s="156"/>
      <c r="S15" s="147"/>
      <c r="T15" s="147"/>
      <c r="U15" s="157"/>
      <c r="V15" s="157"/>
      <c r="W15" s="158"/>
      <c r="X15" s="50"/>
      <c r="Y15" s="50"/>
      <c r="Z15" s="50"/>
      <c r="AA15" s="50"/>
      <c r="AB15" s="50"/>
    </row>
    <row r="16" spans="1:28" ht="17.25" customHeight="1">
      <c r="A16" s="314" t="s">
        <v>47</v>
      </c>
      <c r="B16" s="162">
        <f>SUMIF($M$4:$M$15,A16,$N$4:$N$15)</f>
        <v>0</v>
      </c>
      <c r="C16" s="315">
        <f>B16/$B$18</f>
        <v>0</v>
      </c>
      <c r="D16" s="168" t="str">
        <f>현금흐름!$B$31</f>
        <v>주유</v>
      </c>
      <c r="E16" s="225" t="s">
        <v>128</v>
      </c>
      <c r="F16" s="241" t="str">
        <f>현금흐름!A30</f>
        <v>차량</v>
      </c>
      <c r="G16" s="161" t="str">
        <f>현금흐름!$B$31</f>
        <v>주유</v>
      </c>
      <c r="H16" s="162">
        <f t="shared" si="1"/>
        <v>0</v>
      </c>
      <c r="I16" s="231" t="e">
        <f>H16/현금흐름!G31</f>
        <v>#DIV/0!</v>
      </c>
      <c r="J16" s="232">
        <f>현금흐름!G31-H16</f>
        <v>0</v>
      </c>
      <c r="K16" s="141"/>
      <c r="L16" s="185"/>
      <c r="M16" s="186" t="s">
        <v>129</v>
      </c>
      <c r="N16" s="187">
        <f>SUM(N4:N15)</f>
        <v>1000000</v>
      </c>
      <c r="O16" s="188"/>
      <c r="Q16" s="155"/>
      <c r="R16" s="156"/>
      <c r="S16" s="147"/>
      <c r="T16" s="147"/>
      <c r="U16" s="157"/>
      <c r="V16" s="157"/>
      <c r="W16" s="158"/>
      <c r="X16" s="50"/>
      <c r="Y16" s="50"/>
      <c r="Z16" s="50"/>
      <c r="AA16" s="50"/>
      <c r="AB16" s="50"/>
    </row>
    <row r="17" spans="1:28" ht="17.25" customHeight="1">
      <c r="A17" s="314" t="s">
        <v>48</v>
      </c>
      <c r="B17" s="162">
        <f>SUMIF($M$4:$M$15,A17,$N$4:$N$15)</f>
        <v>0</v>
      </c>
      <c r="C17" s="315">
        <f>B17/$B$18</f>
        <v>0</v>
      </c>
      <c r="D17" s="168" t="str">
        <f>현금흐름!$B$32</f>
        <v>기타유지비</v>
      </c>
      <c r="E17" s="225" t="s">
        <v>128</v>
      </c>
      <c r="F17" s="242" t="str">
        <f>현금흐름!A30</f>
        <v>차량</v>
      </c>
      <c r="G17" s="161" t="str">
        <f>현금흐름!$B$32</f>
        <v>기타유지비</v>
      </c>
      <c r="H17" s="162">
        <f t="shared" si="1"/>
        <v>0</v>
      </c>
      <c r="I17" s="231" t="e">
        <f>H17/현금흐름!G32</f>
        <v>#DIV/0!</v>
      </c>
      <c r="J17" s="232">
        <f>현금흐름!G32-H17</f>
        <v>0</v>
      </c>
      <c r="K17" s="141"/>
      <c r="L17" s="128"/>
      <c r="Q17" s="155"/>
      <c r="R17" s="156"/>
      <c r="S17" s="147"/>
      <c r="T17" s="147"/>
      <c r="U17" s="157"/>
      <c r="V17" s="157"/>
      <c r="W17" s="158"/>
      <c r="X17" s="50"/>
      <c r="Y17" s="50"/>
      <c r="Z17" s="50"/>
      <c r="AA17" s="50"/>
      <c r="AB17" s="50"/>
    </row>
    <row r="18" spans="1:28" ht="17.25" customHeight="1">
      <c r="A18" s="316" t="s">
        <v>129</v>
      </c>
      <c r="B18" s="317">
        <f>SUM(B15:B17)</f>
        <v>1000000</v>
      </c>
      <c r="C18" s="318"/>
      <c r="D18" s="168" t="str">
        <f>현금흐름!$B$33</f>
        <v>집밥</v>
      </c>
      <c r="E18" s="225" t="s">
        <v>128</v>
      </c>
      <c r="F18" s="235" t="str">
        <f>현금흐름!A33</f>
        <v>식비</v>
      </c>
      <c r="G18" s="161" t="str">
        <f>현금흐름!$B$33</f>
        <v>집밥</v>
      </c>
      <c r="H18" s="162">
        <f t="shared" si="1"/>
        <v>0</v>
      </c>
      <c r="I18" s="231" t="e">
        <f>H18/현금흐름!G33</f>
        <v>#DIV/0!</v>
      </c>
      <c r="J18" s="232">
        <f>현금흐름!G33-H18</f>
        <v>0</v>
      </c>
      <c r="K18" s="141"/>
      <c r="L18" s="128" t="s">
        <v>49</v>
      </c>
      <c r="Q18" s="155"/>
      <c r="R18" s="156"/>
      <c r="S18" s="147"/>
      <c r="T18" s="147"/>
      <c r="U18" s="157"/>
      <c r="V18" s="157"/>
      <c r="W18" s="158"/>
      <c r="X18" s="50"/>
      <c r="Y18" s="50"/>
      <c r="Z18" s="50"/>
      <c r="AA18" s="50"/>
      <c r="AB18" s="50"/>
    </row>
    <row r="19" spans="1:28" ht="17.25" customHeight="1">
      <c r="A19" s="53"/>
      <c r="B19" s="53"/>
      <c r="C19" s="53"/>
      <c r="D19" s="168" t="str">
        <f>현금흐름!$B$34</f>
        <v>외식/배달</v>
      </c>
      <c r="E19" s="225" t="s">
        <v>128</v>
      </c>
      <c r="F19" s="241" t="str">
        <f>현금흐름!A33</f>
        <v>식비</v>
      </c>
      <c r="G19" s="161" t="str">
        <f>현금흐름!$B$34</f>
        <v>외식/배달</v>
      </c>
      <c r="H19" s="162">
        <f t="shared" si="1"/>
        <v>0</v>
      </c>
      <c r="I19" s="231" t="e">
        <f>H19/현금흐름!G34</f>
        <v>#DIV/0!</v>
      </c>
      <c r="J19" s="232">
        <f>현금흐름!G34-H19</f>
        <v>0</v>
      </c>
      <c r="K19" s="141"/>
      <c r="L19" s="131" t="s">
        <v>116</v>
      </c>
      <c r="M19" s="132" t="s">
        <v>130</v>
      </c>
      <c r="N19" s="132" t="s">
        <v>24</v>
      </c>
      <c r="O19" s="133" t="s">
        <v>117</v>
      </c>
      <c r="Q19" s="155"/>
      <c r="R19" s="156"/>
      <c r="S19" s="147"/>
      <c r="T19" s="147"/>
      <c r="U19" s="157"/>
      <c r="V19" s="157"/>
      <c r="W19" s="158"/>
      <c r="X19" s="50"/>
      <c r="Y19" s="50"/>
      <c r="Z19" s="50"/>
      <c r="AA19" s="50"/>
      <c r="AB19" s="50"/>
    </row>
    <row r="20" spans="1:28" ht="17.25" customHeight="1">
      <c r="A20" s="437" t="s">
        <v>49</v>
      </c>
      <c r="B20" s="438"/>
      <c r="C20" s="439"/>
      <c r="D20" s="168" t="str">
        <f>현금흐름!$B$35</f>
        <v>카페/간식</v>
      </c>
      <c r="E20" s="225" t="s">
        <v>128</v>
      </c>
      <c r="F20" s="243" t="str">
        <f>현금흐름!A33</f>
        <v>식비</v>
      </c>
      <c r="G20" s="244" t="str">
        <f>현금흐름!$B$35</f>
        <v>카페/간식</v>
      </c>
      <c r="H20" s="162">
        <f t="shared" si="1"/>
        <v>0</v>
      </c>
      <c r="I20" s="231" t="e">
        <f>H20/현금흐름!G35</f>
        <v>#DIV/0!</v>
      </c>
      <c r="J20" s="232">
        <f>현금흐름!G35-H20</f>
        <v>0</v>
      </c>
      <c r="K20" s="141"/>
      <c r="L20" s="142"/>
      <c r="M20" s="192" t="s">
        <v>153</v>
      </c>
      <c r="N20" s="144">
        <v>1000000</v>
      </c>
      <c r="O20" s="194"/>
      <c r="Q20" s="155"/>
      <c r="R20" s="156"/>
      <c r="S20" s="147"/>
      <c r="T20" s="147"/>
      <c r="U20" s="157"/>
      <c r="V20" s="157"/>
      <c r="W20" s="158"/>
      <c r="X20" s="50"/>
      <c r="Y20" s="50"/>
      <c r="Z20" s="50"/>
      <c r="AA20" s="50"/>
      <c r="AB20" s="50"/>
    </row>
    <row r="21" spans="1:28" ht="17.25" customHeight="1">
      <c r="A21" s="165" t="s">
        <v>130</v>
      </c>
      <c r="B21" s="166" t="s">
        <v>24</v>
      </c>
      <c r="C21" s="167" t="s">
        <v>127</v>
      </c>
      <c r="D21" s="168" t="str">
        <f>현금흐름!$B$36</f>
        <v>음악</v>
      </c>
      <c r="E21" s="225" t="s">
        <v>128</v>
      </c>
      <c r="F21" s="245" t="str">
        <f>현금흐름!A36</f>
        <v>취미</v>
      </c>
      <c r="G21" s="244" t="str">
        <f>현금흐름!$B$36</f>
        <v>음악</v>
      </c>
      <c r="H21" s="162">
        <f t="shared" si="1"/>
        <v>0</v>
      </c>
      <c r="I21" s="231" t="e">
        <f>H21/현금흐름!G36</f>
        <v>#DIV/0!</v>
      </c>
      <c r="J21" s="232">
        <f>현금흐름!G36-H21</f>
        <v>0</v>
      </c>
      <c r="K21" s="141"/>
      <c r="L21" s="142"/>
      <c r="M21" s="143" t="s">
        <v>154</v>
      </c>
      <c r="N21" s="144">
        <v>1000000</v>
      </c>
      <c r="O21" s="145"/>
      <c r="Q21" s="155"/>
      <c r="R21" s="156"/>
      <c r="S21" s="147"/>
      <c r="T21" s="147"/>
      <c r="U21" s="157"/>
      <c r="V21" s="157"/>
      <c r="W21" s="158"/>
      <c r="X21" s="50"/>
      <c r="Y21" s="50"/>
      <c r="Z21" s="50"/>
      <c r="AA21" s="50"/>
      <c r="AB21" s="50"/>
    </row>
    <row r="22" spans="1:28" ht="17.25" customHeight="1">
      <c r="A22" s="183" t="str">
        <f>현금흐름!A10</f>
        <v>대출상환</v>
      </c>
      <c r="B22" s="162">
        <f>SUMIF(M$20:M$31,A22,N$20:N$31)</f>
        <v>1000000</v>
      </c>
      <c r="C22" s="169">
        <f>B22/$B$26</f>
        <v>0.5</v>
      </c>
      <c r="D22" s="168" t="str">
        <f>현금흐름!$B$37</f>
        <v>문화</v>
      </c>
      <c r="E22" s="225" t="s">
        <v>128</v>
      </c>
      <c r="F22" s="246" t="str">
        <f>현금흐름!A36</f>
        <v>취미</v>
      </c>
      <c r="G22" s="244" t="str">
        <f>현금흐름!$B$37</f>
        <v>문화</v>
      </c>
      <c r="H22" s="162">
        <f t="shared" si="1"/>
        <v>0</v>
      </c>
      <c r="I22" s="231" t="e">
        <f>H22/현금흐름!G37</f>
        <v>#DIV/0!</v>
      </c>
      <c r="J22" s="232">
        <f>현금흐름!G37-H22</f>
        <v>0</v>
      </c>
      <c r="K22" s="141"/>
      <c r="L22" s="142"/>
      <c r="M22" s="143"/>
      <c r="N22" s="144"/>
      <c r="O22" s="145"/>
      <c r="Q22" s="155"/>
      <c r="R22" s="156"/>
      <c r="S22" s="147"/>
      <c r="T22" s="147"/>
      <c r="U22" s="157"/>
      <c r="V22" s="157"/>
      <c r="W22" s="158"/>
      <c r="X22" s="50"/>
      <c r="Y22" s="50"/>
      <c r="Z22" s="50"/>
      <c r="AA22" s="50"/>
      <c r="AB22" s="50"/>
    </row>
    <row r="23" spans="1:28" ht="17.25" customHeight="1">
      <c r="A23" s="183" t="str">
        <f>현금흐름!A11</f>
        <v>금융투자</v>
      </c>
      <c r="B23" s="162">
        <f>SUMIF(M$20:M$31,A23,N$20:N$31)</f>
        <v>0</v>
      </c>
      <c r="C23" s="169">
        <f>B23/$B$26</f>
        <v>0</v>
      </c>
      <c r="D23" s="168" t="str">
        <f>현금흐름!$B$38</f>
        <v>여행</v>
      </c>
      <c r="E23" s="225" t="s">
        <v>128</v>
      </c>
      <c r="F23" s="243" t="str">
        <f>현금흐름!A36</f>
        <v>취미</v>
      </c>
      <c r="G23" s="244" t="str">
        <f>현금흐름!$B$38</f>
        <v>여행</v>
      </c>
      <c r="H23" s="162">
        <f t="shared" si="1"/>
        <v>0</v>
      </c>
      <c r="I23" s="231" t="e">
        <f>H23/현금흐름!G38</f>
        <v>#DIV/0!</v>
      </c>
      <c r="J23" s="232">
        <f>현금흐름!G38-H23</f>
        <v>0</v>
      </c>
      <c r="K23" s="141"/>
      <c r="L23" s="142"/>
      <c r="M23" s="143"/>
      <c r="N23" s="144"/>
      <c r="O23" s="145"/>
      <c r="Q23" s="155"/>
      <c r="R23" s="156"/>
      <c r="S23" s="147"/>
      <c r="T23" s="147"/>
      <c r="U23" s="157"/>
      <c r="V23" s="157"/>
      <c r="W23" s="158"/>
      <c r="X23" s="50"/>
      <c r="Y23" s="50"/>
      <c r="Z23" s="50"/>
      <c r="AA23" s="50"/>
      <c r="AB23" s="50"/>
    </row>
    <row r="24" spans="1:28" ht="17.25" customHeight="1">
      <c r="A24" s="183" t="str">
        <f>현금흐름!A12</f>
        <v>비상금</v>
      </c>
      <c r="B24" s="162">
        <f>SUMIF(M$20:M$31,A24,N$20:N$31)</f>
        <v>1000000</v>
      </c>
      <c r="C24" s="169">
        <f>B24/$B$26</f>
        <v>0.5</v>
      </c>
      <c r="D24" s="168" t="str">
        <f>현금흐름!$B$39</f>
        <v>운동</v>
      </c>
      <c r="E24" s="225" t="s">
        <v>128</v>
      </c>
      <c r="F24" s="235" t="str">
        <f>현금흐름!A39</f>
        <v>개발</v>
      </c>
      <c r="G24" s="161" t="str">
        <f>현금흐름!$B$39</f>
        <v>운동</v>
      </c>
      <c r="H24" s="162">
        <f t="shared" si="1"/>
        <v>0</v>
      </c>
      <c r="I24" s="231" t="e">
        <f>H24/현금흐름!G39</f>
        <v>#DIV/0!</v>
      </c>
      <c r="J24" s="232">
        <f>현금흐름!G39-H24</f>
        <v>0</v>
      </c>
      <c r="K24" s="141"/>
      <c r="L24" s="142"/>
      <c r="M24" s="143"/>
      <c r="N24" s="144"/>
      <c r="O24" s="145"/>
      <c r="Q24" s="155"/>
      <c r="R24" s="156"/>
      <c r="S24" s="147"/>
      <c r="T24" s="147"/>
      <c r="U24" s="157"/>
      <c r="V24" s="157"/>
      <c r="W24" s="158"/>
      <c r="X24" s="50"/>
      <c r="Y24" s="50"/>
      <c r="Z24" s="50"/>
      <c r="AA24" s="50"/>
      <c r="AB24" s="50"/>
    </row>
    <row r="25" spans="1:28" ht="17.25" customHeight="1">
      <c r="A25" s="183" t="str">
        <f>현금흐름!A13</f>
        <v>목적적금-여행</v>
      </c>
      <c r="B25" s="162">
        <f>SUMIF(M$20:M$31,A25,N$20:N$31)</f>
        <v>0</v>
      </c>
      <c r="C25" s="169">
        <f>B25/$B$26</f>
        <v>0</v>
      </c>
      <c r="D25" s="168" t="str">
        <f>현금흐름!$B$40</f>
        <v>교육</v>
      </c>
      <c r="E25" s="225" t="s">
        <v>128</v>
      </c>
      <c r="F25" s="242" t="str">
        <f>현금흐름!A39</f>
        <v>개발</v>
      </c>
      <c r="G25" s="161" t="str">
        <f>현금흐름!$B$40</f>
        <v>교육</v>
      </c>
      <c r="H25" s="162">
        <f t="shared" si="1"/>
        <v>0</v>
      </c>
      <c r="I25" s="231" t="e">
        <f>H25/현금흐름!G40</f>
        <v>#DIV/0!</v>
      </c>
      <c r="J25" s="232">
        <f>현금흐름!G40-H25</f>
        <v>0</v>
      </c>
      <c r="K25" s="141"/>
      <c r="L25" s="142"/>
      <c r="M25" s="143"/>
      <c r="N25" s="144"/>
      <c r="O25" s="145"/>
      <c r="Q25" s="155"/>
      <c r="R25" s="156"/>
      <c r="S25" s="147"/>
      <c r="T25" s="147"/>
      <c r="U25" s="157"/>
      <c r="V25" s="157"/>
      <c r="W25" s="158"/>
      <c r="X25" s="50"/>
      <c r="Y25" s="50"/>
      <c r="Z25" s="50"/>
      <c r="AA25" s="50"/>
      <c r="AB25" s="50"/>
    </row>
    <row r="26" spans="1:28" ht="17.25" customHeight="1">
      <c r="A26" s="165" t="s">
        <v>129</v>
      </c>
      <c r="B26" s="176">
        <f>SUM(B22:B25)</f>
        <v>2000000</v>
      </c>
      <c r="C26" s="177"/>
      <c r="D26" s="168" t="str">
        <f>현금흐름!$B$41</f>
        <v>미용</v>
      </c>
      <c r="E26" s="225" t="s">
        <v>128</v>
      </c>
      <c r="F26" s="235" t="str">
        <f>현금흐름!A41</f>
        <v>꾸밈</v>
      </c>
      <c r="G26" s="161" t="str">
        <f>현금흐름!$B$41</f>
        <v>미용</v>
      </c>
      <c r="H26" s="162">
        <f t="shared" si="1"/>
        <v>0</v>
      </c>
      <c r="I26" s="231" t="e">
        <f>H26/현금흐름!G41</f>
        <v>#DIV/0!</v>
      </c>
      <c r="J26" s="232">
        <f>현금흐름!G41-H26</f>
        <v>0</v>
      </c>
      <c r="K26" s="141"/>
      <c r="L26" s="142"/>
      <c r="M26" s="182"/>
      <c r="N26" s="144"/>
      <c r="O26" s="145"/>
      <c r="Q26" s="155"/>
      <c r="R26" s="156"/>
      <c r="S26" s="147"/>
      <c r="T26" s="147"/>
      <c r="U26" s="157"/>
      <c r="V26" s="157"/>
      <c r="W26" s="158"/>
      <c r="X26" s="50"/>
      <c r="Y26" s="50"/>
      <c r="Z26" s="50"/>
      <c r="AA26" s="50"/>
      <c r="AB26" s="50"/>
    </row>
    <row r="27" spans="1:28" ht="17.25" customHeight="1">
      <c r="A27" s="53"/>
      <c r="B27" s="53"/>
      <c r="C27" s="53"/>
      <c r="D27" s="168" t="str">
        <f>현금흐름!$B$42</f>
        <v>의류/잡화</v>
      </c>
      <c r="E27" s="225" t="s">
        <v>128</v>
      </c>
      <c r="F27" s="242" t="str">
        <f>현금흐름!A41</f>
        <v>꾸밈</v>
      </c>
      <c r="G27" s="161" t="str">
        <f>현금흐름!$B$42</f>
        <v>의류/잡화</v>
      </c>
      <c r="H27" s="162">
        <f t="shared" si="1"/>
        <v>0</v>
      </c>
      <c r="I27" s="231" t="e">
        <f>H27/현금흐름!G42</f>
        <v>#DIV/0!</v>
      </c>
      <c r="J27" s="232">
        <f>현금흐름!G42-H27</f>
        <v>0</v>
      </c>
      <c r="K27" s="175"/>
      <c r="L27" s="142"/>
      <c r="M27" s="182"/>
      <c r="N27" s="144"/>
      <c r="O27" s="145"/>
      <c r="Q27" s="155"/>
      <c r="R27" s="156"/>
      <c r="S27" s="147"/>
      <c r="T27" s="147"/>
      <c r="U27" s="157"/>
      <c r="V27" s="157"/>
      <c r="W27" s="158"/>
      <c r="X27" s="50"/>
      <c r="Y27" s="50"/>
      <c r="Z27" s="50"/>
      <c r="AA27" s="50"/>
      <c r="AB27" s="50"/>
    </row>
    <row r="28" spans="1:28" ht="17.25" customHeight="1">
      <c r="A28" s="454" t="s">
        <v>131</v>
      </c>
      <c r="B28" s="455"/>
      <c r="C28" s="456"/>
      <c r="D28" s="168" t="str">
        <f>현금흐름!$B$43</f>
        <v>경조사</v>
      </c>
      <c r="E28" s="225" t="s">
        <v>128</v>
      </c>
      <c r="F28" s="235" t="str">
        <f>현금흐름!A43</f>
        <v>관계</v>
      </c>
      <c r="G28" s="161" t="str">
        <f>현금흐름!$B$43</f>
        <v>경조사</v>
      </c>
      <c r="H28" s="162">
        <f t="shared" si="1"/>
        <v>0</v>
      </c>
      <c r="I28" s="231" t="e">
        <f>H28/현금흐름!G43</f>
        <v>#DIV/0!</v>
      </c>
      <c r="J28" s="232">
        <f>현금흐름!G43-H28</f>
        <v>0</v>
      </c>
      <c r="K28" s="191"/>
      <c r="L28" s="142"/>
      <c r="M28" s="182"/>
      <c r="N28" s="144"/>
      <c r="O28" s="145"/>
      <c r="Q28" s="155"/>
      <c r="R28" s="156"/>
      <c r="S28" s="147"/>
      <c r="T28" s="147"/>
      <c r="U28" s="157"/>
      <c r="V28" s="157"/>
      <c r="W28" s="158"/>
      <c r="X28" s="50"/>
      <c r="Y28" s="50"/>
      <c r="Z28" s="50"/>
      <c r="AA28" s="50"/>
      <c r="AB28" s="50"/>
    </row>
    <row r="29" spans="1:28" ht="17.25" customHeight="1">
      <c r="A29" s="189" t="str">
        <f>현금흐름!A76</f>
        <v>신한 더모아</v>
      </c>
      <c r="B29" s="153">
        <f t="shared" ref="B29:B34" si="2">SUMIF(R:R,A29,V:V)</f>
        <v>0</v>
      </c>
      <c r="C29" s="190">
        <f t="shared" ref="C29:C34" si="3">B29/$B$35</f>
        <v>0</v>
      </c>
      <c r="D29" s="168" t="str">
        <f>현금흐름!$B$44</f>
        <v>모임</v>
      </c>
      <c r="E29" s="225" t="s">
        <v>128</v>
      </c>
      <c r="F29" s="242" t="str">
        <f>현금흐름!A43</f>
        <v>관계</v>
      </c>
      <c r="G29" s="161" t="str">
        <f>현금흐름!$B$44</f>
        <v>모임</v>
      </c>
      <c r="H29" s="162">
        <f t="shared" si="1"/>
        <v>0</v>
      </c>
      <c r="I29" s="231" t="e">
        <f>H29/현금흐름!G44</f>
        <v>#DIV/0!</v>
      </c>
      <c r="J29" s="232">
        <f>현금흐름!G44-H29</f>
        <v>0</v>
      </c>
      <c r="K29" s="127"/>
      <c r="L29" s="142"/>
      <c r="M29" s="182"/>
      <c r="N29" s="144"/>
      <c r="O29" s="145"/>
      <c r="Q29" s="155"/>
      <c r="R29" s="156"/>
      <c r="S29" s="147"/>
      <c r="T29" s="147"/>
      <c r="U29" s="157"/>
      <c r="V29" s="157"/>
      <c r="W29" s="158"/>
      <c r="X29" s="50"/>
      <c r="Y29" s="50"/>
      <c r="Z29" s="50"/>
      <c r="AA29" s="50"/>
      <c r="AB29" s="50"/>
    </row>
    <row r="30" spans="1:28" ht="17.25" customHeight="1">
      <c r="A30" s="189" t="str">
        <f>현금흐름!A77</f>
        <v>현대 네이버</v>
      </c>
      <c r="B30" s="153">
        <f t="shared" si="2"/>
        <v>0</v>
      </c>
      <c r="C30" s="190">
        <f t="shared" si="3"/>
        <v>0</v>
      </c>
      <c r="D30" s="168" t="str">
        <f>현금흐름!$B$45</f>
        <v>의료</v>
      </c>
      <c r="E30" s="225" t="s">
        <v>128</v>
      </c>
      <c r="F30" s="236" t="str">
        <f>현금흐름!A45</f>
        <v>건강</v>
      </c>
      <c r="G30" s="161" t="str">
        <f>현금흐름!$B$45</f>
        <v>의료</v>
      </c>
      <c r="H30" s="162">
        <f t="shared" si="1"/>
        <v>0</v>
      </c>
      <c r="I30" s="231" t="e">
        <f>H30/현금흐름!G45</f>
        <v>#DIV/0!</v>
      </c>
      <c r="J30" s="232">
        <f>현금흐름!G45-H30</f>
        <v>0</v>
      </c>
      <c r="K30" s="127"/>
      <c r="L30" s="142"/>
      <c r="M30" s="182"/>
      <c r="N30" s="144"/>
      <c r="O30" s="145"/>
      <c r="Q30" s="155"/>
      <c r="R30" s="156"/>
      <c r="S30" s="147"/>
      <c r="T30" s="147"/>
      <c r="U30" s="157"/>
      <c r="V30" s="157"/>
      <c r="W30" s="158"/>
      <c r="X30" s="50"/>
      <c r="Y30" s="50"/>
      <c r="Z30" s="50"/>
      <c r="AA30" s="50"/>
      <c r="AB30" s="50"/>
    </row>
    <row r="31" spans="1:28" ht="17.25" customHeight="1">
      <c r="A31" s="189" t="str">
        <f>현금흐름!A78</f>
        <v>국민 노리체크</v>
      </c>
      <c r="B31" s="153">
        <f t="shared" si="2"/>
        <v>0</v>
      </c>
      <c r="C31" s="190">
        <f t="shared" si="3"/>
        <v>0</v>
      </c>
      <c r="D31" s="168" t="str">
        <f>현금흐름!$B$46</f>
        <v>동물병원</v>
      </c>
      <c r="E31" s="225" t="s">
        <v>128</v>
      </c>
      <c r="F31" s="235" t="str">
        <f>현금흐름!A46</f>
        <v>복순</v>
      </c>
      <c r="G31" s="161" t="str">
        <f>현금흐름!$B$46</f>
        <v>동물병원</v>
      </c>
      <c r="H31" s="162">
        <f t="shared" si="1"/>
        <v>0</v>
      </c>
      <c r="I31" s="231" t="e">
        <f>H31/현금흐름!G46</f>
        <v>#DIV/0!</v>
      </c>
      <c r="J31" s="232">
        <f>현금흐름!G46-H31</f>
        <v>0</v>
      </c>
      <c r="K31" s="127"/>
      <c r="L31" s="142"/>
      <c r="M31" s="182"/>
      <c r="N31" s="144"/>
      <c r="O31" s="145"/>
      <c r="Q31" s="155"/>
      <c r="R31" s="156"/>
      <c r="S31" s="147"/>
      <c r="T31" s="147"/>
      <c r="U31" s="157"/>
      <c r="V31" s="157"/>
      <c r="W31" s="158"/>
      <c r="X31" s="50"/>
      <c r="Y31" s="50"/>
      <c r="Z31" s="50"/>
      <c r="AA31" s="50"/>
      <c r="AB31" s="50"/>
    </row>
    <row r="32" spans="1:28" ht="17.25" customHeight="1">
      <c r="A32" s="189" t="str">
        <f>현금흐름!A79</f>
        <v>토스체크</v>
      </c>
      <c r="B32" s="153">
        <f t="shared" si="2"/>
        <v>0</v>
      </c>
      <c r="C32" s="190">
        <f t="shared" si="3"/>
        <v>0</v>
      </c>
      <c r="D32" s="168" t="str">
        <f>현금흐름!$B$47</f>
        <v>용품</v>
      </c>
      <c r="E32" s="225" t="s">
        <v>128</v>
      </c>
      <c r="F32" s="242" t="str">
        <f>현금흐름!A46</f>
        <v>복순</v>
      </c>
      <c r="G32" s="161" t="str">
        <f>현금흐름!$B$47</f>
        <v>용품</v>
      </c>
      <c r="H32" s="162">
        <f t="shared" si="1"/>
        <v>0</v>
      </c>
      <c r="I32" s="231" t="e">
        <f>H32/현금흐름!G47</f>
        <v>#DIV/0!</v>
      </c>
      <c r="J32" s="232">
        <f>현금흐름!G47-H32</f>
        <v>0</v>
      </c>
      <c r="K32" s="50"/>
      <c r="L32" s="185"/>
      <c r="M32" s="186" t="s">
        <v>129</v>
      </c>
      <c r="N32" s="187">
        <f>SUM(N20:N31)</f>
        <v>2000000</v>
      </c>
      <c r="O32" s="188"/>
      <c r="Q32" s="155"/>
      <c r="R32" s="156"/>
      <c r="S32" s="147"/>
      <c r="T32" s="147"/>
      <c r="U32" s="157"/>
      <c r="V32" s="157"/>
      <c r="W32" s="158"/>
      <c r="X32" s="50"/>
      <c r="Y32" s="50"/>
      <c r="Z32" s="50"/>
      <c r="AA32" s="50"/>
      <c r="AB32" s="50"/>
    </row>
    <row r="33" spans="1:28" ht="17.25" customHeight="1">
      <c r="A33" s="189" t="s">
        <v>155</v>
      </c>
      <c r="B33" s="153">
        <f t="shared" si="2"/>
        <v>3300</v>
      </c>
      <c r="C33" s="190">
        <f t="shared" si="3"/>
        <v>1</v>
      </c>
      <c r="D33" s="168" t="str">
        <f>현금흐름!$B$48</f>
        <v>생필품</v>
      </c>
      <c r="E33" s="225" t="s">
        <v>128</v>
      </c>
      <c r="F33" s="235" t="str">
        <f>현금흐름!A48</f>
        <v>생활</v>
      </c>
      <c r="G33" s="161" t="str">
        <f>현금흐름!$B$48</f>
        <v>생필품</v>
      </c>
      <c r="H33" s="162">
        <f t="shared" si="1"/>
        <v>0</v>
      </c>
      <c r="I33" s="231" t="e">
        <f>H33/현금흐름!G48</f>
        <v>#DIV/0!</v>
      </c>
      <c r="J33" s="232">
        <f>현금흐름!G48-H33</f>
        <v>0</v>
      </c>
      <c r="K33" s="50"/>
      <c r="L33" s="125"/>
      <c r="Q33" s="155"/>
      <c r="R33" s="156"/>
      <c r="S33" s="147"/>
      <c r="T33" s="147"/>
      <c r="U33" s="157"/>
      <c r="V33" s="157"/>
      <c r="W33" s="158"/>
      <c r="X33" s="50"/>
      <c r="Y33" s="50"/>
      <c r="Z33" s="50"/>
      <c r="AA33" s="50"/>
      <c r="AB33" s="50"/>
    </row>
    <row r="34" spans="1:28" ht="17.25" customHeight="1">
      <c r="A34" s="189" t="s">
        <v>156</v>
      </c>
      <c r="B34" s="153">
        <f t="shared" si="2"/>
        <v>0</v>
      </c>
      <c r="C34" s="190">
        <f t="shared" si="3"/>
        <v>0</v>
      </c>
      <c r="D34" s="168" t="str">
        <f>현금흐름!$B$49</f>
        <v>기타</v>
      </c>
      <c r="E34" s="225" t="s">
        <v>128</v>
      </c>
      <c r="F34" s="242" t="str">
        <f>현금흐름!A48</f>
        <v>생활</v>
      </c>
      <c r="G34" s="161" t="str">
        <f>현금흐름!$B$49</f>
        <v>기타</v>
      </c>
      <c r="H34" s="162">
        <f t="shared" si="1"/>
        <v>0</v>
      </c>
      <c r="I34" s="231" t="e">
        <f>H34/현금흐름!G49</f>
        <v>#DIV/0!</v>
      </c>
      <c r="J34" s="232">
        <f>현금흐름!G49-H34</f>
        <v>0</v>
      </c>
      <c r="K34" s="50"/>
      <c r="L34" s="125"/>
      <c r="Q34" s="155"/>
      <c r="R34" s="156"/>
      <c r="S34" s="147"/>
      <c r="T34" s="147"/>
      <c r="U34" s="157"/>
      <c r="V34" s="157"/>
      <c r="W34" s="158"/>
      <c r="X34" s="50"/>
      <c r="Y34" s="50"/>
      <c r="Z34" s="50"/>
      <c r="AA34" s="50"/>
      <c r="AB34" s="50"/>
    </row>
    <row r="35" spans="1:28" ht="17.25" customHeight="1">
      <c r="A35" s="199" t="s">
        <v>2</v>
      </c>
      <c r="B35" s="200">
        <f>SUM(B29:B34)</f>
        <v>3300</v>
      </c>
      <c r="C35" s="201"/>
      <c r="D35" s="126"/>
      <c r="E35" s="247"/>
      <c r="F35" s="457" t="s">
        <v>1</v>
      </c>
      <c r="G35" s="367"/>
      <c r="H35" s="197">
        <f>SUM(H15:H34)</f>
        <v>0</v>
      </c>
      <c r="I35" s="248" t="e">
        <f>H35/현금흐름!G50</f>
        <v>#DIV/0!</v>
      </c>
      <c r="J35" s="249">
        <f>현금흐름!G50-H35</f>
        <v>0</v>
      </c>
      <c r="K35" s="50"/>
      <c r="L35" s="125"/>
      <c r="Q35" s="155"/>
      <c r="R35" s="156"/>
      <c r="S35" s="147"/>
      <c r="T35" s="147"/>
      <c r="U35" s="157"/>
      <c r="V35" s="157"/>
      <c r="W35" s="158"/>
      <c r="X35" s="50"/>
      <c r="Y35" s="50"/>
      <c r="Z35" s="50"/>
      <c r="AA35" s="50"/>
      <c r="AB35" s="50"/>
    </row>
    <row r="36" spans="1:28" ht="17.25" customHeight="1">
      <c r="A36" s="53"/>
      <c r="B36" s="53"/>
      <c r="C36" s="53"/>
      <c r="D36" s="126"/>
      <c r="E36" s="441" t="s">
        <v>4</v>
      </c>
      <c r="F36" s="399"/>
      <c r="G36" s="382"/>
      <c r="H36" s="202">
        <f>H14+H35</f>
        <v>3300</v>
      </c>
      <c r="I36" s="250" t="e">
        <f>H36/현금흐름!G51</f>
        <v>#DIV/0!</v>
      </c>
      <c r="J36" s="251">
        <f>SUM(J14,J35)</f>
        <v>-3300</v>
      </c>
      <c r="K36" s="50"/>
      <c r="L36" s="125"/>
      <c r="Q36" s="155"/>
      <c r="R36" s="156"/>
      <c r="S36" s="147"/>
      <c r="T36" s="147"/>
      <c r="U36" s="157"/>
      <c r="V36" s="157"/>
      <c r="W36" s="158"/>
      <c r="X36" s="50"/>
      <c r="Y36" s="50"/>
      <c r="Z36" s="50"/>
      <c r="AA36" s="50"/>
      <c r="AB36" s="50"/>
    </row>
    <row r="37" spans="1:28" ht="17.25" customHeight="1">
      <c r="A37" s="454" t="s">
        <v>132</v>
      </c>
      <c r="B37" s="455"/>
      <c r="C37" s="456"/>
      <c r="D37" s="205"/>
      <c r="H37" s="125"/>
      <c r="L37" s="125"/>
      <c r="Q37" s="155"/>
      <c r="R37" s="156"/>
      <c r="S37" s="147"/>
      <c r="T37" s="147"/>
      <c r="U37" s="157"/>
      <c r="V37" s="157"/>
      <c r="W37" s="158"/>
      <c r="X37" s="50"/>
      <c r="Y37" s="50"/>
      <c r="Z37" s="50"/>
      <c r="AA37" s="50"/>
      <c r="AB37" s="50"/>
    </row>
    <row r="38" spans="1:28" ht="17.25" customHeight="1">
      <c r="A38" s="206" t="s">
        <v>49</v>
      </c>
      <c r="B38" s="153">
        <f>N32</f>
        <v>2000000</v>
      </c>
      <c r="C38" s="190">
        <f>B38/$B$18</f>
        <v>2</v>
      </c>
      <c r="D38" s="126"/>
      <c r="E38" s="437" t="s">
        <v>133</v>
      </c>
      <c r="F38" s="348"/>
      <c r="G38" s="348"/>
      <c r="H38" s="348"/>
      <c r="I38" s="376"/>
      <c r="J38" s="50"/>
      <c r="K38" s="125"/>
      <c r="L38" s="125"/>
      <c r="Q38" s="155"/>
      <c r="R38" s="156"/>
      <c r="S38" s="147"/>
      <c r="T38" s="147"/>
      <c r="U38" s="156"/>
      <c r="V38" s="157"/>
      <c r="W38" s="158"/>
      <c r="X38" s="50"/>
      <c r="Y38" s="50"/>
      <c r="Z38" s="50"/>
      <c r="AA38" s="50"/>
      <c r="AB38" s="50"/>
    </row>
    <row r="39" spans="1:28" ht="17.25" customHeight="1">
      <c r="A39" s="183" t="s">
        <v>125</v>
      </c>
      <c r="B39" s="162">
        <f>H14</f>
        <v>3300</v>
      </c>
      <c r="C39" s="169">
        <f>B39/$B$18</f>
        <v>3.3E-3</v>
      </c>
      <c r="D39" s="126"/>
      <c r="E39" s="207" t="s">
        <v>134</v>
      </c>
      <c r="F39" s="207">
        <v>7.0000000000000007E-2</v>
      </c>
      <c r="G39" s="161" t="s">
        <v>135</v>
      </c>
      <c r="H39" s="208" t="str">
        <f>IF($C$39&lt;$F$39,"권장기준 미만","권장기준 초과")</f>
        <v>권장기준 미만</v>
      </c>
      <c r="I39" s="209" t="str">
        <f>IF(H39="권장기준 미만","개선","양호")</f>
        <v>개선</v>
      </c>
      <c r="J39" s="50"/>
      <c r="K39" s="125"/>
      <c r="L39" s="125"/>
      <c r="Q39" s="155"/>
      <c r="R39" s="156"/>
      <c r="S39" s="147"/>
      <c r="T39" s="147"/>
      <c r="U39" s="157"/>
      <c r="V39" s="157"/>
      <c r="W39" s="158"/>
      <c r="X39" s="50"/>
      <c r="Y39" s="50"/>
      <c r="Z39" s="50"/>
      <c r="AA39" s="50"/>
      <c r="AB39" s="50"/>
    </row>
    <row r="40" spans="1:28" ht="17.25" customHeight="1">
      <c r="A40" s="183" t="s">
        <v>128</v>
      </c>
      <c r="B40" s="162">
        <f>H35</f>
        <v>0</v>
      </c>
      <c r="C40" s="169">
        <f>B40/$B$18</f>
        <v>0</v>
      </c>
      <c r="D40" s="126"/>
      <c r="E40" s="207" t="s">
        <v>136</v>
      </c>
      <c r="F40" s="207">
        <v>0.31</v>
      </c>
      <c r="G40" s="161" t="s">
        <v>137</v>
      </c>
      <c r="H40" s="208" t="str">
        <f>IF($C$40&lt;$F$40,"권장기준 미만","권장기준 초과")</f>
        <v>권장기준 미만</v>
      </c>
      <c r="I40" s="209" t="str">
        <f t="shared" ref="I40:I41" si="4">IF(H40="권장기준 미만","양호","개선")</f>
        <v>양호</v>
      </c>
      <c r="J40" s="50"/>
      <c r="K40" s="125"/>
      <c r="L40" s="125"/>
      <c r="Q40" s="155"/>
      <c r="R40" s="156"/>
      <c r="S40" s="147"/>
      <c r="T40" s="147"/>
      <c r="U40" s="156"/>
      <c r="V40" s="157"/>
      <c r="W40" s="158"/>
      <c r="X40" s="50"/>
      <c r="Y40" s="50"/>
      <c r="Z40" s="50"/>
      <c r="AA40" s="50"/>
      <c r="AB40" s="50"/>
    </row>
    <row r="41" spans="1:28" ht="17.25" customHeight="1">
      <c r="A41" s="214" t="s">
        <v>2</v>
      </c>
      <c r="B41" s="200">
        <f>SUM(B38:B40)</f>
        <v>2003300</v>
      </c>
      <c r="C41" s="201"/>
      <c r="D41" s="126"/>
      <c r="E41" s="210" t="s">
        <v>138</v>
      </c>
      <c r="F41" s="210">
        <v>0.32</v>
      </c>
      <c r="G41" s="211" t="s">
        <v>137</v>
      </c>
      <c r="H41" s="212" t="str">
        <f>IF($C$41&lt;$F$41,"권장기준 미만","권장기준 초과")</f>
        <v>권장기준 미만</v>
      </c>
      <c r="I41" s="213" t="str">
        <f t="shared" si="4"/>
        <v>양호</v>
      </c>
      <c r="J41" s="50"/>
      <c r="K41" s="125"/>
      <c r="L41" s="125"/>
      <c r="Q41" s="155"/>
      <c r="R41" s="156"/>
      <c r="S41" s="147"/>
      <c r="T41" s="147"/>
      <c r="U41" s="156"/>
      <c r="V41" s="157"/>
      <c r="W41" s="158"/>
      <c r="X41" s="50"/>
      <c r="Y41" s="50"/>
      <c r="Z41" s="50"/>
      <c r="AA41" s="50"/>
      <c r="AB41" s="50"/>
    </row>
    <row r="42" spans="1:28" ht="17.25" customHeight="1">
      <c r="A42" s="53"/>
      <c r="B42" s="53"/>
      <c r="C42" s="53"/>
      <c r="D42" s="126"/>
      <c r="E42" s="53"/>
      <c r="F42" s="53"/>
      <c r="G42" s="53"/>
      <c r="H42" s="53"/>
      <c r="I42" s="53"/>
      <c r="J42" s="50"/>
      <c r="K42" s="125"/>
      <c r="L42" s="125"/>
      <c r="Q42" s="155"/>
      <c r="R42" s="156"/>
      <c r="S42" s="147"/>
      <c r="T42" s="147"/>
      <c r="U42" s="157"/>
      <c r="V42" s="157"/>
      <c r="W42" s="158"/>
      <c r="X42" s="50"/>
      <c r="Y42" s="50"/>
      <c r="Z42" s="50"/>
      <c r="AA42" s="50"/>
      <c r="AB42" s="50"/>
    </row>
    <row r="43" spans="1:28" ht="17.25" customHeight="1">
      <c r="A43" s="53"/>
      <c r="B43" s="53"/>
      <c r="C43" s="53"/>
      <c r="D43" s="126"/>
      <c r="E43" s="53"/>
      <c r="F43" s="53"/>
      <c r="G43" s="53"/>
      <c r="H43" s="53"/>
      <c r="I43" s="53"/>
      <c r="J43" s="50"/>
      <c r="K43" s="125"/>
      <c r="L43" s="125"/>
      <c r="Q43" s="155"/>
      <c r="R43" s="156"/>
      <c r="S43" s="147"/>
      <c r="T43" s="147"/>
      <c r="U43" s="157"/>
      <c r="V43" s="157"/>
      <c r="W43" s="158"/>
      <c r="X43" s="50"/>
      <c r="Y43" s="50"/>
      <c r="Z43" s="50"/>
      <c r="AA43" s="50"/>
      <c r="AB43" s="50"/>
    </row>
    <row r="44" spans="1:28" ht="17.25" customHeight="1">
      <c r="A44" s="53"/>
      <c r="B44" s="53"/>
      <c r="C44" s="53"/>
      <c r="D44" s="126"/>
      <c r="E44" s="53"/>
      <c r="F44" s="53"/>
      <c r="G44" s="53"/>
      <c r="H44" s="53"/>
      <c r="I44" s="53"/>
      <c r="J44" s="50"/>
      <c r="K44" s="125"/>
      <c r="L44" s="125"/>
      <c r="Q44" s="155"/>
      <c r="R44" s="156"/>
      <c r="S44" s="147"/>
      <c r="T44" s="147"/>
      <c r="U44" s="157"/>
      <c r="V44" s="157"/>
      <c r="W44" s="158"/>
      <c r="X44" s="50"/>
      <c r="Y44" s="50"/>
      <c r="Z44" s="50"/>
      <c r="AA44" s="50"/>
      <c r="AB44" s="50"/>
    </row>
    <row r="45" spans="1:28" ht="17.25" customHeight="1">
      <c r="A45" s="53"/>
      <c r="B45" s="53"/>
      <c r="C45" s="53"/>
      <c r="D45" s="126"/>
      <c r="E45" s="53"/>
      <c r="F45" s="53"/>
      <c r="G45" s="53"/>
      <c r="H45" s="53"/>
      <c r="I45" s="53"/>
      <c r="J45" s="50"/>
      <c r="K45" s="125"/>
      <c r="L45" s="125"/>
      <c r="Q45" s="155"/>
      <c r="R45" s="156"/>
      <c r="S45" s="147"/>
      <c r="T45" s="147"/>
      <c r="U45" s="157"/>
      <c r="V45" s="157"/>
      <c r="W45" s="158"/>
      <c r="X45" s="50"/>
      <c r="Y45" s="50"/>
      <c r="Z45" s="50"/>
      <c r="AA45" s="50"/>
      <c r="AB45" s="50"/>
    </row>
    <row r="46" spans="1:28" ht="17.25" customHeight="1">
      <c r="A46" s="53"/>
      <c r="B46" s="53"/>
      <c r="C46" s="53"/>
      <c r="D46" s="126"/>
      <c r="E46" s="53"/>
      <c r="F46" s="53"/>
      <c r="G46" s="53"/>
      <c r="H46" s="53"/>
      <c r="I46" s="53"/>
      <c r="J46" s="50"/>
      <c r="K46" s="125"/>
      <c r="L46" s="125"/>
      <c r="P46" s="53"/>
      <c r="Q46" s="155"/>
      <c r="R46" s="156"/>
      <c r="S46" s="147"/>
      <c r="T46" s="147"/>
      <c r="U46" s="157"/>
      <c r="V46" s="157"/>
      <c r="W46" s="158"/>
      <c r="X46" s="50"/>
      <c r="Y46" s="50"/>
      <c r="Z46" s="50"/>
      <c r="AA46" s="50"/>
      <c r="AB46" s="50"/>
    </row>
    <row r="47" spans="1:28" ht="17.25" customHeight="1">
      <c r="A47" s="53"/>
      <c r="B47" s="53"/>
      <c r="C47" s="53"/>
      <c r="D47" s="126"/>
      <c r="E47" s="53"/>
      <c r="F47" s="53"/>
      <c r="G47" s="53"/>
      <c r="H47" s="53"/>
      <c r="I47" s="53"/>
      <c r="J47" s="50"/>
      <c r="K47" s="125"/>
      <c r="L47" s="125"/>
      <c r="P47" s="53"/>
      <c r="Q47" s="155"/>
      <c r="R47" s="156"/>
      <c r="S47" s="147"/>
      <c r="T47" s="147"/>
      <c r="U47" s="157"/>
      <c r="V47" s="157"/>
      <c r="W47" s="158"/>
      <c r="X47" s="50"/>
      <c r="Y47" s="50"/>
      <c r="Z47" s="50"/>
      <c r="AA47" s="50"/>
      <c r="AB47" s="50"/>
    </row>
    <row r="48" spans="1:28" ht="17.25" customHeight="1">
      <c r="A48" s="53"/>
      <c r="B48" s="53"/>
      <c r="C48" s="53"/>
      <c r="D48" s="126"/>
      <c r="E48" s="53"/>
      <c r="F48" s="53"/>
      <c r="G48" s="53"/>
      <c r="H48" s="53"/>
      <c r="I48" s="53"/>
      <c r="J48" s="50"/>
      <c r="K48" s="125"/>
      <c r="L48" s="125"/>
      <c r="P48" s="53"/>
      <c r="Q48" s="155"/>
      <c r="R48" s="156"/>
      <c r="S48" s="147"/>
      <c r="T48" s="147"/>
      <c r="U48" s="157"/>
      <c r="V48" s="157"/>
      <c r="W48" s="158"/>
      <c r="X48" s="50"/>
      <c r="Y48" s="50"/>
      <c r="Z48" s="50"/>
      <c r="AA48" s="50"/>
      <c r="AB48" s="50"/>
    </row>
    <row r="49" spans="1:28" ht="17.25" customHeight="1">
      <c r="A49" s="53"/>
      <c r="B49" s="53"/>
      <c r="C49" s="53"/>
      <c r="D49" s="126"/>
      <c r="E49" s="53"/>
      <c r="F49" s="53"/>
      <c r="G49" s="53"/>
      <c r="H49" s="53"/>
      <c r="I49" s="53"/>
      <c r="J49" s="50"/>
      <c r="K49" s="125"/>
      <c r="L49" s="125"/>
      <c r="Q49" s="155"/>
      <c r="R49" s="156"/>
      <c r="S49" s="147"/>
      <c r="T49" s="147"/>
      <c r="U49" s="157"/>
      <c r="V49" s="157"/>
      <c r="W49" s="158"/>
      <c r="X49" s="50"/>
      <c r="Y49" s="50"/>
      <c r="Z49" s="50"/>
      <c r="AA49" s="50"/>
      <c r="AB49" s="50"/>
    </row>
    <row r="50" spans="1:28" ht="17.25" customHeight="1">
      <c r="A50" s="53"/>
      <c r="B50" s="53"/>
      <c r="C50" s="53"/>
      <c r="D50" s="126"/>
      <c r="E50" s="53"/>
      <c r="F50" s="53"/>
      <c r="G50" s="53"/>
      <c r="H50" s="53"/>
      <c r="I50" s="53"/>
      <c r="J50" s="50"/>
      <c r="K50" s="125"/>
      <c r="L50" s="125"/>
      <c r="Q50" s="155"/>
      <c r="R50" s="156"/>
      <c r="S50" s="147"/>
      <c r="T50" s="147"/>
      <c r="U50" s="157"/>
      <c r="V50" s="157"/>
      <c r="W50" s="158"/>
      <c r="X50" s="50"/>
      <c r="Y50" s="50"/>
      <c r="Z50" s="50"/>
      <c r="AA50" s="50"/>
      <c r="AB50" s="50"/>
    </row>
    <row r="51" spans="1:28" ht="17.25" customHeight="1">
      <c r="A51" s="53"/>
      <c r="B51" s="53"/>
      <c r="C51" s="53"/>
      <c r="D51" s="126"/>
      <c r="E51" s="53"/>
      <c r="F51" s="53"/>
      <c r="G51" s="53"/>
      <c r="H51" s="53"/>
      <c r="I51" s="53"/>
      <c r="J51" s="50"/>
      <c r="K51" s="125"/>
      <c r="L51" s="125"/>
      <c r="Q51" s="155"/>
      <c r="R51" s="156"/>
      <c r="S51" s="147"/>
      <c r="T51" s="147"/>
      <c r="U51" s="157"/>
      <c r="V51" s="157"/>
      <c r="W51" s="158"/>
      <c r="X51" s="50"/>
      <c r="Y51" s="50"/>
      <c r="Z51" s="50"/>
      <c r="AA51" s="50"/>
      <c r="AB51" s="50"/>
    </row>
    <row r="52" spans="1:28" ht="17.25" customHeight="1">
      <c r="A52" s="53"/>
      <c r="B52" s="53"/>
      <c r="C52" s="53"/>
      <c r="D52" s="126"/>
      <c r="E52" s="53"/>
      <c r="F52" s="53"/>
      <c r="G52" s="53"/>
      <c r="H52" s="53"/>
      <c r="I52" s="53"/>
      <c r="J52" s="50"/>
      <c r="K52" s="125"/>
      <c r="L52" s="125"/>
      <c r="Q52" s="155"/>
      <c r="R52" s="156"/>
      <c r="S52" s="147"/>
      <c r="T52" s="147"/>
      <c r="U52" s="157"/>
      <c r="V52" s="157"/>
      <c r="W52" s="158"/>
      <c r="X52" s="50"/>
      <c r="Y52" s="50"/>
      <c r="Z52" s="50"/>
      <c r="AA52" s="50"/>
      <c r="AB52" s="50"/>
    </row>
    <row r="53" spans="1:28" ht="17.25" customHeight="1">
      <c r="A53" s="53"/>
      <c r="B53" s="53"/>
      <c r="C53" s="53"/>
      <c r="D53" s="126"/>
      <c r="E53" s="53"/>
      <c r="F53" s="53"/>
      <c r="G53" s="53"/>
      <c r="H53" s="53"/>
      <c r="I53" s="53"/>
      <c r="J53" s="50"/>
      <c r="K53" s="125"/>
      <c r="L53" s="125"/>
      <c r="Q53" s="155"/>
      <c r="R53" s="156"/>
      <c r="S53" s="147"/>
      <c r="T53" s="147"/>
      <c r="U53" s="157"/>
      <c r="V53" s="157"/>
      <c r="W53" s="158"/>
      <c r="X53" s="50"/>
      <c r="Y53" s="50"/>
      <c r="Z53" s="50"/>
      <c r="AA53" s="50"/>
      <c r="AB53" s="50"/>
    </row>
    <row r="54" spans="1:28" ht="17.25" customHeight="1">
      <c r="A54" s="53"/>
      <c r="B54" s="53"/>
      <c r="C54" s="53"/>
      <c r="D54" s="126"/>
      <c r="E54" s="53"/>
      <c r="F54" s="53"/>
      <c r="G54" s="53"/>
      <c r="H54" s="53"/>
      <c r="I54" s="53"/>
      <c r="J54" s="50"/>
      <c r="K54" s="125"/>
      <c r="L54" s="125"/>
      <c r="Q54" s="155"/>
      <c r="R54" s="156"/>
      <c r="S54" s="147"/>
      <c r="T54" s="147"/>
      <c r="U54" s="157"/>
      <c r="V54" s="157"/>
      <c r="W54" s="158"/>
      <c r="X54" s="50"/>
      <c r="Y54" s="50"/>
      <c r="Z54" s="50"/>
      <c r="AA54" s="50"/>
      <c r="AB54" s="50"/>
    </row>
    <row r="55" spans="1:28" ht="17.25" customHeight="1">
      <c r="A55" s="53"/>
      <c r="B55" s="53"/>
      <c r="C55" s="53"/>
      <c r="D55" s="126"/>
      <c r="E55" s="53"/>
      <c r="F55" s="53"/>
      <c r="G55" s="53"/>
      <c r="H55" s="53"/>
      <c r="I55" s="53"/>
      <c r="J55" s="50"/>
      <c r="K55" s="125"/>
      <c r="L55" s="125"/>
      <c r="Q55" s="155"/>
      <c r="R55" s="156"/>
      <c r="S55" s="147"/>
      <c r="T55" s="147"/>
      <c r="U55" s="157"/>
      <c r="V55" s="157"/>
      <c r="W55" s="158"/>
      <c r="X55" s="50"/>
      <c r="Y55" s="50"/>
      <c r="Z55" s="50"/>
      <c r="AA55" s="50"/>
      <c r="AB55" s="50"/>
    </row>
    <row r="56" spans="1:28" ht="17.25" customHeight="1">
      <c r="A56" s="53"/>
      <c r="B56" s="53"/>
      <c r="C56" s="53"/>
      <c r="D56" s="126"/>
      <c r="E56" s="53"/>
      <c r="F56" s="53"/>
      <c r="G56" s="53"/>
      <c r="H56" s="53"/>
      <c r="I56" s="53"/>
      <c r="J56" s="50"/>
      <c r="K56" s="125"/>
      <c r="L56" s="125"/>
      <c r="Q56" s="155"/>
      <c r="R56" s="156"/>
      <c r="S56" s="147"/>
      <c r="T56" s="147"/>
      <c r="U56" s="157"/>
      <c r="V56" s="157"/>
      <c r="W56" s="158"/>
      <c r="X56" s="50"/>
      <c r="Y56" s="50"/>
      <c r="Z56" s="50"/>
      <c r="AA56" s="50"/>
      <c r="AB56" s="50"/>
    </row>
    <row r="57" spans="1:28" ht="17.25" customHeight="1">
      <c r="A57" s="53"/>
      <c r="B57" s="53"/>
      <c r="C57" s="53"/>
      <c r="D57" s="126"/>
      <c r="E57" s="53"/>
      <c r="F57" s="53"/>
      <c r="G57" s="53"/>
      <c r="H57" s="53"/>
      <c r="I57" s="53"/>
      <c r="J57" s="50"/>
      <c r="K57" s="125"/>
      <c r="L57" s="125"/>
      <c r="Q57" s="155"/>
      <c r="R57" s="156"/>
      <c r="S57" s="147"/>
      <c r="T57" s="147"/>
      <c r="U57" s="157"/>
      <c r="V57" s="157"/>
      <c r="W57" s="158"/>
      <c r="X57" s="50"/>
      <c r="Y57" s="50"/>
      <c r="Z57" s="50"/>
      <c r="AA57" s="50"/>
      <c r="AB57" s="50"/>
    </row>
    <row r="58" spans="1:28" ht="17.25" customHeight="1">
      <c r="A58" s="53"/>
      <c r="B58" s="53"/>
      <c r="C58" s="53"/>
      <c r="D58" s="126"/>
      <c r="E58" s="53"/>
      <c r="F58" s="53"/>
      <c r="G58" s="53"/>
      <c r="H58" s="53"/>
      <c r="I58" s="53"/>
      <c r="J58" s="50"/>
      <c r="K58" s="125"/>
      <c r="L58" s="125"/>
      <c r="Q58" s="155"/>
      <c r="R58" s="156"/>
      <c r="S58" s="147"/>
      <c r="T58" s="147"/>
      <c r="U58" s="157"/>
      <c r="V58" s="157"/>
      <c r="W58" s="158"/>
      <c r="X58" s="50"/>
      <c r="Y58" s="50"/>
      <c r="Z58" s="50"/>
      <c r="AA58" s="50"/>
      <c r="AB58" s="50"/>
    </row>
    <row r="59" spans="1:28" ht="17.25" customHeight="1">
      <c r="A59" s="53"/>
      <c r="B59" s="53"/>
      <c r="C59" s="53"/>
      <c r="D59" s="126"/>
      <c r="E59" s="53"/>
      <c r="F59" s="53"/>
      <c r="G59" s="53"/>
      <c r="H59" s="53"/>
      <c r="I59" s="53"/>
      <c r="J59" s="50"/>
      <c r="K59" s="125"/>
      <c r="L59" s="125"/>
      <c r="Q59" s="155"/>
      <c r="R59" s="156"/>
      <c r="S59" s="147"/>
      <c r="T59" s="147"/>
      <c r="U59" s="157"/>
      <c r="V59" s="157"/>
      <c r="W59" s="158"/>
      <c r="X59" s="50"/>
      <c r="Y59" s="50"/>
      <c r="Z59" s="50"/>
      <c r="AA59" s="50"/>
      <c r="AB59" s="50"/>
    </row>
    <row r="60" spans="1:28" ht="17.25" customHeight="1">
      <c r="A60" s="53"/>
      <c r="B60" s="53"/>
      <c r="C60" s="53"/>
      <c r="D60" s="126"/>
      <c r="E60" s="53"/>
      <c r="F60" s="53"/>
      <c r="G60" s="53"/>
      <c r="H60" s="53"/>
      <c r="I60" s="53"/>
      <c r="J60" s="50"/>
      <c r="K60" s="125"/>
      <c r="L60" s="125"/>
      <c r="Q60" s="155"/>
      <c r="R60" s="156"/>
      <c r="S60" s="147"/>
      <c r="T60" s="147"/>
      <c r="U60" s="157"/>
      <c r="V60" s="157"/>
      <c r="W60" s="158"/>
      <c r="X60" s="50"/>
      <c r="Y60" s="50"/>
      <c r="Z60" s="50"/>
      <c r="AA60" s="50"/>
      <c r="AB60" s="50"/>
    </row>
    <row r="61" spans="1:28" ht="17.25" customHeight="1">
      <c r="A61" s="53"/>
      <c r="B61" s="53"/>
      <c r="C61" s="53"/>
      <c r="D61" s="126"/>
      <c r="E61" s="53"/>
      <c r="F61" s="53"/>
      <c r="G61" s="53"/>
      <c r="H61" s="53"/>
      <c r="I61" s="53"/>
      <c r="J61" s="50"/>
      <c r="K61" s="125"/>
      <c r="L61" s="125"/>
      <c r="Q61" s="155"/>
      <c r="R61" s="156"/>
      <c r="S61" s="147"/>
      <c r="T61" s="147"/>
      <c r="U61" s="157"/>
      <c r="V61" s="157"/>
      <c r="W61" s="158"/>
      <c r="X61" s="50"/>
      <c r="Y61" s="50"/>
      <c r="Z61" s="50"/>
      <c r="AA61" s="50"/>
      <c r="AB61" s="50"/>
    </row>
    <row r="62" spans="1:28" ht="17.25" customHeight="1">
      <c r="A62" s="53"/>
      <c r="B62" s="53"/>
      <c r="C62" s="53"/>
      <c r="D62" s="126"/>
      <c r="E62" s="53"/>
      <c r="F62" s="53"/>
      <c r="G62" s="53"/>
      <c r="H62" s="53"/>
      <c r="I62" s="53"/>
      <c r="J62" s="50"/>
      <c r="K62" s="125"/>
      <c r="L62" s="125"/>
      <c r="Q62" s="155"/>
      <c r="R62" s="156"/>
      <c r="S62" s="147"/>
      <c r="T62" s="147"/>
      <c r="U62" s="157"/>
      <c r="V62" s="157"/>
      <c r="W62" s="158"/>
      <c r="X62" s="50"/>
      <c r="Y62" s="50"/>
      <c r="Z62" s="50"/>
      <c r="AA62" s="50"/>
      <c r="AB62" s="50"/>
    </row>
    <row r="63" spans="1:28" ht="17.25" customHeight="1">
      <c r="A63" s="53"/>
      <c r="B63" s="53"/>
      <c r="C63" s="53"/>
      <c r="D63" s="126"/>
      <c r="E63" s="53"/>
      <c r="F63" s="53"/>
      <c r="G63" s="53"/>
      <c r="H63" s="53"/>
      <c r="I63" s="53"/>
      <c r="J63" s="50"/>
      <c r="K63" s="125"/>
      <c r="L63" s="125"/>
      <c r="Q63" s="155"/>
      <c r="R63" s="156"/>
      <c r="S63" s="147"/>
      <c r="T63" s="147"/>
      <c r="U63" s="157"/>
      <c r="V63" s="157"/>
      <c r="W63" s="158"/>
      <c r="X63" s="50"/>
      <c r="Y63" s="50"/>
      <c r="Z63" s="50"/>
      <c r="AA63" s="50"/>
      <c r="AB63" s="50"/>
    </row>
    <row r="64" spans="1:28" ht="17.25" customHeight="1">
      <c r="A64" s="53"/>
      <c r="B64" s="53"/>
      <c r="C64" s="53"/>
      <c r="D64" s="126"/>
      <c r="E64" s="53"/>
      <c r="F64" s="53"/>
      <c r="G64" s="53"/>
      <c r="H64" s="53"/>
      <c r="I64" s="53"/>
      <c r="J64" s="50"/>
      <c r="K64" s="125"/>
      <c r="L64" s="125"/>
      <c r="Q64" s="155"/>
      <c r="R64" s="215"/>
      <c r="S64" s="216"/>
      <c r="T64" s="216"/>
      <c r="U64" s="217"/>
      <c r="V64" s="157"/>
      <c r="W64" s="158"/>
      <c r="X64" s="50"/>
      <c r="Y64" s="50"/>
      <c r="Z64" s="50"/>
      <c r="AA64" s="50"/>
      <c r="AB64" s="50"/>
    </row>
    <row r="65" spans="1:28" ht="17.25" customHeight="1">
      <c r="A65" s="53"/>
      <c r="B65" s="53"/>
      <c r="C65" s="53"/>
      <c r="D65" s="126"/>
      <c r="E65" s="53"/>
      <c r="F65" s="53"/>
      <c r="G65" s="53"/>
      <c r="H65" s="53"/>
      <c r="I65" s="53"/>
      <c r="J65" s="50"/>
      <c r="K65" s="125"/>
      <c r="L65" s="125"/>
      <c r="Q65" s="155"/>
      <c r="R65" s="50"/>
      <c r="S65" s="50"/>
      <c r="T65" s="50"/>
      <c r="U65" s="50"/>
      <c r="V65" s="157"/>
      <c r="W65" s="158"/>
      <c r="X65" s="50"/>
      <c r="Y65" s="50"/>
      <c r="Z65" s="50"/>
      <c r="AA65" s="50"/>
      <c r="AB65" s="50"/>
    </row>
    <row r="66" spans="1:28" ht="17.25" customHeight="1">
      <c r="A66" s="53"/>
      <c r="B66" s="53"/>
      <c r="C66" s="53"/>
      <c r="D66" s="126"/>
      <c r="E66" s="53"/>
      <c r="F66" s="53"/>
      <c r="G66" s="53"/>
      <c r="H66" s="53"/>
      <c r="I66" s="53"/>
      <c r="J66" s="50"/>
      <c r="K66" s="125"/>
      <c r="L66" s="125"/>
      <c r="Q66" s="155"/>
      <c r="R66" s="50"/>
      <c r="S66" s="50"/>
      <c r="T66" s="50"/>
      <c r="U66" s="50"/>
      <c r="V66" s="157"/>
      <c r="W66" s="158"/>
      <c r="X66" s="252"/>
      <c r="Y66" s="252"/>
      <c r="Z66" s="252"/>
      <c r="AA66" s="252"/>
      <c r="AB66" s="252"/>
    </row>
    <row r="67" spans="1:28" ht="17.25" customHeight="1">
      <c r="A67" s="53"/>
      <c r="B67" s="53"/>
      <c r="C67" s="53"/>
      <c r="D67" s="126"/>
      <c r="E67" s="53"/>
      <c r="F67" s="53"/>
      <c r="G67" s="53"/>
      <c r="H67" s="53"/>
      <c r="I67" s="53"/>
      <c r="J67" s="50"/>
      <c r="K67" s="125"/>
      <c r="L67" s="125"/>
      <c r="R67" s="50"/>
      <c r="S67" s="50"/>
      <c r="T67" s="50"/>
      <c r="U67" s="50"/>
      <c r="V67" s="50"/>
      <c r="W67" s="252"/>
      <c r="X67" s="252"/>
      <c r="Y67" s="252"/>
      <c r="Z67" s="252"/>
      <c r="AA67" s="252"/>
      <c r="AB67" s="252"/>
    </row>
    <row r="68" spans="1:28" ht="17.25" customHeight="1">
      <c r="A68" s="125"/>
      <c r="D68" s="126"/>
      <c r="E68" s="53"/>
      <c r="F68" s="53"/>
      <c r="G68" s="53"/>
      <c r="H68" s="53"/>
      <c r="I68" s="53"/>
      <c r="J68" s="50"/>
      <c r="K68" s="125"/>
      <c r="L68" s="125"/>
      <c r="R68" s="50"/>
      <c r="S68" s="50"/>
      <c r="T68" s="50"/>
      <c r="U68" s="50"/>
      <c r="V68" s="50"/>
      <c r="W68" s="252"/>
      <c r="X68" s="252"/>
      <c r="Y68" s="252"/>
      <c r="Z68" s="252"/>
      <c r="AA68" s="252"/>
      <c r="AB68" s="252"/>
    </row>
    <row r="69" spans="1:28" ht="17.25" customHeight="1">
      <c r="A69" s="218"/>
      <c r="B69" s="219"/>
      <c r="C69" s="220"/>
      <c r="D69" s="53"/>
      <c r="E69" s="53"/>
      <c r="F69" s="53"/>
      <c r="G69" s="53"/>
      <c r="H69" s="53"/>
      <c r="I69" s="53"/>
      <c r="J69" s="50"/>
      <c r="K69" s="125"/>
      <c r="L69" s="125"/>
      <c r="R69" s="50"/>
      <c r="S69" s="50"/>
      <c r="T69" s="50"/>
      <c r="U69" s="50"/>
      <c r="V69" s="50"/>
      <c r="W69" s="52"/>
      <c r="X69" s="50"/>
      <c r="Y69" s="50"/>
      <c r="Z69" s="50"/>
      <c r="AA69" s="50"/>
      <c r="AB69" s="50"/>
    </row>
    <row r="70" spans="1:28" ht="17.25" customHeight="1">
      <c r="A70" s="218"/>
      <c r="B70" s="219"/>
      <c r="C70" s="220"/>
      <c r="D70" s="53"/>
      <c r="E70" s="53"/>
      <c r="F70" s="53"/>
      <c r="G70" s="53"/>
      <c r="H70" s="53"/>
      <c r="I70" s="53"/>
      <c r="J70" s="50"/>
      <c r="K70" s="125"/>
      <c r="L70" s="125"/>
      <c r="R70" s="50"/>
      <c r="S70" s="50"/>
      <c r="T70" s="50"/>
      <c r="U70" s="50"/>
      <c r="V70" s="50"/>
      <c r="W70" s="52"/>
      <c r="X70" s="50"/>
      <c r="Y70" s="50"/>
      <c r="Z70" s="50"/>
      <c r="AA70" s="50"/>
      <c r="AB70" s="50"/>
    </row>
    <row r="71" spans="1:28" ht="17.25" customHeight="1">
      <c r="A71" s="218"/>
      <c r="B71" s="219"/>
      <c r="C71" s="220"/>
      <c r="D71" s="53"/>
      <c r="E71" s="53"/>
      <c r="F71" s="53"/>
      <c r="G71" s="53"/>
      <c r="H71" s="53"/>
      <c r="I71" s="53"/>
      <c r="J71" s="50"/>
      <c r="K71" s="125"/>
      <c r="L71" s="125"/>
      <c r="R71" s="50"/>
      <c r="S71" s="50"/>
      <c r="T71" s="50"/>
      <c r="U71" s="50"/>
      <c r="V71" s="50"/>
      <c r="W71" s="52"/>
      <c r="X71" s="50"/>
      <c r="Y71" s="50"/>
      <c r="Z71" s="50"/>
      <c r="AA71" s="50"/>
      <c r="AB71" s="50"/>
    </row>
    <row r="72" spans="1:28" ht="17.25" customHeight="1">
      <c r="A72" s="218"/>
      <c r="B72" s="219"/>
      <c r="C72" s="220"/>
      <c r="D72" s="53"/>
      <c r="E72" s="53"/>
      <c r="F72" s="53"/>
      <c r="G72" s="53"/>
      <c r="H72" s="53"/>
      <c r="I72" s="53"/>
      <c r="J72" s="50"/>
      <c r="K72" s="125"/>
      <c r="L72" s="125"/>
      <c r="R72" s="50"/>
      <c r="S72" s="50"/>
      <c r="T72" s="50"/>
      <c r="U72" s="50"/>
      <c r="V72" s="50"/>
      <c r="W72" s="52"/>
      <c r="X72" s="50"/>
      <c r="Y72" s="50"/>
      <c r="Z72" s="50"/>
      <c r="AA72" s="50"/>
      <c r="AB72" s="50"/>
    </row>
    <row r="73" spans="1:28" ht="17.25" customHeight="1">
      <c r="A73" s="218"/>
      <c r="B73" s="219"/>
      <c r="C73" s="220"/>
      <c r="D73" s="53"/>
      <c r="E73" s="53"/>
      <c r="F73" s="53"/>
      <c r="G73" s="53"/>
      <c r="H73" s="53"/>
      <c r="I73" s="53"/>
      <c r="J73" s="50"/>
      <c r="K73" s="125"/>
      <c r="L73" s="125"/>
      <c r="R73" s="50"/>
      <c r="S73" s="50"/>
      <c r="T73" s="50"/>
      <c r="U73" s="50"/>
      <c r="V73" s="50"/>
      <c r="W73" s="52"/>
      <c r="X73" s="50"/>
      <c r="Y73" s="50"/>
      <c r="Z73" s="50"/>
      <c r="AA73" s="50"/>
      <c r="AB73" s="50"/>
    </row>
    <row r="74" spans="1:28" ht="17.25" customHeight="1">
      <c r="A74" s="218"/>
      <c r="B74" s="219"/>
      <c r="C74" s="220"/>
      <c r="D74" s="53"/>
      <c r="E74" s="53"/>
      <c r="F74" s="53"/>
      <c r="G74" s="53"/>
      <c r="H74" s="53"/>
      <c r="I74" s="53"/>
      <c r="J74" s="50"/>
      <c r="K74" s="125"/>
      <c r="L74" s="125"/>
      <c r="R74" s="50"/>
      <c r="S74" s="50"/>
      <c r="T74" s="50"/>
      <c r="U74" s="50"/>
      <c r="V74" s="50"/>
      <c r="W74" s="52"/>
      <c r="X74" s="50"/>
      <c r="Y74" s="50"/>
      <c r="Z74" s="50"/>
      <c r="AA74" s="50"/>
      <c r="AB74" s="50"/>
    </row>
    <row r="75" spans="1:28" ht="17.25" customHeight="1">
      <c r="A75" s="218"/>
      <c r="B75" s="219"/>
      <c r="C75" s="220"/>
      <c r="D75" s="53"/>
      <c r="E75" s="53"/>
      <c r="F75" s="53"/>
      <c r="G75" s="53"/>
      <c r="H75" s="53"/>
      <c r="I75" s="53"/>
      <c r="J75" s="50"/>
      <c r="K75" s="125"/>
      <c r="L75" s="125"/>
      <c r="R75" s="50"/>
      <c r="S75" s="50"/>
      <c r="T75" s="50"/>
      <c r="U75" s="50"/>
      <c r="V75" s="50"/>
      <c r="W75" s="52"/>
      <c r="X75" s="50"/>
      <c r="Y75" s="50"/>
      <c r="Z75" s="50"/>
      <c r="AA75" s="50"/>
      <c r="AB75" s="50"/>
    </row>
    <row r="76" spans="1:28" ht="17.25" customHeight="1">
      <c r="A76" s="218"/>
      <c r="B76" s="219"/>
      <c r="C76" s="220"/>
      <c r="D76" s="53"/>
      <c r="E76" s="53"/>
      <c r="F76" s="53"/>
      <c r="G76" s="53"/>
      <c r="H76" s="53"/>
      <c r="I76" s="53"/>
      <c r="J76" s="50"/>
      <c r="K76" s="125"/>
      <c r="L76" s="125"/>
      <c r="R76" s="50"/>
      <c r="S76" s="50"/>
      <c r="T76" s="50"/>
      <c r="U76" s="50"/>
      <c r="V76" s="50"/>
      <c r="W76" s="52"/>
      <c r="X76" s="50"/>
      <c r="Y76" s="50"/>
      <c r="Z76" s="50"/>
      <c r="AA76" s="50"/>
      <c r="AB76" s="50"/>
    </row>
    <row r="77" spans="1:28" ht="17.25" customHeight="1">
      <c r="A77" s="218"/>
      <c r="B77" s="219"/>
      <c r="C77" s="220"/>
      <c r="D77" s="53"/>
      <c r="E77" s="53"/>
      <c r="F77" s="53"/>
      <c r="G77" s="53"/>
      <c r="H77" s="53"/>
      <c r="I77" s="53"/>
      <c r="J77" s="50"/>
      <c r="K77" s="125"/>
      <c r="L77" s="125"/>
      <c r="R77" s="50"/>
      <c r="S77" s="50"/>
      <c r="T77" s="50"/>
      <c r="U77" s="50"/>
      <c r="V77" s="50"/>
      <c r="W77" s="52"/>
      <c r="X77" s="50"/>
      <c r="Y77" s="50"/>
      <c r="Z77" s="50"/>
      <c r="AA77" s="50"/>
      <c r="AB77" s="50"/>
    </row>
    <row r="78" spans="1:28" ht="17.25" customHeight="1">
      <c r="A78" s="218"/>
      <c r="B78" s="219"/>
      <c r="C78" s="220"/>
      <c r="D78" s="53"/>
      <c r="E78" s="53"/>
      <c r="F78" s="53"/>
      <c r="G78" s="53"/>
      <c r="H78" s="53"/>
      <c r="I78" s="53"/>
      <c r="J78" s="50"/>
      <c r="K78" s="125"/>
      <c r="L78" s="125"/>
      <c r="R78" s="50"/>
      <c r="S78" s="50"/>
      <c r="T78" s="50"/>
      <c r="U78" s="50"/>
      <c r="V78" s="50"/>
      <c r="W78" s="52"/>
      <c r="X78" s="50"/>
      <c r="Y78" s="50"/>
      <c r="Z78" s="50"/>
      <c r="AA78" s="50"/>
      <c r="AB78" s="50"/>
    </row>
    <row r="79" spans="1:28" ht="17.25" customHeight="1">
      <c r="A79" s="218"/>
      <c r="B79" s="219"/>
      <c r="C79" s="220"/>
      <c r="D79" s="53"/>
      <c r="E79" s="53"/>
      <c r="F79" s="53"/>
      <c r="G79" s="53"/>
      <c r="H79" s="53"/>
      <c r="I79" s="53"/>
      <c r="J79" s="50"/>
      <c r="K79" s="125"/>
      <c r="L79" s="125"/>
      <c r="R79" s="50"/>
      <c r="S79" s="50"/>
      <c r="T79" s="50"/>
      <c r="U79" s="50"/>
      <c r="V79" s="50"/>
      <c r="W79" s="52"/>
      <c r="X79" s="50"/>
      <c r="Y79" s="50"/>
      <c r="Z79" s="50"/>
      <c r="AA79" s="50"/>
      <c r="AB79" s="50"/>
    </row>
    <row r="80" spans="1:28" ht="17.25" customHeight="1">
      <c r="A80" s="218"/>
      <c r="B80" s="219"/>
      <c r="C80" s="220"/>
      <c r="D80" s="53"/>
      <c r="E80" s="53"/>
      <c r="F80" s="53"/>
      <c r="G80" s="53"/>
      <c r="H80" s="53"/>
      <c r="I80" s="53"/>
      <c r="J80" s="50"/>
      <c r="K80" s="125"/>
      <c r="L80" s="125"/>
      <c r="R80" s="50"/>
      <c r="S80" s="50"/>
      <c r="T80" s="50"/>
      <c r="U80" s="50"/>
      <c r="V80" s="50"/>
      <c r="W80" s="52"/>
      <c r="X80" s="50"/>
      <c r="Y80" s="50"/>
      <c r="Z80" s="50"/>
      <c r="AA80" s="50"/>
      <c r="AB80" s="50"/>
    </row>
    <row r="81" spans="1:28" ht="17.25" customHeight="1">
      <c r="A81" s="218"/>
      <c r="B81" s="219"/>
      <c r="C81" s="220"/>
      <c r="D81" s="53"/>
      <c r="E81" s="53"/>
      <c r="F81" s="53"/>
      <c r="G81" s="53"/>
      <c r="H81" s="53"/>
      <c r="I81" s="53"/>
      <c r="J81" s="50"/>
      <c r="K81" s="125"/>
      <c r="L81" s="125"/>
      <c r="R81" s="50"/>
      <c r="S81" s="50"/>
      <c r="T81" s="50"/>
      <c r="U81" s="50"/>
      <c r="V81" s="50"/>
      <c r="W81" s="52"/>
      <c r="X81" s="50"/>
      <c r="Y81" s="50"/>
      <c r="Z81" s="50"/>
      <c r="AA81" s="50"/>
      <c r="AB81" s="50"/>
    </row>
    <row r="82" spans="1:28" ht="17.25" customHeight="1">
      <c r="A82" s="218"/>
      <c r="B82" s="219"/>
      <c r="C82" s="220"/>
      <c r="D82" s="53"/>
      <c r="E82" s="53"/>
      <c r="F82" s="53"/>
      <c r="G82" s="53"/>
      <c r="H82" s="53"/>
      <c r="I82" s="53"/>
      <c r="J82" s="50"/>
      <c r="K82" s="125"/>
      <c r="L82" s="125"/>
      <c r="R82" s="50"/>
      <c r="S82" s="50"/>
      <c r="T82" s="50"/>
      <c r="U82" s="50"/>
      <c r="V82" s="50"/>
      <c r="W82" s="52"/>
      <c r="X82" s="50"/>
      <c r="Y82" s="50"/>
      <c r="Z82" s="50"/>
      <c r="AA82" s="50"/>
      <c r="AB82" s="50"/>
    </row>
    <row r="83" spans="1:28" ht="17.25" customHeight="1">
      <c r="A83" s="218"/>
      <c r="B83" s="219"/>
      <c r="C83" s="220"/>
      <c r="D83" s="53"/>
      <c r="E83" s="53"/>
      <c r="F83" s="53"/>
      <c r="G83" s="53"/>
      <c r="H83" s="53"/>
      <c r="I83" s="53"/>
      <c r="J83" s="50"/>
      <c r="K83" s="125"/>
      <c r="L83" s="125"/>
      <c r="R83" s="50"/>
      <c r="S83" s="50"/>
      <c r="T83" s="50"/>
      <c r="U83" s="50"/>
      <c r="V83" s="50"/>
      <c r="W83" s="52"/>
      <c r="X83" s="50"/>
      <c r="Y83" s="50"/>
      <c r="Z83" s="50"/>
      <c r="AA83" s="50"/>
      <c r="AB83" s="50"/>
    </row>
    <row r="84" spans="1:28" ht="17.25" customHeight="1">
      <c r="A84" s="218"/>
      <c r="B84" s="219"/>
      <c r="C84" s="220"/>
      <c r="D84" s="53"/>
      <c r="E84" s="53"/>
      <c r="F84" s="53"/>
      <c r="G84" s="53"/>
      <c r="H84" s="53"/>
      <c r="I84" s="53"/>
      <c r="J84" s="50"/>
      <c r="K84" s="125"/>
      <c r="L84" s="125"/>
      <c r="R84" s="50"/>
      <c r="S84" s="50"/>
      <c r="T84" s="50"/>
      <c r="U84" s="50"/>
      <c r="V84" s="50"/>
      <c r="W84" s="52"/>
      <c r="X84" s="50"/>
      <c r="Y84" s="50"/>
      <c r="Z84" s="50"/>
      <c r="AA84" s="50"/>
      <c r="AB84" s="50"/>
    </row>
    <row r="85" spans="1:28" ht="17.25" customHeight="1">
      <c r="A85" s="218"/>
      <c r="B85" s="219"/>
      <c r="C85" s="220"/>
      <c r="D85" s="53"/>
      <c r="E85" s="53"/>
      <c r="F85" s="53"/>
      <c r="G85" s="53"/>
      <c r="H85" s="53"/>
      <c r="I85" s="53"/>
      <c r="J85" s="50"/>
      <c r="K85" s="125"/>
      <c r="L85" s="125"/>
      <c r="R85" s="50"/>
      <c r="S85" s="50"/>
      <c r="T85" s="50"/>
      <c r="U85" s="50"/>
      <c r="V85" s="50"/>
      <c r="W85" s="52"/>
      <c r="X85" s="50"/>
      <c r="Y85" s="50"/>
      <c r="Z85" s="50"/>
      <c r="AA85" s="50"/>
      <c r="AB85" s="50"/>
    </row>
    <row r="86" spans="1:28" ht="17.25" customHeight="1">
      <c r="A86" s="218"/>
      <c r="B86" s="219"/>
      <c r="C86" s="220"/>
      <c r="D86" s="53"/>
      <c r="E86" s="53"/>
      <c r="F86" s="53"/>
      <c r="G86" s="53"/>
      <c r="H86" s="53"/>
      <c r="I86" s="53"/>
      <c r="J86" s="50"/>
      <c r="K86" s="125"/>
      <c r="L86" s="125"/>
      <c r="R86" s="50"/>
      <c r="S86" s="50"/>
      <c r="T86" s="50"/>
      <c r="U86" s="50"/>
      <c r="V86" s="50"/>
      <c r="W86" s="52"/>
      <c r="X86" s="50"/>
      <c r="Y86" s="50"/>
      <c r="Z86" s="50"/>
      <c r="AA86" s="50"/>
      <c r="AB86" s="50"/>
    </row>
    <row r="87" spans="1:28" ht="17.25" customHeight="1">
      <c r="A87" s="218"/>
      <c r="B87" s="219"/>
      <c r="C87" s="220"/>
      <c r="D87" s="53"/>
      <c r="E87" s="53"/>
      <c r="F87" s="53"/>
      <c r="G87" s="53"/>
      <c r="H87" s="53"/>
      <c r="I87" s="53"/>
      <c r="J87" s="50"/>
      <c r="K87" s="125"/>
      <c r="L87" s="125"/>
      <c r="R87" s="50"/>
      <c r="S87" s="50"/>
      <c r="T87" s="50"/>
      <c r="U87" s="50"/>
      <c r="V87" s="50"/>
      <c r="W87" s="52"/>
      <c r="X87" s="50"/>
      <c r="Y87" s="50"/>
      <c r="Z87" s="50"/>
      <c r="AA87" s="50"/>
      <c r="AB87" s="50"/>
    </row>
    <row r="88" spans="1:28" ht="17.25" customHeight="1">
      <c r="A88" s="218"/>
      <c r="B88" s="219"/>
      <c r="C88" s="220"/>
      <c r="D88" s="53"/>
      <c r="E88" s="53"/>
      <c r="F88" s="53"/>
      <c r="G88" s="53"/>
      <c r="H88" s="53"/>
      <c r="I88" s="53"/>
      <c r="J88" s="50"/>
      <c r="K88" s="125"/>
      <c r="L88" s="125"/>
      <c r="R88" s="50"/>
      <c r="S88" s="50"/>
      <c r="T88" s="50"/>
      <c r="U88" s="50"/>
      <c r="V88" s="50"/>
      <c r="W88" s="52"/>
      <c r="X88" s="50"/>
      <c r="Y88" s="50"/>
      <c r="Z88" s="50"/>
      <c r="AA88" s="50"/>
      <c r="AB88" s="50"/>
    </row>
    <row r="89" spans="1:28" ht="17.25" customHeight="1">
      <c r="A89" s="218"/>
      <c r="B89" s="219"/>
      <c r="C89" s="220"/>
      <c r="D89" s="53"/>
      <c r="E89" s="53"/>
      <c r="F89" s="53"/>
      <c r="G89" s="53"/>
      <c r="H89" s="53"/>
      <c r="I89" s="53"/>
      <c r="J89" s="50"/>
      <c r="K89" s="125"/>
      <c r="L89" s="125"/>
      <c r="R89" s="50"/>
      <c r="S89" s="50"/>
      <c r="T89" s="50"/>
      <c r="U89" s="50"/>
      <c r="V89" s="50"/>
      <c r="W89" s="52"/>
      <c r="X89" s="50"/>
      <c r="Y89" s="50"/>
      <c r="Z89" s="50"/>
      <c r="AA89" s="50"/>
      <c r="AB89" s="50"/>
    </row>
    <row r="90" spans="1:28" ht="17.25" customHeight="1">
      <c r="A90" s="218"/>
      <c r="B90" s="219"/>
      <c r="C90" s="220"/>
      <c r="D90" s="53"/>
      <c r="E90" s="53"/>
      <c r="F90" s="53"/>
      <c r="G90" s="53"/>
      <c r="H90" s="53"/>
      <c r="I90" s="53"/>
      <c r="J90" s="50"/>
      <c r="K90" s="125"/>
      <c r="L90" s="125"/>
      <c r="R90" s="50"/>
      <c r="S90" s="50"/>
      <c r="T90" s="50"/>
      <c r="U90" s="50"/>
      <c r="V90" s="50"/>
      <c r="W90" s="52"/>
      <c r="X90" s="50"/>
      <c r="Y90" s="50"/>
      <c r="Z90" s="50"/>
      <c r="AA90" s="50"/>
      <c r="AB90" s="50"/>
    </row>
    <row r="91" spans="1:28" ht="17.25" customHeight="1">
      <c r="A91" s="218"/>
      <c r="B91" s="219"/>
      <c r="C91" s="220"/>
      <c r="D91" s="53"/>
      <c r="E91" s="53"/>
      <c r="F91" s="53"/>
      <c r="G91" s="53"/>
      <c r="H91" s="53"/>
      <c r="I91" s="53"/>
      <c r="J91" s="50"/>
      <c r="K91" s="125"/>
      <c r="L91" s="125"/>
      <c r="R91" s="50"/>
      <c r="S91" s="50"/>
      <c r="T91" s="50"/>
      <c r="U91" s="50"/>
      <c r="V91" s="50"/>
      <c r="W91" s="52"/>
      <c r="X91" s="50"/>
      <c r="Y91" s="50"/>
      <c r="Z91" s="50"/>
      <c r="AA91" s="50"/>
      <c r="AB91" s="50"/>
    </row>
    <row r="92" spans="1:28" ht="17.25" customHeight="1">
      <c r="A92" s="218"/>
      <c r="B92" s="219"/>
      <c r="C92" s="220"/>
      <c r="D92" s="53"/>
      <c r="E92" s="53"/>
      <c r="F92" s="53"/>
      <c r="G92" s="53"/>
      <c r="H92" s="53"/>
      <c r="I92" s="53"/>
      <c r="J92" s="50"/>
      <c r="K92" s="125"/>
      <c r="L92" s="125"/>
      <c r="R92" s="50"/>
      <c r="S92" s="50"/>
      <c r="T92" s="50"/>
      <c r="U92" s="50"/>
      <c r="V92" s="50"/>
      <c r="W92" s="52"/>
      <c r="X92" s="50"/>
      <c r="Y92" s="50"/>
      <c r="Z92" s="50"/>
      <c r="AA92" s="50"/>
      <c r="AB92" s="50"/>
    </row>
    <row r="93" spans="1:28" ht="17.25" customHeight="1">
      <c r="A93" s="218"/>
      <c r="B93" s="219"/>
      <c r="C93" s="220"/>
      <c r="D93" s="53"/>
      <c r="E93" s="53"/>
      <c r="F93" s="53"/>
      <c r="G93" s="53"/>
      <c r="H93" s="53"/>
      <c r="I93" s="53"/>
      <c r="J93" s="50"/>
      <c r="K93" s="125"/>
      <c r="L93" s="125"/>
      <c r="R93" s="50"/>
      <c r="S93" s="50"/>
      <c r="T93" s="50"/>
      <c r="U93" s="50"/>
      <c r="V93" s="50"/>
      <c r="W93" s="52"/>
      <c r="X93" s="50"/>
      <c r="Y93" s="50"/>
      <c r="Z93" s="50"/>
      <c r="AA93" s="50"/>
      <c r="AB93" s="50"/>
    </row>
    <row r="94" spans="1:28" ht="17.25" customHeight="1">
      <c r="A94" s="218"/>
      <c r="B94" s="219"/>
      <c r="C94" s="220"/>
      <c r="D94" s="53"/>
      <c r="E94" s="53"/>
      <c r="F94" s="53"/>
      <c r="G94" s="53"/>
      <c r="H94" s="53"/>
      <c r="I94" s="53"/>
      <c r="J94" s="50"/>
      <c r="K94" s="125"/>
      <c r="L94" s="125"/>
      <c r="R94" s="50"/>
      <c r="S94" s="50"/>
      <c r="T94" s="50"/>
      <c r="U94" s="50"/>
      <c r="V94" s="50"/>
      <c r="W94" s="52"/>
      <c r="X94" s="50"/>
      <c r="Y94" s="50"/>
      <c r="Z94" s="50"/>
      <c r="AA94" s="50"/>
      <c r="AB94" s="50"/>
    </row>
    <row r="95" spans="1:28" ht="17.25" customHeight="1">
      <c r="A95" s="218"/>
      <c r="B95" s="219"/>
      <c r="C95" s="220"/>
      <c r="D95" s="53"/>
      <c r="E95" s="53"/>
      <c r="F95" s="53"/>
      <c r="G95" s="53"/>
      <c r="H95" s="53"/>
      <c r="I95" s="53"/>
      <c r="J95" s="50"/>
      <c r="K95" s="125"/>
      <c r="L95" s="125"/>
      <c r="R95" s="50"/>
      <c r="S95" s="50"/>
      <c r="T95" s="50"/>
      <c r="U95" s="50"/>
      <c r="V95" s="50"/>
      <c r="W95" s="52"/>
      <c r="X95" s="50"/>
      <c r="Y95" s="50"/>
      <c r="Z95" s="50"/>
      <c r="AA95" s="50"/>
      <c r="AB95" s="50"/>
    </row>
    <row r="96" spans="1:28" ht="17.25" customHeight="1">
      <c r="A96" s="218"/>
      <c r="B96" s="219"/>
      <c r="C96" s="220"/>
      <c r="D96" s="53"/>
      <c r="E96" s="53"/>
      <c r="F96" s="53"/>
      <c r="G96" s="53"/>
      <c r="H96" s="53"/>
      <c r="I96" s="53"/>
      <c r="J96" s="50"/>
      <c r="K96" s="125"/>
      <c r="L96" s="125"/>
      <c r="R96" s="50"/>
      <c r="S96" s="50"/>
      <c r="T96" s="50"/>
      <c r="U96" s="50"/>
      <c r="V96" s="50"/>
      <c r="W96" s="52"/>
      <c r="X96" s="50"/>
      <c r="Y96" s="50"/>
      <c r="Z96" s="50"/>
      <c r="AA96" s="50"/>
      <c r="AB96" s="50"/>
    </row>
    <row r="97" spans="1:28" ht="17.25" customHeight="1">
      <c r="A97" s="53"/>
      <c r="B97" s="53"/>
      <c r="C97" s="53"/>
      <c r="D97" s="53"/>
      <c r="E97" s="53"/>
      <c r="F97" s="53"/>
      <c r="G97" s="53"/>
      <c r="H97" s="53"/>
      <c r="I97" s="53"/>
      <c r="J97" s="50"/>
      <c r="K97" s="125"/>
      <c r="L97" s="125"/>
      <c r="R97" s="50"/>
      <c r="S97" s="50"/>
      <c r="T97" s="50"/>
      <c r="U97" s="50"/>
      <c r="V97" s="50"/>
      <c r="W97" s="52"/>
      <c r="X97" s="50"/>
      <c r="Y97" s="50"/>
      <c r="Z97" s="50"/>
      <c r="AA97" s="50"/>
      <c r="AB97" s="50"/>
    </row>
    <row r="98" spans="1:28" ht="17.25" customHeight="1">
      <c r="A98" s="53"/>
      <c r="B98" s="53"/>
      <c r="C98" s="53"/>
      <c r="D98" s="53"/>
      <c r="E98" s="53"/>
      <c r="F98" s="53"/>
      <c r="G98" s="53"/>
      <c r="H98" s="53"/>
      <c r="I98" s="53"/>
      <c r="J98" s="50"/>
      <c r="K98" s="125"/>
      <c r="L98" s="125"/>
      <c r="R98" s="50"/>
      <c r="S98" s="50"/>
      <c r="T98" s="50"/>
      <c r="U98" s="50"/>
      <c r="V98" s="50"/>
      <c r="W98" s="52"/>
      <c r="X98" s="50"/>
      <c r="Y98" s="50"/>
      <c r="Z98" s="50"/>
      <c r="AA98" s="50"/>
      <c r="AB98" s="50"/>
    </row>
    <row r="99" spans="1:28" ht="17.25" customHeight="1">
      <c r="A99" s="53"/>
      <c r="B99" s="53"/>
      <c r="C99" s="53"/>
      <c r="D99" s="53"/>
      <c r="E99" s="53"/>
      <c r="F99" s="53"/>
      <c r="G99" s="53"/>
      <c r="H99" s="53"/>
      <c r="I99" s="53"/>
      <c r="J99" s="50"/>
      <c r="K99" s="125"/>
      <c r="L99" s="125"/>
      <c r="R99" s="50"/>
      <c r="S99" s="50"/>
      <c r="T99" s="50"/>
      <c r="U99" s="50"/>
      <c r="V99" s="50"/>
      <c r="W99" s="52"/>
      <c r="X99" s="50"/>
      <c r="Y99" s="50"/>
      <c r="Z99" s="50"/>
      <c r="AA99" s="50"/>
      <c r="AB99" s="50"/>
    </row>
    <row r="100" spans="1:28" ht="17.2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0"/>
      <c r="K100" s="125"/>
      <c r="L100" s="125"/>
      <c r="R100" s="50"/>
      <c r="S100" s="50"/>
      <c r="T100" s="50"/>
      <c r="U100" s="50"/>
      <c r="V100" s="50"/>
      <c r="W100" s="52"/>
      <c r="X100" s="50"/>
      <c r="Y100" s="50"/>
      <c r="Z100" s="50"/>
      <c r="AA100" s="50"/>
      <c r="AB100" s="50"/>
    </row>
    <row r="101" spans="1:28" ht="17.2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0"/>
      <c r="K101" s="125"/>
      <c r="L101" s="125"/>
      <c r="R101" s="50"/>
      <c r="S101" s="50"/>
      <c r="T101" s="50"/>
      <c r="U101" s="50"/>
      <c r="V101" s="50"/>
      <c r="W101" s="52"/>
      <c r="X101" s="50"/>
      <c r="Y101" s="50"/>
      <c r="Z101" s="50"/>
      <c r="AA101" s="50"/>
      <c r="AB101" s="50"/>
    </row>
    <row r="102" spans="1:28" ht="17.2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0"/>
      <c r="K102" s="125"/>
      <c r="L102" s="125"/>
      <c r="R102" s="50"/>
      <c r="S102" s="50"/>
      <c r="T102" s="50"/>
      <c r="U102" s="50"/>
      <c r="V102" s="50"/>
      <c r="W102" s="52"/>
      <c r="X102" s="50"/>
      <c r="Y102" s="50"/>
      <c r="Z102" s="50"/>
      <c r="AA102" s="50"/>
      <c r="AB102" s="50"/>
    </row>
    <row r="103" spans="1:28" ht="17.2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0"/>
      <c r="K103" s="125"/>
      <c r="L103" s="125"/>
      <c r="R103" s="50"/>
      <c r="S103" s="50"/>
      <c r="T103" s="50"/>
      <c r="U103" s="50"/>
      <c r="V103" s="50"/>
      <c r="W103" s="52"/>
      <c r="X103" s="50"/>
      <c r="Y103" s="50"/>
      <c r="Z103" s="50"/>
      <c r="AA103" s="50"/>
      <c r="AB103" s="50"/>
    </row>
    <row r="104" spans="1:28" ht="17.2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0"/>
      <c r="K104" s="125"/>
      <c r="L104" s="125"/>
      <c r="R104" s="50"/>
      <c r="S104" s="50"/>
      <c r="T104" s="50"/>
      <c r="U104" s="50"/>
      <c r="V104" s="50"/>
      <c r="W104" s="52"/>
      <c r="X104" s="50"/>
      <c r="Y104" s="50"/>
      <c r="Z104" s="50"/>
      <c r="AA104" s="50"/>
      <c r="AB104" s="50"/>
    </row>
    <row r="105" spans="1:28" ht="17.2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0"/>
      <c r="K105" s="125"/>
      <c r="L105" s="125"/>
      <c r="R105" s="50"/>
      <c r="S105" s="50"/>
      <c r="T105" s="50"/>
      <c r="U105" s="50"/>
      <c r="V105" s="50"/>
      <c r="W105" s="52"/>
      <c r="X105" s="50"/>
      <c r="Y105" s="50"/>
      <c r="Z105" s="50"/>
      <c r="AA105" s="50"/>
      <c r="AB105" s="50"/>
    </row>
    <row r="106" spans="1:28" ht="17.2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0"/>
      <c r="K106" s="125"/>
      <c r="L106" s="125"/>
      <c r="R106" s="50"/>
      <c r="S106" s="50"/>
      <c r="T106" s="50"/>
      <c r="U106" s="50"/>
      <c r="V106" s="50"/>
      <c r="W106" s="52"/>
      <c r="X106" s="50"/>
      <c r="Y106" s="50"/>
      <c r="Z106" s="50"/>
      <c r="AA106" s="50"/>
      <c r="AB106" s="50"/>
    </row>
    <row r="107" spans="1:28" ht="17.2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0"/>
      <c r="K107" s="125"/>
      <c r="L107" s="125"/>
      <c r="R107" s="50"/>
      <c r="S107" s="50"/>
      <c r="T107" s="50"/>
      <c r="U107" s="50"/>
      <c r="V107" s="50"/>
      <c r="W107" s="52"/>
      <c r="X107" s="50"/>
      <c r="Y107" s="50"/>
      <c r="Z107" s="50"/>
      <c r="AA107" s="50"/>
      <c r="AB107" s="50"/>
    </row>
    <row r="108" spans="1:28" ht="17.2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0"/>
      <c r="K108" s="125"/>
      <c r="L108" s="125"/>
      <c r="R108" s="50"/>
      <c r="S108" s="50"/>
      <c r="T108" s="50"/>
      <c r="U108" s="50"/>
      <c r="V108" s="50"/>
      <c r="W108" s="52"/>
      <c r="X108" s="50"/>
      <c r="Y108" s="50"/>
      <c r="Z108" s="50"/>
      <c r="AA108" s="50"/>
      <c r="AB108" s="50"/>
    </row>
    <row r="109" spans="1:28" ht="17.2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0"/>
      <c r="K109" s="125"/>
      <c r="L109" s="125"/>
      <c r="R109" s="50"/>
      <c r="S109" s="50"/>
      <c r="T109" s="50"/>
      <c r="U109" s="50"/>
      <c r="V109" s="50"/>
      <c r="W109" s="52"/>
      <c r="X109" s="50"/>
      <c r="Y109" s="50"/>
      <c r="Z109" s="50"/>
      <c r="AA109" s="50"/>
      <c r="AB109" s="50"/>
    </row>
    <row r="110" spans="1:28" ht="17.2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0"/>
      <c r="K110" s="125"/>
      <c r="L110" s="125"/>
      <c r="R110" s="50"/>
      <c r="S110" s="50"/>
      <c r="T110" s="50"/>
      <c r="U110" s="50"/>
      <c r="V110" s="50"/>
      <c r="W110" s="52"/>
      <c r="X110" s="50"/>
      <c r="Y110" s="50"/>
      <c r="Z110" s="50"/>
      <c r="AA110" s="50"/>
      <c r="AB110" s="50"/>
    </row>
    <row r="111" spans="1:28" ht="17.2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0"/>
      <c r="K111" s="125"/>
      <c r="L111" s="125"/>
      <c r="R111" s="50"/>
      <c r="S111" s="50"/>
      <c r="T111" s="50"/>
      <c r="U111" s="50"/>
      <c r="V111" s="50"/>
      <c r="W111" s="52"/>
      <c r="X111" s="50"/>
      <c r="Y111" s="50"/>
      <c r="Z111" s="50"/>
      <c r="AA111" s="50"/>
      <c r="AB111" s="50"/>
    </row>
    <row r="112" spans="1:28" ht="17.2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0"/>
      <c r="K112" s="125"/>
      <c r="L112" s="125"/>
      <c r="R112" s="50"/>
      <c r="S112" s="50"/>
      <c r="T112" s="50"/>
      <c r="U112" s="50"/>
      <c r="V112" s="50"/>
      <c r="W112" s="52"/>
      <c r="X112" s="50"/>
      <c r="Y112" s="50"/>
      <c r="Z112" s="50"/>
      <c r="AA112" s="50"/>
      <c r="AB112" s="50"/>
    </row>
    <row r="113" spans="1:28" ht="17.2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0"/>
      <c r="K113" s="125"/>
      <c r="L113" s="125"/>
      <c r="R113" s="50"/>
      <c r="S113" s="50"/>
      <c r="T113" s="50"/>
      <c r="U113" s="50"/>
      <c r="V113" s="50"/>
      <c r="W113" s="52"/>
      <c r="X113" s="50"/>
      <c r="Y113" s="50"/>
      <c r="Z113" s="50"/>
      <c r="AA113" s="50"/>
      <c r="AB113" s="50"/>
    </row>
    <row r="114" spans="1:28" ht="17.2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0"/>
      <c r="K114" s="125"/>
      <c r="L114" s="125"/>
      <c r="R114" s="50"/>
      <c r="S114" s="50"/>
      <c r="T114" s="50"/>
      <c r="U114" s="50"/>
      <c r="V114" s="50"/>
      <c r="W114" s="52"/>
      <c r="X114" s="50"/>
      <c r="Y114" s="50"/>
      <c r="Z114" s="50"/>
      <c r="AA114" s="50"/>
      <c r="AB114" s="50"/>
    </row>
    <row r="115" spans="1:28" ht="17.2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0"/>
      <c r="K115" s="125"/>
      <c r="L115" s="125"/>
      <c r="R115" s="50"/>
      <c r="S115" s="50"/>
      <c r="T115" s="50"/>
      <c r="U115" s="50"/>
      <c r="V115" s="50"/>
      <c r="W115" s="52"/>
      <c r="X115" s="50"/>
      <c r="Y115" s="50"/>
      <c r="Z115" s="50"/>
      <c r="AA115" s="50"/>
      <c r="AB115" s="50"/>
    </row>
    <row r="116" spans="1:28" ht="17.2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0"/>
      <c r="K116" s="125"/>
      <c r="L116" s="125"/>
      <c r="R116" s="50"/>
      <c r="S116" s="50"/>
      <c r="T116" s="50"/>
      <c r="U116" s="50"/>
      <c r="V116" s="50"/>
      <c r="W116" s="52"/>
      <c r="X116" s="50"/>
      <c r="Y116" s="50"/>
      <c r="Z116" s="50"/>
      <c r="AA116" s="50"/>
      <c r="AB116" s="50"/>
    </row>
    <row r="117" spans="1:28" ht="17.2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0"/>
      <c r="K117" s="125"/>
      <c r="L117" s="125"/>
      <c r="R117" s="50"/>
      <c r="S117" s="50"/>
      <c r="T117" s="50"/>
      <c r="U117" s="50"/>
      <c r="V117" s="50"/>
      <c r="W117" s="52"/>
      <c r="X117" s="50"/>
      <c r="Y117" s="50"/>
      <c r="Z117" s="50"/>
      <c r="AA117" s="50"/>
      <c r="AB117" s="50"/>
    </row>
    <row r="118" spans="1:28" ht="17.2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0"/>
      <c r="K118" s="125"/>
      <c r="L118" s="125"/>
      <c r="R118" s="50"/>
      <c r="S118" s="50"/>
      <c r="T118" s="50"/>
      <c r="U118" s="50"/>
      <c r="V118" s="50"/>
      <c r="W118" s="52"/>
      <c r="X118" s="50"/>
      <c r="Y118" s="50"/>
      <c r="Z118" s="50"/>
      <c r="AA118" s="50"/>
      <c r="AB118" s="50"/>
    </row>
    <row r="119" spans="1:28" ht="17.2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0"/>
      <c r="K119" s="125"/>
      <c r="L119" s="125"/>
      <c r="R119" s="50"/>
      <c r="S119" s="50"/>
      <c r="T119" s="50"/>
      <c r="U119" s="50"/>
      <c r="V119" s="50"/>
      <c r="W119" s="52"/>
      <c r="X119" s="50"/>
      <c r="Y119" s="50"/>
      <c r="Z119" s="50"/>
      <c r="AA119" s="50"/>
      <c r="AB119" s="50"/>
    </row>
    <row r="120" spans="1:28" ht="17.2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0"/>
      <c r="K120" s="125"/>
      <c r="L120" s="125"/>
      <c r="R120" s="50"/>
      <c r="S120" s="50"/>
      <c r="T120" s="50"/>
      <c r="U120" s="50"/>
      <c r="V120" s="50"/>
      <c r="W120" s="52"/>
      <c r="X120" s="50"/>
      <c r="Y120" s="50"/>
      <c r="Z120" s="50"/>
      <c r="AA120" s="50"/>
      <c r="AB120" s="50"/>
    </row>
    <row r="121" spans="1:28" ht="17.2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0"/>
      <c r="K121" s="125"/>
      <c r="L121" s="125"/>
      <c r="R121" s="50"/>
      <c r="S121" s="50"/>
      <c r="T121" s="50"/>
      <c r="U121" s="50"/>
      <c r="V121" s="50"/>
      <c r="W121" s="52"/>
      <c r="X121" s="50"/>
      <c r="Y121" s="50"/>
      <c r="Z121" s="50"/>
      <c r="AA121" s="50"/>
      <c r="AB121" s="50"/>
    </row>
    <row r="122" spans="1:28" ht="17.2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0"/>
      <c r="K122" s="125"/>
      <c r="L122" s="125"/>
      <c r="R122" s="50"/>
      <c r="S122" s="50"/>
      <c r="T122" s="50"/>
      <c r="U122" s="50"/>
      <c r="V122" s="50"/>
      <c r="W122" s="52"/>
      <c r="X122" s="50"/>
      <c r="Y122" s="50"/>
      <c r="Z122" s="50"/>
      <c r="AA122" s="50"/>
      <c r="AB122" s="50"/>
    </row>
    <row r="123" spans="1:28" ht="17.2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0"/>
      <c r="K123" s="125"/>
      <c r="L123" s="125"/>
      <c r="R123" s="50"/>
      <c r="S123" s="50"/>
      <c r="T123" s="50"/>
      <c r="U123" s="50"/>
      <c r="V123" s="50"/>
      <c r="W123" s="52"/>
      <c r="X123" s="50"/>
      <c r="Y123" s="50"/>
      <c r="Z123" s="50"/>
      <c r="AA123" s="50"/>
      <c r="AB123" s="50"/>
    </row>
    <row r="124" spans="1:28" ht="17.2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0"/>
      <c r="K124" s="125"/>
      <c r="L124" s="125"/>
      <c r="R124" s="50"/>
      <c r="S124" s="50"/>
      <c r="T124" s="50"/>
      <c r="U124" s="50"/>
      <c r="V124" s="50"/>
      <c r="W124" s="52"/>
      <c r="X124" s="50"/>
      <c r="Y124" s="50"/>
      <c r="Z124" s="50"/>
      <c r="AA124" s="50"/>
      <c r="AB124" s="50"/>
    </row>
    <row r="125" spans="1:28" ht="17.2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0"/>
      <c r="K125" s="125"/>
      <c r="L125" s="125"/>
      <c r="R125" s="50"/>
      <c r="S125" s="50"/>
      <c r="T125" s="50"/>
      <c r="U125" s="50"/>
      <c r="V125" s="50"/>
      <c r="W125" s="52"/>
      <c r="X125" s="50"/>
      <c r="Y125" s="50"/>
      <c r="Z125" s="50"/>
      <c r="AA125" s="50"/>
      <c r="AB125" s="50"/>
    </row>
    <row r="126" spans="1:28" ht="17.2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0"/>
      <c r="K126" s="125"/>
      <c r="L126" s="125"/>
      <c r="R126" s="50"/>
      <c r="S126" s="50"/>
      <c r="T126" s="50"/>
      <c r="U126" s="50"/>
      <c r="V126" s="50"/>
      <c r="W126" s="52"/>
      <c r="X126" s="50"/>
      <c r="Y126" s="50"/>
      <c r="Z126" s="50"/>
      <c r="AA126" s="50"/>
      <c r="AB126" s="50"/>
    </row>
    <row r="127" spans="1:28" ht="17.2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0"/>
      <c r="K127" s="125"/>
      <c r="L127" s="125"/>
      <c r="R127" s="50"/>
      <c r="S127" s="50"/>
      <c r="T127" s="50"/>
      <c r="U127" s="50"/>
      <c r="V127" s="50"/>
      <c r="W127" s="52"/>
      <c r="X127" s="50"/>
      <c r="Y127" s="50"/>
      <c r="Z127" s="50"/>
      <c r="AA127" s="50"/>
      <c r="AB127" s="50"/>
    </row>
    <row r="128" spans="1:28" ht="17.2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0"/>
      <c r="K128" s="125"/>
      <c r="L128" s="125"/>
      <c r="R128" s="50"/>
      <c r="S128" s="50"/>
      <c r="T128" s="50"/>
      <c r="U128" s="50"/>
      <c r="V128" s="50"/>
      <c r="W128" s="52"/>
      <c r="X128" s="50"/>
      <c r="Y128" s="50"/>
      <c r="Z128" s="50"/>
      <c r="AA128" s="50"/>
      <c r="AB128" s="50"/>
    </row>
    <row r="129" spans="1:28" ht="17.2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0"/>
      <c r="K129" s="125"/>
      <c r="L129" s="125"/>
      <c r="R129" s="50"/>
      <c r="S129" s="50"/>
      <c r="T129" s="50"/>
      <c r="U129" s="50"/>
      <c r="V129" s="50"/>
      <c r="W129" s="52"/>
      <c r="X129" s="50"/>
      <c r="Y129" s="50"/>
      <c r="Z129" s="50"/>
      <c r="AA129" s="50"/>
      <c r="AB129" s="50"/>
    </row>
    <row r="130" spans="1:28" ht="17.2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0"/>
      <c r="K130" s="125"/>
      <c r="L130" s="125"/>
      <c r="R130" s="50"/>
      <c r="S130" s="50"/>
      <c r="T130" s="50"/>
      <c r="U130" s="50"/>
      <c r="V130" s="50"/>
      <c r="W130" s="52"/>
      <c r="X130" s="50"/>
      <c r="Y130" s="50"/>
      <c r="Z130" s="50"/>
      <c r="AA130" s="50"/>
      <c r="AB130" s="50"/>
    </row>
    <row r="131" spans="1:28" ht="17.2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0"/>
      <c r="K131" s="125"/>
      <c r="L131" s="125"/>
      <c r="R131" s="50"/>
      <c r="S131" s="50"/>
      <c r="T131" s="50"/>
      <c r="U131" s="50"/>
      <c r="V131" s="50"/>
      <c r="W131" s="52"/>
      <c r="X131" s="50"/>
      <c r="Y131" s="50"/>
      <c r="Z131" s="50"/>
      <c r="AA131" s="50"/>
      <c r="AB131" s="50"/>
    </row>
    <row r="132" spans="1:28" ht="17.2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0"/>
      <c r="K132" s="125"/>
      <c r="L132" s="125"/>
      <c r="R132" s="50"/>
      <c r="S132" s="50"/>
      <c r="T132" s="50"/>
      <c r="U132" s="50"/>
      <c r="V132" s="50"/>
      <c r="W132" s="52"/>
      <c r="X132" s="50"/>
      <c r="Y132" s="50"/>
      <c r="Z132" s="50"/>
      <c r="AA132" s="50"/>
      <c r="AB132" s="50"/>
    </row>
    <row r="133" spans="1:28" ht="17.2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0"/>
      <c r="K133" s="125"/>
      <c r="L133" s="125"/>
      <c r="R133" s="50"/>
      <c r="S133" s="50"/>
      <c r="T133" s="50"/>
      <c r="U133" s="50"/>
      <c r="V133" s="50"/>
      <c r="W133" s="52"/>
      <c r="X133" s="50"/>
      <c r="Y133" s="50"/>
      <c r="Z133" s="50"/>
      <c r="AA133" s="50"/>
      <c r="AB133" s="50"/>
    </row>
    <row r="134" spans="1:28" ht="17.2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0"/>
      <c r="K134" s="125"/>
      <c r="L134" s="125"/>
      <c r="R134" s="50"/>
      <c r="S134" s="50"/>
      <c r="T134" s="50"/>
      <c r="U134" s="50"/>
      <c r="V134" s="50"/>
      <c r="W134" s="52"/>
      <c r="X134" s="50"/>
      <c r="Y134" s="50"/>
      <c r="Z134" s="50"/>
      <c r="AA134" s="50"/>
      <c r="AB134" s="50"/>
    </row>
    <row r="135" spans="1:28" ht="17.2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0"/>
      <c r="K135" s="125"/>
      <c r="L135" s="125"/>
      <c r="R135" s="50"/>
      <c r="S135" s="50"/>
      <c r="T135" s="50"/>
      <c r="U135" s="50"/>
      <c r="V135" s="50"/>
      <c r="W135" s="52"/>
      <c r="X135" s="50"/>
      <c r="Y135" s="50"/>
      <c r="Z135" s="50"/>
      <c r="AA135" s="50"/>
      <c r="AB135" s="50"/>
    </row>
    <row r="136" spans="1:28" ht="17.2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0"/>
      <c r="K136" s="125"/>
      <c r="L136" s="125"/>
      <c r="R136" s="50"/>
      <c r="S136" s="50"/>
      <c r="T136" s="50"/>
      <c r="U136" s="50"/>
      <c r="V136" s="50"/>
      <c r="W136" s="52"/>
      <c r="X136" s="50"/>
      <c r="Y136" s="50"/>
      <c r="Z136" s="50"/>
      <c r="AA136" s="50"/>
      <c r="AB136" s="50"/>
    </row>
    <row r="137" spans="1:28" ht="17.2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0"/>
      <c r="K137" s="125"/>
      <c r="L137" s="125"/>
      <c r="R137" s="50"/>
      <c r="S137" s="50"/>
      <c r="T137" s="50"/>
      <c r="U137" s="50"/>
      <c r="V137" s="50"/>
      <c r="W137" s="52"/>
      <c r="X137" s="50"/>
      <c r="Y137" s="50"/>
      <c r="Z137" s="50"/>
      <c r="AA137" s="50"/>
      <c r="AB137" s="50"/>
    </row>
    <row r="138" spans="1:28" ht="17.2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0"/>
      <c r="K138" s="125"/>
      <c r="L138" s="125"/>
      <c r="R138" s="50"/>
      <c r="S138" s="50"/>
      <c r="T138" s="50"/>
      <c r="U138" s="50"/>
      <c r="V138" s="50"/>
      <c r="W138" s="52"/>
      <c r="X138" s="50"/>
      <c r="Y138" s="50"/>
      <c r="Z138" s="50"/>
      <c r="AA138" s="50"/>
      <c r="AB138" s="50"/>
    </row>
    <row r="139" spans="1:28" ht="17.2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0"/>
      <c r="K139" s="125"/>
      <c r="L139" s="125"/>
      <c r="R139" s="50"/>
      <c r="S139" s="50"/>
      <c r="T139" s="50"/>
      <c r="U139" s="50"/>
      <c r="V139" s="50"/>
      <c r="W139" s="52"/>
      <c r="X139" s="50"/>
      <c r="Y139" s="50"/>
      <c r="Z139" s="50"/>
      <c r="AA139" s="50"/>
      <c r="AB139" s="50"/>
    </row>
    <row r="140" spans="1:28" ht="17.2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0"/>
      <c r="K140" s="125"/>
      <c r="L140" s="125"/>
      <c r="R140" s="50"/>
      <c r="S140" s="50"/>
      <c r="T140" s="50"/>
      <c r="U140" s="50"/>
      <c r="V140" s="50"/>
      <c r="W140" s="52"/>
      <c r="X140" s="50"/>
      <c r="Y140" s="50"/>
      <c r="Z140" s="50"/>
      <c r="AA140" s="50"/>
      <c r="AB140" s="50"/>
    </row>
    <row r="141" spans="1:28" ht="17.2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0"/>
      <c r="K141" s="125"/>
      <c r="L141" s="125"/>
      <c r="R141" s="50"/>
      <c r="S141" s="50"/>
      <c r="T141" s="50"/>
      <c r="U141" s="50"/>
      <c r="V141" s="50"/>
      <c r="W141" s="52"/>
      <c r="X141" s="50"/>
      <c r="Y141" s="50"/>
      <c r="Z141" s="50"/>
      <c r="AA141" s="50"/>
      <c r="AB141" s="50"/>
    </row>
    <row r="142" spans="1:28" ht="17.2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0"/>
      <c r="K142" s="125"/>
      <c r="L142" s="125"/>
      <c r="R142" s="50"/>
      <c r="S142" s="50"/>
      <c r="T142" s="50"/>
      <c r="U142" s="50"/>
      <c r="V142" s="50"/>
      <c r="W142" s="52"/>
      <c r="X142" s="50"/>
      <c r="Y142" s="50"/>
      <c r="Z142" s="50"/>
      <c r="AA142" s="50"/>
      <c r="AB142" s="50"/>
    </row>
    <row r="143" spans="1:28" ht="17.2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0"/>
      <c r="K143" s="125"/>
      <c r="L143" s="125"/>
      <c r="R143" s="50"/>
      <c r="S143" s="50"/>
      <c r="T143" s="50"/>
      <c r="U143" s="50"/>
      <c r="V143" s="50"/>
      <c r="W143" s="52"/>
      <c r="X143" s="50"/>
      <c r="Y143" s="50"/>
      <c r="Z143" s="50"/>
      <c r="AA143" s="50"/>
      <c r="AB143" s="50"/>
    </row>
    <row r="144" spans="1:28" ht="17.2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0"/>
      <c r="K144" s="125"/>
      <c r="L144" s="125"/>
      <c r="R144" s="50"/>
      <c r="S144" s="50"/>
      <c r="T144" s="50"/>
      <c r="U144" s="50"/>
      <c r="V144" s="50"/>
      <c r="W144" s="52"/>
      <c r="X144" s="50"/>
      <c r="Y144" s="50"/>
      <c r="Z144" s="50"/>
      <c r="AA144" s="50"/>
      <c r="AB144" s="50"/>
    </row>
    <row r="145" spans="1:28" ht="17.2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0"/>
      <c r="K145" s="125"/>
      <c r="L145" s="125"/>
      <c r="R145" s="50"/>
      <c r="S145" s="50"/>
      <c r="T145" s="50"/>
      <c r="U145" s="50"/>
      <c r="V145" s="50"/>
      <c r="W145" s="52"/>
      <c r="X145" s="50"/>
      <c r="Y145" s="50"/>
      <c r="Z145" s="50"/>
      <c r="AA145" s="50"/>
      <c r="AB145" s="50"/>
    </row>
    <row r="146" spans="1:28" ht="17.2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0"/>
      <c r="K146" s="125"/>
      <c r="L146" s="125"/>
      <c r="R146" s="50"/>
      <c r="S146" s="50"/>
      <c r="T146" s="50"/>
      <c r="U146" s="50"/>
      <c r="V146" s="50"/>
      <c r="W146" s="52"/>
      <c r="X146" s="50"/>
      <c r="Y146" s="50"/>
      <c r="Z146" s="50"/>
      <c r="AA146" s="50"/>
      <c r="AB146" s="50"/>
    </row>
    <row r="147" spans="1:28" ht="17.2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0"/>
      <c r="K147" s="125"/>
      <c r="L147" s="125"/>
      <c r="R147" s="50"/>
      <c r="S147" s="50"/>
      <c r="T147" s="50"/>
      <c r="U147" s="50"/>
      <c r="V147" s="50"/>
      <c r="W147" s="52"/>
      <c r="X147" s="50"/>
      <c r="Y147" s="50"/>
      <c r="Z147" s="50"/>
      <c r="AA147" s="50"/>
      <c r="AB147" s="50"/>
    </row>
    <row r="148" spans="1:28" ht="17.2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0"/>
      <c r="K148" s="125"/>
      <c r="L148" s="125"/>
      <c r="R148" s="50"/>
      <c r="S148" s="50"/>
      <c r="T148" s="50"/>
      <c r="U148" s="50"/>
      <c r="V148" s="50"/>
      <c r="W148" s="52"/>
      <c r="X148" s="50"/>
      <c r="Y148" s="50"/>
      <c r="Z148" s="50"/>
      <c r="AA148" s="50"/>
      <c r="AB148" s="50"/>
    </row>
    <row r="149" spans="1:28" ht="17.2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0"/>
      <c r="K149" s="125"/>
      <c r="L149" s="125"/>
      <c r="R149" s="50"/>
      <c r="S149" s="50"/>
      <c r="T149" s="50"/>
      <c r="U149" s="50"/>
      <c r="V149" s="50"/>
      <c r="W149" s="52"/>
      <c r="X149" s="50"/>
      <c r="Y149" s="50"/>
      <c r="Z149" s="50"/>
      <c r="AA149" s="50"/>
      <c r="AB149" s="50"/>
    </row>
    <row r="150" spans="1:28" ht="17.2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0"/>
      <c r="K150" s="125"/>
      <c r="L150" s="125"/>
      <c r="R150" s="50"/>
      <c r="S150" s="50"/>
      <c r="T150" s="50"/>
      <c r="U150" s="50"/>
      <c r="V150" s="50"/>
      <c r="W150" s="52"/>
      <c r="X150" s="50"/>
      <c r="Y150" s="50"/>
      <c r="Z150" s="50"/>
      <c r="AA150" s="50"/>
      <c r="AB150" s="50"/>
    </row>
    <row r="151" spans="1:28" ht="17.2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0"/>
      <c r="K151" s="125"/>
      <c r="L151" s="125"/>
      <c r="R151" s="50"/>
      <c r="S151" s="50"/>
      <c r="T151" s="50"/>
      <c r="U151" s="50"/>
      <c r="V151" s="50"/>
      <c r="W151" s="52"/>
      <c r="X151" s="50"/>
      <c r="Y151" s="50"/>
      <c r="Z151" s="50"/>
      <c r="AA151" s="50"/>
      <c r="AB151" s="50"/>
    </row>
    <row r="152" spans="1:28" ht="17.2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0"/>
      <c r="K152" s="125"/>
      <c r="L152" s="125"/>
      <c r="R152" s="50"/>
      <c r="S152" s="50"/>
      <c r="T152" s="50"/>
      <c r="U152" s="50"/>
      <c r="V152" s="50"/>
      <c r="W152" s="52"/>
      <c r="X152" s="50"/>
      <c r="Y152" s="50"/>
      <c r="Z152" s="50"/>
      <c r="AA152" s="50"/>
      <c r="AB152" s="50"/>
    </row>
    <row r="153" spans="1:28" ht="17.2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0"/>
      <c r="K153" s="125"/>
      <c r="L153" s="125"/>
      <c r="R153" s="50"/>
      <c r="S153" s="50"/>
      <c r="T153" s="50"/>
      <c r="U153" s="50"/>
      <c r="V153" s="50"/>
      <c r="W153" s="52"/>
      <c r="X153" s="50"/>
      <c r="Y153" s="50"/>
      <c r="Z153" s="50"/>
      <c r="AA153" s="50"/>
      <c r="AB153" s="50"/>
    </row>
    <row r="154" spans="1:28" ht="17.2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0"/>
      <c r="K154" s="125"/>
      <c r="L154" s="125"/>
      <c r="R154" s="50"/>
      <c r="S154" s="50"/>
      <c r="T154" s="50"/>
      <c r="U154" s="50"/>
      <c r="V154" s="50"/>
      <c r="W154" s="52"/>
      <c r="X154" s="50"/>
      <c r="Y154" s="50"/>
      <c r="Z154" s="50"/>
      <c r="AA154" s="50"/>
      <c r="AB154" s="50"/>
    </row>
    <row r="155" spans="1:28" ht="17.2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0"/>
      <c r="K155" s="125"/>
      <c r="L155" s="125"/>
      <c r="R155" s="50"/>
      <c r="S155" s="50"/>
      <c r="T155" s="50"/>
      <c r="U155" s="50"/>
      <c r="V155" s="50"/>
      <c r="W155" s="52"/>
      <c r="X155" s="50"/>
      <c r="Y155" s="50"/>
      <c r="Z155" s="50"/>
      <c r="AA155" s="50"/>
      <c r="AB155" s="50"/>
    </row>
    <row r="156" spans="1:28" ht="17.2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0"/>
      <c r="K156" s="125"/>
      <c r="L156" s="125"/>
      <c r="R156" s="50"/>
      <c r="S156" s="50"/>
      <c r="T156" s="50"/>
      <c r="U156" s="50"/>
      <c r="V156" s="50"/>
      <c r="W156" s="52"/>
      <c r="X156" s="50"/>
      <c r="Y156" s="50"/>
      <c r="Z156" s="50"/>
      <c r="AA156" s="50"/>
      <c r="AB156" s="50"/>
    </row>
    <row r="157" spans="1:28" ht="17.2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0"/>
      <c r="K157" s="125"/>
      <c r="L157" s="125"/>
      <c r="R157" s="50"/>
      <c r="S157" s="50"/>
      <c r="T157" s="50"/>
      <c r="U157" s="50"/>
      <c r="V157" s="50"/>
      <c r="W157" s="52"/>
      <c r="X157" s="50"/>
      <c r="Y157" s="50"/>
      <c r="Z157" s="50"/>
      <c r="AA157" s="50"/>
      <c r="AB157" s="50"/>
    </row>
    <row r="158" spans="1:28" ht="17.2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0"/>
      <c r="K158" s="125"/>
      <c r="L158" s="125"/>
      <c r="R158" s="50"/>
      <c r="S158" s="50"/>
      <c r="T158" s="50"/>
      <c r="U158" s="50"/>
      <c r="V158" s="50"/>
      <c r="W158" s="52"/>
      <c r="X158" s="50"/>
      <c r="Y158" s="50"/>
      <c r="Z158" s="50"/>
      <c r="AA158" s="50"/>
      <c r="AB158" s="50"/>
    </row>
    <row r="159" spans="1:28" ht="17.2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0"/>
      <c r="K159" s="125"/>
      <c r="L159" s="125"/>
      <c r="R159" s="50"/>
      <c r="S159" s="50"/>
      <c r="T159" s="50"/>
      <c r="U159" s="50"/>
      <c r="V159" s="50"/>
      <c r="W159" s="52"/>
      <c r="X159" s="50"/>
      <c r="Y159" s="50"/>
      <c r="Z159" s="50"/>
      <c r="AA159" s="50"/>
      <c r="AB159" s="50"/>
    </row>
    <row r="160" spans="1:28" ht="17.2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0"/>
      <c r="K160" s="125"/>
      <c r="L160" s="125"/>
      <c r="R160" s="50"/>
      <c r="S160" s="50"/>
      <c r="T160" s="50"/>
      <c r="U160" s="50"/>
      <c r="V160" s="50"/>
      <c r="W160" s="52"/>
      <c r="X160" s="50"/>
      <c r="Y160" s="50"/>
      <c r="Z160" s="50"/>
      <c r="AA160" s="50"/>
      <c r="AB160" s="50"/>
    </row>
    <row r="161" spans="1:28" ht="17.2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0"/>
      <c r="K161" s="125"/>
      <c r="L161" s="125"/>
      <c r="R161" s="50"/>
      <c r="S161" s="50"/>
      <c r="T161" s="50"/>
      <c r="U161" s="50"/>
      <c r="V161" s="50"/>
      <c r="W161" s="52"/>
      <c r="X161" s="50"/>
      <c r="Y161" s="50"/>
      <c r="Z161" s="50"/>
      <c r="AA161" s="50"/>
      <c r="AB161" s="50"/>
    </row>
    <row r="162" spans="1:28" ht="17.2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0"/>
      <c r="K162" s="125"/>
      <c r="L162" s="125"/>
      <c r="R162" s="50"/>
      <c r="S162" s="50"/>
      <c r="T162" s="50"/>
      <c r="U162" s="50"/>
      <c r="V162" s="50"/>
      <c r="W162" s="52"/>
      <c r="X162" s="50"/>
      <c r="Y162" s="50"/>
      <c r="Z162" s="50"/>
      <c r="AA162" s="50"/>
      <c r="AB162" s="50"/>
    </row>
    <row r="163" spans="1:28" ht="17.2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0"/>
      <c r="K163" s="125"/>
      <c r="L163" s="125"/>
      <c r="R163" s="50"/>
      <c r="S163" s="50"/>
      <c r="T163" s="50"/>
      <c r="U163" s="50"/>
      <c r="V163" s="50"/>
      <c r="W163" s="52"/>
      <c r="X163" s="50"/>
      <c r="Y163" s="50"/>
      <c r="Z163" s="50"/>
      <c r="AA163" s="50"/>
      <c r="AB163" s="50"/>
    </row>
    <row r="164" spans="1:28" ht="17.2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0"/>
      <c r="K164" s="125"/>
      <c r="L164" s="125"/>
      <c r="R164" s="50"/>
      <c r="S164" s="50"/>
      <c r="T164" s="50"/>
      <c r="U164" s="50"/>
      <c r="V164" s="50"/>
      <c r="W164" s="52"/>
      <c r="X164" s="50"/>
      <c r="Y164" s="50"/>
      <c r="Z164" s="50"/>
      <c r="AA164" s="50"/>
      <c r="AB164" s="50"/>
    </row>
    <row r="165" spans="1:28" ht="17.2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0"/>
      <c r="K165" s="125"/>
      <c r="L165" s="125"/>
      <c r="R165" s="50"/>
      <c r="S165" s="50"/>
      <c r="T165" s="50"/>
      <c r="U165" s="50"/>
      <c r="V165" s="50"/>
      <c r="W165" s="52"/>
      <c r="X165" s="50"/>
      <c r="Y165" s="50"/>
      <c r="Z165" s="50"/>
      <c r="AA165" s="50"/>
      <c r="AB165" s="50"/>
    </row>
    <row r="166" spans="1:28" ht="17.2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0"/>
      <c r="K166" s="125"/>
      <c r="L166" s="125"/>
      <c r="R166" s="50"/>
      <c r="S166" s="50"/>
      <c r="T166" s="50"/>
      <c r="U166" s="50"/>
      <c r="V166" s="50"/>
      <c r="W166" s="52"/>
      <c r="X166" s="50"/>
      <c r="Y166" s="50"/>
      <c r="Z166" s="50"/>
      <c r="AA166" s="50"/>
      <c r="AB166" s="50"/>
    </row>
    <row r="167" spans="1:28" ht="17.2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0"/>
      <c r="K167" s="125"/>
      <c r="L167" s="125"/>
      <c r="R167" s="50"/>
      <c r="S167" s="50"/>
      <c r="T167" s="50"/>
      <c r="U167" s="50"/>
      <c r="V167" s="50"/>
      <c r="W167" s="52"/>
      <c r="X167" s="50"/>
      <c r="Y167" s="50"/>
      <c r="Z167" s="50"/>
      <c r="AA167" s="50"/>
      <c r="AB167" s="50"/>
    </row>
    <row r="168" spans="1:28" ht="17.2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0"/>
      <c r="K168" s="125"/>
      <c r="L168" s="125"/>
      <c r="R168" s="50"/>
      <c r="S168" s="50"/>
      <c r="T168" s="50"/>
      <c r="U168" s="50"/>
      <c r="V168" s="50"/>
      <c r="W168" s="52"/>
      <c r="X168" s="50"/>
      <c r="Y168" s="50"/>
      <c r="Z168" s="50"/>
      <c r="AA168" s="50"/>
      <c r="AB168" s="50"/>
    </row>
    <row r="169" spans="1:28" ht="17.2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0"/>
      <c r="K169" s="125"/>
      <c r="L169" s="125"/>
      <c r="R169" s="50"/>
      <c r="S169" s="50"/>
      <c r="T169" s="50"/>
      <c r="U169" s="50"/>
      <c r="V169" s="50"/>
      <c r="W169" s="52"/>
      <c r="X169" s="50"/>
      <c r="Y169" s="50"/>
      <c r="Z169" s="50"/>
      <c r="AA169" s="50"/>
      <c r="AB169" s="50"/>
    </row>
    <row r="170" spans="1:28" ht="17.2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0"/>
      <c r="K170" s="125"/>
      <c r="L170" s="125"/>
      <c r="R170" s="50"/>
      <c r="S170" s="50"/>
      <c r="T170" s="50"/>
      <c r="U170" s="50"/>
      <c r="V170" s="50"/>
      <c r="W170" s="52"/>
      <c r="X170" s="50"/>
      <c r="Y170" s="50"/>
      <c r="Z170" s="50"/>
      <c r="AA170" s="50"/>
      <c r="AB170" s="50"/>
    </row>
    <row r="171" spans="1:28" ht="17.2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0"/>
      <c r="K171" s="125"/>
      <c r="L171" s="125"/>
      <c r="R171" s="50"/>
      <c r="S171" s="50"/>
      <c r="T171" s="50"/>
      <c r="U171" s="50"/>
      <c r="V171" s="50"/>
      <c r="W171" s="52"/>
      <c r="X171" s="50"/>
      <c r="Y171" s="50"/>
      <c r="Z171" s="50"/>
      <c r="AA171" s="50"/>
      <c r="AB171" s="50"/>
    </row>
    <row r="172" spans="1:28" ht="17.2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0"/>
      <c r="K172" s="125"/>
      <c r="L172" s="125"/>
      <c r="R172" s="50"/>
      <c r="S172" s="50"/>
      <c r="T172" s="50"/>
      <c r="U172" s="50"/>
      <c r="V172" s="50"/>
      <c r="W172" s="52"/>
      <c r="X172" s="50"/>
      <c r="Y172" s="50"/>
      <c r="Z172" s="50"/>
      <c r="AA172" s="50"/>
      <c r="AB172" s="50"/>
    </row>
    <row r="173" spans="1:28" ht="17.2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0"/>
      <c r="K173" s="125"/>
      <c r="L173" s="125"/>
      <c r="R173" s="50"/>
      <c r="S173" s="50"/>
      <c r="T173" s="50"/>
      <c r="U173" s="50"/>
      <c r="V173" s="50"/>
      <c r="W173" s="52"/>
      <c r="X173" s="50"/>
      <c r="Y173" s="50"/>
      <c r="Z173" s="50"/>
      <c r="AA173" s="50"/>
      <c r="AB173" s="50"/>
    </row>
    <row r="174" spans="1:28" ht="17.2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0"/>
      <c r="K174" s="125"/>
      <c r="L174" s="125"/>
      <c r="R174" s="50"/>
      <c r="S174" s="50"/>
      <c r="T174" s="50"/>
      <c r="U174" s="50"/>
      <c r="V174" s="50"/>
      <c r="W174" s="52"/>
      <c r="X174" s="50"/>
      <c r="Y174" s="50"/>
      <c r="Z174" s="50"/>
      <c r="AA174" s="50"/>
      <c r="AB174" s="50"/>
    </row>
    <row r="175" spans="1:28" ht="17.2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0"/>
      <c r="K175" s="125"/>
      <c r="L175" s="125"/>
      <c r="R175" s="50"/>
      <c r="S175" s="50"/>
      <c r="T175" s="50"/>
      <c r="U175" s="50"/>
      <c r="V175" s="50"/>
      <c r="W175" s="52"/>
      <c r="X175" s="50"/>
      <c r="Y175" s="50"/>
      <c r="Z175" s="50"/>
      <c r="AA175" s="50"/>
      <c r="AB175" s="50"/>
    </row>
    <row r="176" spans="1:28" ht="17.2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0"/>
      <c r="K176" s="125"/>
      <c r="L176" s="125"/>
      <c r="R176" s="50"/>
      <c r="S176" s="50"/>
      <c r="T176" s="50"/>
      <c r="U176" s="50"/>
      <c r="V176" s="50"/>
      <c r="W176" s="52"/>
      <c r="X176" s="50"/>
      <c r="Y176" s="50"/>
      <c r="Z176" s="50"/>
      <c r="AA176" s="50"/>
      <c r="AB176" s="50"/>
    </row>
    <row r="177" spans="1:28" ht="17.2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0"/>
      <c r="K177" s="125"/>
      <c r="L177" s="125"/>
      <c r="R177" s="50"/>
      <c r="S177" s="50"/>
      <c r="T177" s="50"/>
      <c r="U177" s="50"/>
      <c r="V177" s="50"/>
      <c r="W177" s="52"/>
      <c r="X177" s="50"/>
      <c r="Y177" s="50"/>
      <c r="Z177" s="50"/>
      <c r="AA177" s="50"/>
      <c r="AB177" s="50"/>
    </row>
    <row r="178" spans="1:28" ht="17.2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0"/>
      <c r="K178" s="125"/>
      <c r="L178" s="125"/>
      <c r="R178" s="50"/>
      <c r="S178" s="50"/>
      <c r="T178" s="50"/>
      <c r="U178" s="50"/>
      <c r="V178" s="50"/>
      <c r="W178" s="52"/>
      <c r="X178" s="50"/>
      <c r="Y178" s="50"/>
      <c r="Z178" s="50"/>
      <c r="AA178" s="50"/>
      <c r="AB178" s="50"/>
    </row>
    <row r="179" spans="1:28" ht="17.2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0"/>
      <c r="K179" s="125"/>
      <c r="L179" s="125"/>
      <c r="R179" s="50"/>
      <c r="S179" s="50"/>
      <c r="T179" s="50"/>
      <c r="U179" s="50"/>
      <c r="V179" s="50"/>
      <c r="W179" s="52"/>
      <c r="X179" s="50"/>
      <c r="Y179" s="50"/>
      <c r="Z179" s="50"/>
      <c r="AA179" s="50"/>
      <c r="AB179" s="50"/>
    </row>
    <row r="180" spans="1:28" ht="17.2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0"/>
      <c r="K180" s="125"/>
      <c r="L180" s="125"/>
      <c r="R180" s="50"/>
      <c r="S180" s="50"/>
      <c r="T180" s="50"/>
      <c r="U180" s="50"/>
      <c r="V180" s="50"/>
      <c r="W180" s="52"/>
      <c r="X180" s="50"/>
      <c r="Y180" s="50"/>
      <c r="Z180" s="50"/>
      <c r="AA180" s="50"/>
      <c r="AB180" s="50"/>
    </row>
    <row r="181" spans="1:28" ht="17.2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0"/>
      <c r="K181" s="125"/>
      <c r="L181" s="125"/>
      <c r="R181" s="50"/>
      <c r="S181" s="50"/>
      <c r="T181" s="50"/>
      <c r="U181" s="50"/>
      <c r="V181" s="50"/>
      <c r="W181" s="52"/>
      <c r="X181" s="50"/>
      <c r="Y181" s="50"/>
      <c r="Z181" s="50"/>
      <c r="AA181" s="50"/>
      <c r="AB181" s="50"/>
    </row>
    <row r="182" spans="1:28" ht="17.2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0"/>
      <c r="K182" s="125"/>
      <c r="L182" s="125"/>
      <c r="R182" s="50"/>
      <c r="S182" s="50"/>
      <c r="T182" s="50"/>
      <c r="U182" s="50"/>
      <c r="V182" s="50"/>
      <c r="W182" s="52"/>
      <c r="X182" s="50"/>
      <c r="Y182" s="50"/>
      <c r="Z182" s="50"/>
      <c r="AA182" s="50"/>
      <c r="AB182" s="50"/>
    </row>
    <row r="183" spans="1:28" ht="17.2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0"/>
      <c r="K183" s="125"/>
      <c r="L183" s="125"/>
      <c r="R183" s="50"/>
      <c r="S183" s="50"/>
      <c r="T183" s="50"/>
      <c r="U183" s="50"/>
      <c r="V183" s="50"/>
      <c r="W183" s="52"/>
      <c r="X183" s="50"/>
      <c r="Y183" s="50"/>
      <c r="Z183" s="50"/>
      <c r="AA183" s="50"/>
      <c r="AB183" s="50"/>
    </row>
    <row r="184" spans="1:28" ht="17.2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0"/>
      <c r="K184" s="125"/>
      <c r="L184" s="125"/>
      <c r="R184" s="50"/>
      <c r="S184" s="50"/>
      <c r="T184" s="50"/>
      <c r="U184" s="50"/>
      <c r="V184" s="50"/>
      <c r="W184" s="52"/>
      <c r="X184" s="50"/>
      <c r="Y184" s="50"/>
      <c r="Z184" s="50"/>
      <c r="AA184" s="50"/>
      <c r="AB184" s="50"/>
    </row>
    <row r="185" spans="1:28" ht="17.2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0"/>
      <c r="K185" s="125"/>
      <c r="L185" s="125"/>
      <c r="R185" s="50"/>
      <c r="S185" s="50"/>
      <c r="T185" s="50"/>
      <c r="U185" s="50"/>
      <c r="V185" s="50"/>
      <c r="W185" s="52"/>
      <c r="X185" s="50"/>
      <c r="Y185" s="50"/>
      <c r="Z185" s="50"/>
      <c r="AA185" s="50"/>
      <c r="AB185" s="50"/>
    </row>
    <row r="186" spans="1:28" ht="17.2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0"/>
      <c r="K186" s="125"/>
      <c r="L186" s="125"/>
      <c r="R186" s="50"/>
      <c r="S186" s="50"/>
      <c r="T186" s="50"/>
      <c r="U186" s="50"/>
      <c r="V186" s="50"/>
      <c r="W186" s="52"/>
      <c r="X186" s="50"/>
      <c r="Y186" s="50"/>
      <c r="Z186" s="50"/>
      <c r="AA186" s="50"/>
      <c r="AB186" s="50"/>
    </row>
    <row r="187" spans="1:28" ht="17.2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0"/>
      <c r="K187" s="125"/>
      <c r="L187" s="125"/>
      <c r="R187" s="50"/>
      <c r="S187" s="50"/>
      <c r="T187" s="50"/>
      <c r="U187" s="50"/>
      <c r="V187" s="50"/>
      <c r="W187" s="52"/>
      <c r="X187" s="50"/>
      <c r="Y187" s="50"/>
      <c r="Z187" s="50"/>
      <c r="AA187" s="50"/>
      <c r="AB187" s="50"/>
    </row>
    <row r="188" spans="1:28" ht="17.2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0"/>
      <c r="K188" s="125"/>
      <c r="L188" s="125"/>
      <c r="R188" s="50"/>
      <c r="S188" s="50"/>
      <c r="T188" s="50"/>
      <c r="U188" s="50"/>
      <c r="V188" s="50"/>
      <c r="W188" s="52"/>
      <c r="X188" s="50"/>
      <c r="Y188" s="50"/>
      <c r="Z188" s="50"/>
      <c r="AA188" s="50"/>
      <c r="AB188" s="50"/>
    </row>
    <row r="189" spans="1:28" ht="17.2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0"/>
      <c r="K189" s="125"/>
      <c r="L189" s="125"/>
      <c r="R189" s="50"/>
      <c r="S189" s="50"/>
      <c r="T189" s="50"/>
      <c r="U189" s="50"/>
      <c r="V189" s="50"/>
      <c r="W189" s="52"/>
      <c r="X189" s="50"/>
      <c r="Y189" s="50"/>
      <c r="Z189" s="50"/>
      <c r="AA189" s="50"/>
      <c r="AB189" s="50"/>
    </row>
    <row r="190" spans="1:28" ht="17.2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0"/>
      <c r="K190" s="125"/>
      <c r="L190" s="125"/>
      <c r="R190" s="50"/>
      <c r="S190" s="50"/>
      <c r="T190" s="50"/>
      <c r="U190" s="50"/>
      <c r="V190" s="50"/>
      <c r="W190" s="52"/>
      <c r="X190" s="50"/>
      <c r="Y190" s="50"/>
      <c r="Z190" s="50"/>
      <c r="AA190" s="50"/>
      <c r="AB190" s="50"/>
    </row>
    <row r="191" spans="1:28" ht="17.2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0"/>
      <c r="K191" s="125"/>
      <c r="L191" s="125"/>
      <c r="R191" s="50"/>
      <c r="S191" s="50"/>
      <c r="T191" s="50"/>
      <c r="U191" s="50"/>
      <c r="V191" s="50"/>
      <c r="W191" s="52"/>
      <c r="X191" s="50"/>
      <c r="Y191" s="50"/>
      <c r="Z191" s="50"/>
      <c r="AA191" s="50"/>
      <c r="AB191" s="50"/>
    </row>
    <row r="192" spans="1:28" ht="17.2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0"/>
      <c r="K192" s="125"/>
      <c r="L192" s="125"/>
      <c r="R192" s="50"/>
      <c r="S192" s="50"/>
      <c r="T192" s="50"/>
      <c r="U192" s="50"/>
      <c r="V192" s="50"/>
      <c r="W192" s="52"/>
      <c r="X192" s="50"/>
      <c r="Y192" s="50"/>
      <c r="Z192" s="50"/>
      <c r="AA192" s="50"/>
      <c r="AB192" s="50"/>
    </row>
    <row r="193" spans="1:28" ht="17.2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0"/>
      <c r="K193" s="125"/>
      <c r="L193" s="125"/>
      <c r="R193" s="50"/>
      <c r="S193" s="50"/>
      <c r="T193" s="50"/>
      <c r="U193" s="50"/>
      <c r="V193" s="50"/>
      <c r="W193" s="52"/>
      <c r="X193" s="50"/>
      <c r="Y193" s="50"/>
      <c r="Z193" s="50"/>
      <c r="AA193" s="50"/>
      <c r="AB193" s="50"/>
    </row>
    <row r="194" spans="1:28" ht="17.2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0"/>
      <c r="K194" s="125"/>
      <c r="L194" s="125"/>
      <c r="R194" s="50"/>
      <c r="S194" s="50"/>
      <c r="T194" s="50"/>
      <c r="U194" s="50"/>
      <c r="V194" s="50"/>
      <c r="W194" s="52"/>
      <c r="X194" s="50"/>
      <c r="Y194" s="50"/>
      <c r="Z194" s="50"/>
      <c r="AA194" s="50"/>
      <c r="AB194" s="50"/>
    </row>
    <row r="195" spans="1:28" ht="17.2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0"/>
      <c r="K195" s="125"/>
      <c r="L195" s="125"/>
      <c r="R195" s="50"/>
      <c r="S195" s="50"/>
      <c r="T195" s="50"/>
      <c r="U195" s="50"/>
      <c r="V195" s="50"/>
      <c r="W195" s="52"/>
      <c r="X195" s="50"/>
      <c r="Y195" s="50"/>
      <c r="Z195" s="50"/>
      <c r="AA195" s="50"/>
      <c r="AB195" s="50"/>
    </row>
    <row r="196" spans="1:28" ht="17.2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0"/>
      <c r="K196" s="125"/>
      <c r="L196" s="125"/>
      <c r="R196" s="50"/>
      <c r="S196" s="50"/>
      <c r="T196" s="50"/>
      <c r="U196" s="50"/>
      <c r="V196" s="50"/>
      <c r="W196" s="52"/>
      <c r="X196" s="50"/>
      <c r="Y196" s="50"/>
      <c r="Z196" s="50"/>
      <c r="AA196" s="50"/>
      <c r="AB196" s="50"/>
    </row>
    <row r="197" spans="1:28" ht="17.2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0"/>
      <c r="K197" s="125"/>
      <c r="L197" s="125"/>
      <c r="R197" s="50"/>
      <c r="S197" s="50"/>
      <c r="T197" s="50"/>
      <c r="U197" s="50"/>
      <c r="V197" s="50"/>
      <c r="W197" s="52"/>
      <c r="X197" s="50"/>
      <c r="Y197" s="50"/>
      <c r="Z197" s="50"/>
      <c r="AA197" s="50"/>
      <c r="AB197" s="50"/>
    </row>
    <row r="198" spans="1:28" ht="17.2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0"/>
      <c r="K198" s="125"/>
      <c r="L198" s="125"/>
      <c r="R198" s="50"/>
      <c r="S198" s="50"/>
      <c r="T198" s="50"/>
      <c r="U198" s="50"/>
      <c r="V198" s="50"/>
      <c r="W198" s="52"/>
      <c r="X198" s="50"/>
      <c r="Y198" s="50"/>
      <c r="Z198" s="50"/>
      <c r="AA198" s="50"/>
      <c r="AB198" s="50"/>
    </row>
    <row r="199" spans="1:28" ht="17.2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0"/>
      <c r="K199" s="125"/>
      <c r="L199" s="125"/>
      <c r="R199" s="50"/>
      <c r="S199" s="50"/>
      <c r="T199" s="50"/>
      <c r="U199" s="50"/>
      <c r="V199" s="50"/>
      <c r="W199" s="52"/>
      <c r="X199" s="50"/>
      <c r="Y199" s="50"/>
      <c r="Z199" s="50"/>
      <c r="AA199" s="50"/>
      <c r="AB199" s="50"/>
    </row>
    <row r="200" spans="1:28" ht="17.2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0"/>
      <c r="K200" s="125"/>
      <c r="L200" s="125"/>
      <c r="R200" s="50"/>
      <c r="S200" s="50"/>
      <c r="T200" s="50"/>
      <c r="U200" s="50"/>
      <c r="V200" s="50"/>
      <c r="W200" s="52"/>
      <c r="X200" s="50"/>
      <c r="Y200" s="50"/>
      <c r="Z200" s="50"/>
      <c r="AA200" s="50"/>
      <c r="AB200" s="50"/>
    </row>
    <row r="201" spans="1:28" ht="17.2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0"/>
      <c r="K201" s="125"/>
      <c r="L201" s="125"/>
      <c r="R201" s="50"/>
      <c r="S201" s="50"/>
      <c r="T201" s="50"/>
      <c r="U201" s="50"/>
      <c r="V201" s="50"/>
      <c r="W201" s="52"/>
      <c r="X201" s="50"/>
      <c r="Y201" s="50"/>
      <c r="Z201" s="50"/>
      <c r="AA201" s="50"/>
      <c r="AB201" s="50"/>
    </row>
    <row r="202" spans="1:28" ht="17.2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0"/>
      <c r="K202" s="125"/>
      <c r="L202" s="125"/>
      <c r="R202" s="50"/>
      <c r="S202" s="50"/>
      <c r="T202" s="50"/>
      <c r="U202" s="50"/>
      <c r="V202" s="50"/>
      <c r="W202" s="52"/>
      <c r="X202" s="50"/>
      <c r="Y202" s="50"/>
      <c r="Z202" s="50"/>
      <c r="AA202" s="50"/>
      <c r="AB202" s="50"/>
    </row>
    <row r="203" spans="1:28" ht="17.2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0"/>
      <c r="K203" s="125"/>
      <c r="L203" s="125"/>
      <c r="R203" s="50"/>
      <c r="S203" s="50"/>
      <c r="T203" s="50"/>
      <c r="U203" s="50"/>
      <c r="V203" s="50"/>
      <c r="W203" s="52"/>
      <c r="X203" s="50"/>
      <c r="Y203" s="50"/>
      <c r="Z203" s="50"/>
      <c r="AA203" s="50"/>
      <c r="AB203" s="50"/>
    </row>
    <row r="204" spans="1:28" ht="17.2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0"/>
      <c r="K204" s="125"/>
      <c r="L204" s="125"/>
      <c r="R204" s="50"/>
      <c r="S204" s="50"/>
      <c r="T204" s="50"/>
      <c r="U204" s="50"/>
      <c r="V204" s="50"/>
      <c r="W204" s="52"/>
      <c r="X204" s="50"/>
      <c r="Y204" s="50"/>
      <c r="Z204" s="50"/>
      <c r="AA204" s="50"/>
      <c r="AB204" s="50"/>
    </row>
    <row r="205" spans="1:28" ht="17.2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0"/>
      <c r="K205" s="125"/>
      <c r="L205" s="125"/>
      <c r="R205" s="50"/>
      <c r="S205" s="50"/>
      <c r="T205" s="50"/>
      <c r="U205" s="50"/>
      <c r="V205" s="50"/>
      <c r="W205" s="52"/>
      <c r="X205" s="50"/>
      <c r="Y205" s="50"/>
      <c r="Z205" s="50"/>
      <c r="AA205" s="50"/>
      <c r="AB205" s="50"/>
    </row>
    <row r="206" spans="1:28" ht="17.2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0"/>
      <c r="K206" s="125"/>
      <c r="L206" s="125"/>
      <c r="R206" s="50"/>
      <c r="S206" s="50"/>
      <c r="T206" s="50"/>
      <c r="U206" s="50"/>
      <c r="V206" s="50"/>
      <c r="W206" s="52"/>
      <c r="X206" s="50"/>
      <c r="Y206" s="50"/>
      <c r="Z206" s="50"/>
      <c r="AA206" s="50"/>
      <c r="AB206" s="50"/>
    </row>
    <row r="207" spans="1:28" ht="17.2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0"/>
      <c r="K207" s="125"/>
      <c r="L207" s="125"/>
      <c r="R207" s="50"/>
      <c r="S207" s="50"/>
      <c r="T207" s="50"/>
      <c r="U207" s="50"/>
      <c r="V207" s="50"/>
      <c r="W207" s="52"/>
      <c r="X207" s="50"/>
      <c r="Y207" s="50"/>
      <c r="Z207" s="50"/>
      <c r="AA207" s="50"/>
      <c r="AB207" s="50"/>
    </row>
    <row r="208" spans="1:28" ht="17.2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0"/>
      <c r="K208" s="125"/>
      <c r="L208" s="125"/>
      <c r="R208" s="50"/>
      <c r="S208" s="50"/>
      <c r="T208" s="50"/>
      <c r="U208" s="50"/>
      <c r="V208" s="50"/>
      <c r="W208" s="52"/>
      <c r="X208" s="50"/>
      <c r="Y208" s="50"/>
      <c r="Z208" s="50"/>
      <c r="AA208" s="50"/>
      <c r="AB208" s="50"/>
    </row>
    <row r="209" spans="1:28" ht="17.2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0"/>
      <c r="K209" s="125"/>
      <c r="L209" s="125"/>
      <c r="R209" s="50"/>
      <c r="S209" s="50"/>
      <c r="T209" s="50"/>
      <c r="U209" s="50"/>
      <c r="V209" s="50"/>
      <c r="W209" s="52"/>
      <c r="X209" s="50"/>
      <c r="Y209" s="50"/>
      <c r="Z209" s="50"/>
      <c r="AA209" s="50"/>
      <c r="AB209" s="50"/>
    </row>
    <row r="210" spans="1:28" ht="17.2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0"/>
      <c r="K210" s="125"/>
      <c r="L210" s="125"/>
      <c r="R210" s="50"/>
      <c r="S210" s="50"/>
      <c r="T210" s="50"/>
      <c r="U210" s="50"/>
      <c r="V210" s="50"/>
      <c r="W210" s="52"/>
      <c r="X210" s="50"/>
      <c r="Y210" s="50"/>
      <c r="Z210" s="50"/>
      <c r="AA210" s="50"/>
      <c r="AB210" s="50"/>
    </row>
    <row r="211" spans="1:28" ht="17.2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0"/>
      <c r="K211" s="125"/>
      <c r="L211" s="125"/>
      <c r="R211" s="50"/>
      <c r="S211" s="50"/>
      <c r="T211" s="50"/>
      <c r="U211" s="50"/>
      <c r="V211" s="50"/>
      <c r="W211" s="52"/>
      <c r="X211" s="50"/>
      <c r="Y211" s="50"/>
      <c r="Z211" s="50"/>
      <c r="AA211" s="50"/>
      <c r="AB211" s="50"/>
    </row>
    <row r="212" spans="1:28" ht="17.2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0"/>
      <c r="K212" s="125"/>
      <c r="L212" s="125"/>
      <c r="R212" s="50"/>
      <c r="S212" s="50"/>
      <c r="T212" s="50"/>
      <c r="U212" s="50"/>
      <c r="V212" s="50"/>
      <c r="W212" s="52"/>
      <c r="X212" s="50"/>
      <c r="Y212" s="50"/>
      <c r="Z212" s="50"/>
      <c r="AA212" s="50"/>
      <c r="AB212" s="50"/>
    </row>
    <row r="213" spans="1:28" ht="17.2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0"/>
      <c r="K213" s="125"/>
      <c r="L213" s="125"/>
      <c r="R213" s="50"/>
      <c r="S213" s="50"/>
      <c r="T213" s="50"/>
      <c r="U213" s="50"/>
      <c r="V213" s="50"/>
      <c r="W213" s="52"/>
      <c r="X213" s="50"/>
      <c r="Y213" s="50"/>
      <c r="Z213" s="50"/>
      <c r="AA213" s="50"/>
      <c r="AB213" s="50"/>
    </row>
    <row r="214" spans="1:28" ht="17.2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0"/>
      <c r="K214" s="125"/>
      <c r="L214" s="125"/>
      <c r="R214" s="50"/>
      <c r="S214" s="50"/>
      <c r="T214" s="50"/>
      <c r="U214" s="50"/>
      <c r="V214" s="50"/>
      <c r="W214" s="52"/>
      <c r="X214" s="50"/>
      <c r="Y214" s="50"/>
      <c r="Z214" s="50"/>
      <c r="AA214" s="50"/>
      <c r="AB214" s="50"/>
    </row>
    <row r="215" spans="1:28" ht="17.2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0"/>
      <c r="K215" s="125"/>
      <c r="L215" s="125"/>
      <c r="R215" s="50"/>
      <c r="S215" s="50"/>
      <c r="T215" s="50"/>
      <c r="U215" s="50"/>
      <c r="V215" s="50"/>
      <c r="W215" s="52"/>
      <c r="X215" s="50"/>
      <c r="Y215" s="50"/>
      <c r="Z215" s="50"/>
      <c r="AA215" s="50"/>
      <c r="AB215" s="50"/>
    </row>
    <row r="216" spans="1:28" ht="17.2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0"/>
      <c r="K216" s="125"/>
      <c r="L216" s="125"/>
      <c r="R216" s="50"/>
      <c r="S216" s="50"/>
      <c r="T216" s="50"/>
      <c r="U216" s="50"/>
      <c r="V216" s="50"/>
      <c r="W216" s="52"/>
      <c r="X216" s="50"/>
      <c r="Y216" s="50"/>
      <c r="Z216" s="50"/>
      <c r="AA216" s="50"/>
      <c r="AB216" s="50"/>
    </row>
    <row r="217" spans="1:28" ht="17.2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0"/>
      <c r="K217" s="125"/>
      <c r="L217" s="125"/>
      <c r="R217" s="50"/>
      <c r="S217" s="50"/>
      <c r="T217" s="50"/>
      <c r="U217" s="50"/>
      <c r="V217" s="50"/>
      <c r="W217" s="52"/>
      <c r="X217" s="50"/>
      <c r="Y217" s="50"/>
      <c r="Z217" s="50"/>
      <c r="AA217" s="50"/>
      <c r="AB217" s="50"/>
    </row>
    <row r="218" spans="1:28" ht="17.2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0"/>
      <c r="K218" s="125"/>
      <c r="L218" s="125"/>
      <c r="R218" s="50"/>
      <c r="S218" s="50"/>
      <c r="T218" s="50"/>
      <c r="U218" s="50"/>
      <c r="V218" s="50"/>
      <c r="W218" s="52"/>
      <c r="X218" s="50"/>
      <c r="Y218" s="50"/>
      <c r="Z218" s="50"/>
      <c r="AA218" s="50"/>
      <c r="AB218" s="50"/>
    </row>
    <row r="219" spans="1:28" ht="17.2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0"/>
      <c r="K219" s="125"/>
      <c r="L219" s="125"/>
      <c r="R219" s="50"/>
      <c r="S219" s="50"/>
      <c r="T219" s="50"/>
      <c r="U219" s="50"/>
      <c r="V219" s="50"/>
      <c r="W219" s="52"/>
      <c r="X219" s="50"/>
      <c r="Y219" s="50"/>
      <c r="Z219" s="50"/>
      <c r="AA219" s="50"/>
      <c r="AB219" s="50"/>
    </row>
    <row r="220" spans="1:28" ht="17.2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0"/>
      <c r="K220" s="125"/>
      <c r="L220" s="125"/>
      <c r="R220" s="50"/>
      <c r="S220" s="50"/>
      <c r="T220" s="50"/>
      <c r="U220" s="50"/>
      <c r="V220" s="50"/>
      <c r="W220" s="52"/>
      <c r="X220" s="50"/>
      <c r="Y220" s="50"/>
      <c r="Z220" s="50"/>
      <c r="AA220" s="50"/>
      <c r="AB220" s="50"/>
    </row>
    <row r="221" spans="1:28" ht="17.2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0"/>
      <c r="K221" s="125"/>
      <c r="L221" s="125"/>
      <c r="R221" s="50"/>
      <c r="S221" s="50"/>
      <c r="T221" s="50"/>
      <c r="U221" s="50"/>
      <c r="V221" s="50"/>
      <c r="W221" s="52"/>
      <c r="X221" s="50"/>
      <c r="Y221" s="50"/>
      <c r="Z221" s="50"/>
      <c r="AA221" s="50"/>
      <c r="AB221" s="50"/>
    </row>
    <row r="222" spans="1:28" ht="17.2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0"/>
      <c r="K222" s="125"/>
      <c r="L222" s="125"/>
      <c r="R222" s="50"/>
      <c r="S222" s="50"/>
      <c r="T222" s="50"/>
      <c r="U222" s="50"/>
      <c r="V222" s="50"/>
      <c r="W222" s="52"/>
      <c r="X222" s="50"/>
      <c r="Y222" s="50"/>
      <c r="Z222" s="50"/>
      <c r="AA222" s="50"/>
      <c r="AB222" s="50"/>
    </row>
    <row r="223" spans="1:28" ht="17.2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0"/>
      <c r="K223" s="125"/>
      <c r="L223" s="125"/>
      <c r="R223" s="50"/>
      <c r="S223" s="50"/>
      <c r="T223" s="50"/>
      <c r="U223" s="50"/>
      <c r="V223" s="50"/>
      <c r="W223" s="52"/>
      <c r="X223" s="50"/>
      <c r="Y223" s="50"/>
      <c r="Z223" s="50"/>
      <c r="AA223" s="50"/>
      <c r="AB223" s="50"/>
    </row>
    <row r="224" spans="1:28" ht="17.2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0"/>
      <c r="K224" s="125"/>
      <c r="L224" s="125"/>
      <c r="R224" s="50"/>
      <c r="S224" s="50"/>
      <c r="T224" s="50"/>
      <c r="U224" s="50"/>
      <c r="V224" s="50"/>
      <c r="W224" s="52"/>
      <c r="X224" s="50"/>
      <c r="Y224" s="50"/>
      <c r="Z224" s="50"/>
      <c r="AA224" s="50"/>
      <c r="AB224" s="50"/>
    </row>
    <row r="225" spans="1:28" ht="17.2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0"/>
      <c r="K225" s="125"/>
      <c r="L225" s="125"/>
      <c r="R225" s="50"/>
      <c r="S225" s="50"/>
      <c r="T225" s="50"/>
      <c r="U225" s="50"/>
      <c r="V225" s="50"/>
      <c r="W225" s="52"/>
      <c r="X225" s="50"/>
      <c r="Y225" s="50"/>
      <c r="Z225" s="50"/>
      <c r="AA225" s="50"/>
      <c r="AB225" s="50"/>
    </row>
    <row r="226" spans="1:28" ht="17.2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0"/>
      <c r="K226" s="125"/>
      <c r="L226" s="125"/>
      <c r="R226" s="50"/>
      <c r="S226" s="50"/>
      <c r="T226" s="50"/>
      <c r="U226" s="50"/>
      <c r="V226" s="50"/>
      <c r="W226" s="52"/>
      <c r="X226" s="50"/>
      <c r="Y226" s="50"/>
      <c r="Z226" s="50"/>
      <c r="AA226" s="50"/>
      <c r="AB226" s="50"/>
    </row>
    <row r="227" spans="1:28" ht="17.2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0"/>
      <c r="K227" s="125"/>
      <c r="L227" s="125"/>
      <c r="R227" s="50"/>
      <c r="S227" s="50"/>
      <c r="T227" s="50"/>
      <c r="U227" s="50"/>
      <c r="V227" s="50"/>
      <c r="W227" s="52"/>
      <c r="X227" s="50"/>
      <c r="Y227" s="50"/>
      <c r="Z227" s="50"/>
      <c r="AA227" s="50"/>
      <c r="AB227" s="50"/>
    </row>
    <row r="228" spans="1:28" ht="17.2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0"/>
      <c r="K228" s="125"/>
      <c r="L228" s="125"/>
      <c r="R228" s="50"/>
      <c r="S228" s="50"/>
      <c r="T228" s="50"/>
      <c r="U228" s="50"/>
      <c r="V228" s="50"/>
      <c r="W228" s="52"/>
      <c r="X228" s="50"/>
      <c r="Y228" s="50"/>
      <c r="Z228" s="50"/>
      <c r="AA228" s="50"/>
      <c r="AB228" s="50"/>
    </row>
    <row r="229" spans="1:28" ht="17.2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0"/>
      <c r="K229" s="125"/>
      <c r="L229" s="125"/>
      <c r="R229" s="50"/>
      <c r="S229" s="50"/>
      <c r="T229" s="50"/>
      <c r="U229" s="50"/>
      <c r="V229" s="50"/>
      <c r="W229" s="52"/>
      <c r="X229" s="50"/>
      <c r="Y229" s="50"/>
      <c r="Z229" s="50"/>
      <c r="AA229" s="50"/>
      <c r="AB229" s="50"/>
    </row>
    <row r="230" spans="1:28" ht="17.2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0"/>
      <c r="K230" s="125"/>
      <c r="L230" s="125"/>
      <c r="R230" s="50"/>
      <c r="S230" s="50"/>
      <c r="T230" s="50"/>
      <c r="U230" s="50"/>
      <c r="V230" s="50"/>
      <c r="W230" s="52"/>
      <c r="X230" s="50"/>
      <c r="Y230" s="50"/>
      <c r="Z230" s="50"/>
      <c r="AA230" s="50"/>
      <c r="AB230" s="50"/>
    </row>
    <row r="231" spans="1:28" ht="17.2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0"/>
      <c r="K231" s="125"/>
      <c r="L231" s="125"/>
      <c r="R231" s="50"/>
      <c r="S231" s="50"/>
      <c r="T231" s="50"/>
      <c r="U231" s="50"/>
      <c r="V231" s="50"/>
      <c r="W231" s="52"/>
      <c r="X231" s="50"/>
      <c r="Y231" s="50"/>
      <c r="Z231" s="50"/>
      <c r="AA231" s="50"/>
      <c r="AB231" s="50"/>
    </row>
    <row r="232" spans="1:28" ht="17.2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0"/>
      <c r="K232" s="125"/>
      <c r="L232" s="125"/>
      <c r="R232" s="50"/>
      <c r="S232" s="50"/>
      <c r="T232" s="50"/>
      <c r="U232" s="50"/>
      <c r="V232" s="50"/>
      <c r="W232" s="52"/>
      <c r="X232" s="50"/>
      <c r="Y232" s="50"/>
      <c r="Z232" s="50"/>
      <c r="AA232" s="50"/>
      <c r="AB232" s="50"/>
    </row>
    <row r="233" spans="1:28" ht="17.2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0"/>
      <c r="K233" s="125"/>
      <c r="L233" s="125"/>
      <c r="R233" s="50"/>
      <c r="S233" s="50"/>
      <c r="T233" s="50"/>
      <c r="U233" s="50"/>
      <c r="V233" s="50"/>
      <c r="W233" s="52"/>
      <c r="X233" s="50"/>
      <c r="Y233" s="50"/>
      <c r="Z233" s="50"/>
      <c r="AA233" s="50"/>
      <c r="AB233" s="50"/>
    </row>
    <row r="234" spans="1:28" ht="17.2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0"/>
      <c r="K234" s="125"/>
      <c r="L234" s="125"/>
      <c r="R234" s="50"/>
      <c r="S234" s="50"/>
      <c r="T234" s="50"/>
      <c r="U234" s="50"/>
      <c r="V234" s="50"/>
      <c r="W234" s="52"/>
      <c r="X234" s="50"/>
      <c r="Y234" s="50"/>
      <c r="Z234" s="50"/>
      <c r="AA234" s="50"/>
      <c r="AB234" s="50"/>
    </row>
    <row r="235" spans="1:28" ht="17.2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0"/>
      <c r="K235" s="125"/>
      <c r="L235" s="125"/>
      <c r="R235" s="50"/>
      <c r="S235" s="50"/>
      <c r="T235" s="50"/>
      <c r="U235" s="50"/>
      <c r="V235" s="50"/>
      <c r="W235" s="52"/>
      <c r="X235" s="50"/>
      <c r="Y235" s="50"/>
      <c r="Z235" s="50"/>
      <c r="AA235" s="50"/>
      <c r="AB235" s="50"/>
    </row>
    <row r="236" spans="1:28" ht="17.2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0"/>
      <c r="K236" s="125"/>
      <c r="L236" s="125"/>
      <c r="R236" s="50"/>
      <c r="S236" s="50"/>
      <c r="T236" s="50"/>
      <c r="U236" s="50"/>
      <c r="V236" s="50"/>
      <c r="W236" s="52"/>
      <c r="X236" s="50"/>
      <c r="Y236" s="50"/>
      <c r="Z236" s="50"/>
      <c r="AA236" s="50"/>
      <c r="AB236" s="50"/>
    </row>
    <row r="237" spans="1:28" ht="17.2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0"/>
      <c r="K237" s="125"/>
      <c r="L237" s="125"/>
      <c r="R237" s="50"/>
      <c r="S237" s="50"/>
      <c r="T237" s="50"/>
      <c r="U237" s="50"/>
      <c r="V237" s="50"/>
      <c r="W237" s="52"/>
      <c r="X237" s="50"/>
      <c r="Y237" s="50"/>
      <c r="Z237" s="50"/>
      <c r="AA237" s="50"/>
      <c r="AB237" s="50"/>
    </row>
    <row r="238" spans="1:28" ht="17.2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0"/>
      <c r="K238" s="125"/>
      <c r="L238" s="125"/>
      <c r="R238" s="50"/>
      <c r="S238" s="50"/>
      <c r="T238" s="50"/>
      <c r="U238" s="50"/>
      <c r="V238" s="50"/>
      <c r="W238" s="52"/>
      <c r="X238" s="50"/>
      <c r="Y238" s="50"/>
      <c r="Z238" s="50"/>
      <c r="AA238" s="50"/>
      <c r="AB238" s="50"/>
    </row>
    <row r="239" spans="1:28" ht="17.2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0"/>
      <c r="K239" s="125"/>
      <c r="L239" s="125"/>
      <c r="R239" s="50"/>
      <c r="S239" s="50"/>
      <c r="T239" s="50"/>
      <c r="U239" s="50"/>
      <c r="V239" s="50"/>
      <c r="W239" s="52"/>
      <c r="X239" s="50"/>
      <c r="Y239" s="50"/>
      <c r="Z239" s="50"/>
      <c r="AA239" s="50"/>
      <c r="AB239" s="50"/>
    </row>
    <row r="240" spans="1:28" ht="17.2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0"/>
      <c r="K240" s="125"/>
      <c r="L240" s="125"/>
      <c r="R240" s="50"/>
      <c r="S240" s="50"/>
      <c r="T240" s="50"/>
      <c r="U240" s="50"/>
      <c r="V240" s="50"/>
      <c r="W240" s="52"/>
      <c r="X240" s="50"/>
      <c r="Y240" s="50"/>
      <c r="Z240" s="50"/>
      <c r="AA240" s="50"/>
      <c r="AB240" s="50"/>
    </row>
    <row r="241" spans="1:28" ht="17.2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0"/>
      <c r="K241" s="125"/>
      <c r="L241" s="125"/>
      <c r="R241" s="50"/>
      <c r="S241" s="50"/>
      <c r="T241" s="50"/>
      <c r="U241" s="50"/>
      <c r="V241" s="50"/>
      <c r="W241" s="52"/>
      <c r="X241" s="50"/>
      <c r="Y241" s="50"/>
      <c r="Z241" s="50"/>
      <c r="AA241" s="50"/>
      <c r="AB241" s="50"/>
    </row>
    <row r="242" spans="1:28" ht="17.2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0"/>
      <c r="K242" s="125"/>
      <c r="L242" s="125"/>
      <c r="R242" s="50"/>
      <c r="S242" s="50"/>
      <c r="T242" s="50"/>
      <c r="U242" s="50"/>
      <c r="V242" s="50"/>
      <c r="W242" s="52"/>
      <c r="X242" s="50"/>
      <c r="Y242" s="50"/>
      <c r="Z242" s="50"/>
      <c r="AA242" s="50"/>
      <c r="AB242" s="50"/>
    </row>
    <row r="243" spans="1:28" ht="17.2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0"/>
      <c r="K243" s="125"/>
      <c r="L243" s="125"/>
      <c r="R243" s="50"/>
      <c r="S243" s="50"/>
      <c r="T243" s="50"/>
      <c r="U243" s="50"/>
      <c r="V243" s="50"/>
      <c r="W243" s="52"/>
      <c r="X243" s="50"/>
      <c r="Y243" s="50"/>
      <c r="Z243" s="50"/>
      <c r="AA243" s="50"/>
      <c r="AB243" s="50"/>
    </row>
    <row r="244" spans="1:28" ht="17.2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0"/>
      <c r="K244" s="125"/>
      <c r="L244" s="125"/>
      <c r="R244" s="50"/>
      <c r="S244" s="50"/>
      <c r="T244" s="50"/>
      <c r="U244" s="50"/>
      <c r="V244" s="50"/>
      <c r="W244" s="52"/>
      <c r="X244" s="50"/>
      <c r="Y244" s="50"/>
      <c r="Z244" s="50"/>
      <c r="AA244" s="50"/>
      <c r="AB244" s="50"/>
    </row>
    <row r="245" spans="1:28" ht="17.2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0"/>
      <c r="K245" s="125"/>
      <c r="L245" s="125"/>
      <c r="R245" s="50"/>
      <c r="S245" s="50"/>
      <c r="T245" s="50"/>
      <c r="U245" s="50"/>
      <c r="V245" s="50"/>
      <c r="W245" s="52"/>
      <c r="X245" s="50"/>
      <c r="Y245" s="50"/>
      <c r="Z245" s="50"/>
      <c r="AA245" s="50"/>
      <c r="AB245" s="50"/>
    </row>
    <row r="246" spans="1:28" ht="17.2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0"/>
      <c r="K246" s="125"/>
      <c r="L246" s="125"/>
      <c r="R246" s="50"/>
      <c r="S246" s="50"/>
      <c r="T246" s="50"/>
      <c r="U246" s="50"/>
      <c r="V246" s="50"/>
      <c r="W246" s="52"/>
      <c r="X246" s="50"/>
      <c r="Y246" s="50"/>
      <c r="Z246" s="50"/>
      <c r="AA246" s="50"/>
      <c r="AB246" s="50"/>
    </row>
    <row r="247" spans="1:28" ht="17.2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0"/>
      <c r="K247" s="125"/>
      <c r="L247" s="125"/>
      <c r="R247" s="50"/>
      <c r="S247" s="50"/>
      <c r="T247" s="50"/>
      <c r="U247" s="50"/>
      <c r="V247" s="50"/>
      <c r="W247" s="52"/>
      <c r="X247" s="50"/>
      <c r="Y247" s="50"/>
      <c r="Z247" s="50"/>
      <c r="AA247" s="50"/>
      <c r="AB247" s="50"/>
    </row>
    <row r="248" spans="1:28" ht="17.2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0"/>
      <c r="K248" s="125"/>
      <c r="L248" s="125"/>
      <c r="R248" s="50"/>
      <c r="S248" s="50"/>
      <c r="T248" s="50"/>
      <c r="U248" s="50"/>
      <c r="V248" s="50"/>
      <c r="W248" s="52"/>
      <c r="X248" s="50"/>
      <c r="Y248" s="50"/>
      <c r="Z248" s="50"/>
      <c r="AA248" s="50"/>
      <c r="AB248" s="50"/>
    </row>
    <row r="249" spans="1:28" ht="17.2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0"/>
      <c r="K249" s="125"/>
      <c r="L249" s="125"/>
      <c r="R249" s="50"/>
      <c r="S249" s="50"/>
      <c r="T249" s="50"/>
      <c r="U249" s="50"/>
      <c r="V249" s="50"/>
      <c r="W249" s="52"/>
      <c r="X249" s="50"/>
      <c r="Y249" s="50"/>
      <c r="Z249" s="50"/>
      <c r="AA249" s="50"/>
      <c r="AB249" s="50"/>
    </row>
    <row r="250" spans="1:28" ht="17.2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0"/>
      <c r="K250" s="125"/>
      <c r="L250" s="125"/>
      <c r="R250" s="50"/>
      <c r="S250" s="50"/>
      <c r="T250" s="50"/>
      <c r="U250" s="50"/>
      <c r="V250" s="50"/>
      <c r="W250" s="52"/>
      <c r="X250" s="50"/>
      <c r="Y250" s="50"/>
      <c r="Z250" s="50"/>
      <c r="AA250" s="50"/>
      <c r="AB250" s="50"/>
    </row>
    <row r="251" spans="1:28" ht="17.2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0"/>
      <c r="K251" s="125"/>
      <c r="L251" s="125"/>
      <c r="R251" s="50"/>
      <c r="S251" s="50"/>
      <c r="T251" s="50"/>
      <c r="U251" s="50"/>
      <c r="V251" s="50"/>
      <c r="W251" s="52"/>
      <c r="X251" s="50"/>
      <c r="Y251" s="50"/>
      <c r="Z251" s="50"/>
      <c r="AA251" s="50"/>
      <c r="AB251" s="50"/>
    </row>
    <row r="252" spans="1:28" ht="17.2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0"/>
      <c r="K252" s="125"/>
      <c r="L252" s="125"/>
      <c r="R252" s="50"/>
      <c r="S252" s="50"/>
      <c r="T252" s="50"/>
      <c r="U252" s="50"/>
      <c r="V252" s="50"/>
      <c r="W252" s="52"/>
      <c r="X252" s="50"/>
      <c r="Y252" s="50"/>
      <c r="Z252" s="50"/>
      <c r="AA252" s="50"/>
      <c r="AB252" s="50"/>
    </row>
    <row r="253" spans="1:28" ht="17.2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0"/>
      <c r="K253" s="125"/>
      <c r="L253" s="125"/>
      <c r="R253" s="50"/>
      <c r="S253" s="50"/>
      <c r="T253" s="50"/>
      <c r="U253" s="50"/>
      <c r="V253" s="50"/>
      <c r="W253" s="52"/>
      <c r="X253" s="50"/>
      <c r="Y253" s="50"/>
      <c r="Z253" s="50"/>
      <c r="AA253" s="50"/>
      <c r="AB253" s="50"/>
    </row>
    <row r="254" spans="1:28" ht="17.2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0"/>
      <c r="K254" s="125"/>
      <c r="L254" s="125"/>
      <c r="R254" s="50"/>
      <c r="S254" s="50"/>
      <c r="T254" s="50"/>
      <c r="U254" s="50"/>
      <c r="V254" s="50"/>
      <c r="W254" s="52"/>
      <c r="X254" s="50"/>
      <c r="Y254" s="50"/>
      <c r="Z254" s="50"/>
      <c r="AA254" s="50"/>
      <c r="AB254" s="50"/>
    </row>
    <row r="255" spans="1:28" ht="17.2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0"/>
      <c r="K255" s="125"/>
      <c r="L255" s="125"/>
      <c r="R255" s="50"/>
      <c r="S255" s="50"/>
      <c r="T255" s="50"/>
      <c r="U255" s="50"/>
      <c r="V255" s="50"/>
      <c r="W255" s="52"/>
      <c r="X255" s="50"/>
      <c r="Y255" s="50"/>
      <c r="Z255" s="50"/>
      <c r="AA255" s="50"/>
      <c r="AB255" s="50"/>
    </row>
    <row r="256" spans="1:28" ht="17.2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0"/>
      <c r="K256" s="125"/>
      <c r="L256" s="125"/>
      <c r="R256" s="50"/>
      <c r="S256" s="50"/>
      <c r="T256" s="50"/>
      <c r="U256" s="50"/>
      <c r="V256" s="50"/>
      <c r="W256" s="52"/>
      <c r="X256" s="50"/>
      <c r="Y256" s="50"/>
      <c r="Z256" s="50"/>
      <c r="AA256" s="50"/>
      <c r="AB256" s="50"/>
    </row>
    <row r="257" spans="1:28" ht="17.2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0"/>
      <c r="K257" s="125"/>
      <c r="L257" s="125"/>
      <c r="R257" s="50"/>
      <c r="S257" s="50"/>
      <c r="T257" s="50"/>
      <c r="U257" s="50"/>
      <c r="V257" s="50"/>
      <c r="W257" s="52"/>
      <c r="X257" s="50"/>
      <c r="Y257" s="50"/>
      <c r="Z257" s="50"/>
      <c r="AA257" s="50"/>
      <c r="AB257" s="50"/>
    </row>
    <row r="258" spans="1:28" ht="17.2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0"/>
      <c r="K258" s="125"/>
      <c r="L258" s="125"/>
      <c r="R258" s="50"/>
      <c r="S258" s="50"/>
      <c r="T258" s="50"/>
      <c r="U258" s="50"/>
      <c r="V258" s="50"/>
      <c r="W258" s="52"/>
      <c r="X258" s="50"/>
      <c r="Y258" s="50"/>
      <c r="Z258" s="50"/>
      <c r="AA258" s="50"/>
      <c r="AB258" s="50"/>
    </row>
    <row r="259" spans="1:28" ht="17.2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0"/>
      <c r="K259" s="125"/>
      <c r="L259" s="125"/>
      <c r="R259" s="50"/>
      <c r="S259" s="50"/>
      <c r="T259" s="50"/>
      <c r="U259" s="50"/>
      <c r="V259" s="50"/>
      <c r="W259" s="52"/>
      <c r="X259" s="50"/>
      <c r="Y259" s="50"/>
      <c r="Z259" s="50"/>
      <c r="AA259" s="50"/>
      <c r="AB259" s="50"/>
    </row>
    <row r="260" spans="1:28" ht="17.2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0"/>
      <c r="K260" s="125"/>
      <c r="L260" s="125"/>
      <c r="R260" s="50"/>
      <c r="S260" s="50"/>
      <c r="T260" s="50"/>
      <c r="U260" s="50"/>
      <c r="V260" s="50"/>
      <c r="W260" s="52"/>
      <c r="X260" s="50"/>
      <c r="Y260" s="50"/>
      <c r="Z260" s="50"/>
      <c r="AA260" s="50"/>
      <c r="AB260" s="50"/>
    </row>
    <row r="261" spans="1:28" ht="17.2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0"/>
      <c r="K261" s="125"/>
      <c r="L261" s="125"/>
      <c r="R261" s="50"/>
      <c r="S261" s="50"/>
      <c r="T261" s="50"/>
      <c r="U261" s="50"/>
      <c r="V261" s="50"/>
      <c r="W261" s="52"/>
      <c r="X261" s="50"/>
      <c r="Y261" s="50"/>
      <c r="Z261" s="50"/>
      <c r="AA261" s="50"/>
      <c r="AB261" s="50"/>
    </row>
    <row r="262" spans="1:28" ht="17.2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0"/>
      <c r="K262" s="125"/>
      <c r="L262" s="125"/>
      <c r="R262" s="50"/>
      <c r="S262" s="50"/>
      <c r="T262" s="50"/>
      <c r="U262" s="50"/>
      <c r="V262" s="50"/>
      <c r="W262" s="52"/>
      <c r="X262" s="50"/>
      <c r="Y262" s="50"/>
      <c r="Z262" s="50"/>
      <c r="AA262" s="50"/>
      <c r="AB262" s="50"/>
    </row>
    <row r="263" spans="1:28" ht="17.2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0"/>
      <c r="K263" s="125"/>
      <c r="L263" s="125"/>
      <c r="R263" s="50"/>
      <c r="S263" s="50"/>
      <c r="T263" s="50"/>
      <c r="U263" s="50"/>
      <c r="V263" s="50"/>
      <c r="W263" s="52"/>
      <c r="X263" s="50"/>
      <c r="Y263" s="50"/>
      <c r="Z263" s="50"/>
      <c r="AA263" s="50"/>
      <c r="AB263" s="50"/>
    </row>
    <row r="264" spans="1:28" ht="17.2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0"/>
      <c r="K264" s="125"/>
      <c r="L264" s="125"/>
      <c r="R264" s="50"/>
      <c r="S264" s="50"/>
      <c r="T264" s="50"/>
      <c r="U264" s="50"/>
      <c r="V264" s="50"/>
      <c r="W264" s="52"/>
      <c r="X264" s="50"/>
      <c r="Y264" s="50"/>
      <c r="Z264" s="50"/>
      <c r="AA264" s="50"/>
      <c r="AB264" s="50"/>
    </row>
    <row r="265" spans="1:28" ht="17.2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0"/>
      <c r="K265" s="125"/>
      <c r="L265" s="125"/>
      <c r="R265" s="50"/>
      <c r="S265" s="50"/>
      <c r="T265" s="50"/>
      <c r="U265" s="50"/>
      <c r="V265" s="50"/>
      <c r="W265" s="52"/>
      <c r="X265" s="50"/>
      <c r="Y265" s="50"/>
      <c r="Z265" s="50"/>
      <c r="AA265" s="50"/>
      <c r="AB265" s="50"/>
    </row>
    <row r="266" spans="1:28" ht="17.2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0"/>
      <c r="K266" s="125"/>
      <c r="L266" s="125"/>
      <c r="R266" s="50"/>
      <c r="S266" s="50"/>
      <c r="T266" s="50"/>
      <c r="U266" s="50"/>
      <c r="V266" s="50"/>
      <c r="W266" s="52"/>
      <c r="X266" s="50"/>
      <c r="Y266" s="50"/>
      <c r="Z266" s="50"/>
      <c r="AA266" s="50"/>
      <c r="AB266" s="50"/>
    </row>
    <row r="267" spans="1:28" ht="17.2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0"/>
      <c r="K267" s="125"/>
      <c r="L267" s="125"/>
      <c r="R267" s="50"/>
      <c r="S267" s="50"/>
      <c r="T267" s="50"/>
      <c r="U267" s="50"/>
      <c r="V267" s="50"/>
      <c r="W267" s="52"/>
      <c r="X267" s="50"/>
      <c r="Y267" s="50"/>
      <c r="Z267" s="50"/>
      <c r="AA267" s="50"/>
      <c r="AB267" s="50"/>
    </row>
    <row r="268" spans="1:28" ht="17.2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0"/>
      <c r="K268" s="125"/>
      <c r="L268" s="125"/>
      <c r="R268" s="50"/>
      <c r="S268" s="50"/>
      <c r="T268" s="50"/>
      <c r="U268" s="50"/>
      <c r="V268" s="50"/>
      <c r="W268" s="52"/>
      <c r="X268" s="50"/>
      <c r="Y268" s="50"/>
      <c r="Z268" s="50"/>
      <c r="AA268" s="50"/>
      <c r="AB268" s="50"/>
    </row>
    <row r="269" spans="1:28" ht="17.2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0"/>
      <c r="K269" s="125"/>
      <c r="L269" s="125"/>
      <c r="R269" s="50"/>
      <c r="S269" s="50"/>
      <c r="T269" s="50"/>
      <c r="U269" s="50"/>
      <c r="V269" s="50"/>
      <c r="W269" s="52"/>
      <c r="X269" s="50"/>
      <c r="Y269" s="50"/>
      <c r="Z269" s="50"/>
      <c r="AA269" s="50"/>
      <c r="AB269" s="50"/>
    </row>
    <row r="270" spans="1:28" ht="17.2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0"/>
      <c r="K270" s="125"/>
      <c r="L270" s="125"/>
      <c r="R270" s="50"/>
      <c r="S270" s="50"/>
      <c r="T270" s="50"/>
      <c r="U270" s="50"/>
      <c r="V270" s="50"/>
      <c r="W270" s="52"/>
      <c r="X270" s="50"/>
      <c r="Y270" s="50"/>
      <c r="Z270" s="50"/>
      <c r="AA270" s="50"/>
      <c r="AB270" s="50"/>
    </row>
    <row r="271" spans="1:28" ht="17.2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0"/>
      <c r="K271" s="125"/>
      <c r="L271" s="125"/>
      <c r="R271" s="50"/>
      <c r="S271" s="50"/>
      <c r="T271" s="50"/>
      <c r="U271" s="50"/>
      <c r="V271" s="50"/>
      <c r="W271" s="52"/>
      <c r="X271" s="50"/>
      <c r="Y271" s="50"/>
      <c r="Z271" s="50"/>
      <c r="AA271" s="50"/>
      <c r="AB271" s="50"/>
    </row>
    <row r="272" spans="1:28" ht="17.2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0"/>
      <c r="K272" s="125"/>
      <c r="L272" s="125"/>
      <c r="R272" s="50"/>
      <c r="S272" s="50"/>
      <c r="T272" s="50"/>
      <c r="U272" s="50"/>
      <c r="V272" s="50"/>
      <c r="W272" s="52"/>
      <c r="X272" s="50"/>
      <c r="Y272" s="50"/>
      <c r="Z272" s="50"/>
      <c r="AA272" s="50"/>
      <c r="AB272" s="50"/>
    </row>
    <row r="273" spans="1:28" ht="17.2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0"/>
      <c r="K273" s="125"/>
      <c r="L273" s="125"/>
      <c r="R273" s="50"/>
      <c r="S273" s="50"/>
      <c r="T273" s="50"/>
      <c r="U273" s="50"/>
      <c r="V273" s="50"/>
      <c r="W273" s="52"/>
      <c r="X273" s="50"/>
      <c r="Y273" s="50"/>
      <c r="Z273" s="50"/>
      <c r="AA273" s="50"/>
      <c r="AB273" s="50"/>
    </row>
    <row r="274" spans="1:28" ht="17.2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0"/>
      <c r="K274" s="125"/>
      <c r="L274" s="125"/>
      <c r="R274" s="50"/>
      <c r="S274" s="50"/>
      <c r="T274" s="50"/>
      <c r="U274" s="50"/>
      <c r="V274" s="50"/>
      <c r="W274" s="52"/>
      <c r="X274" s="50"/>
      <c r="Y274" s="50"/>
      <c r="Z274" s="50"/>
      <c r="AA274" s="50"/>
      <c r="AB274" s="50"/>
    </row>
    <row r="275" spans="1:28" ht="17.2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0"/>
      <c r="K275" s="125"/>
      <c r="L275" s="125"/>
      <c r="R275" s="50"/>
      <c r="S275" s="50"/>
      <c r="T275" s="50"/>
      <c r="U275" s="50"/>
      <c r="V275" s="50"/>
      <c r="W275" s="52"/>
      <c r="X275" s="50"/>
      <c r="Y275" s="50"/>
      <c r="Z275" s="50"/>
      <c r="AA275" s="50"/>
      <c r="AB275" s="50"/>
    </row>
    <row r="276" spans="1:28" ht="17.2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0"/>
      <c r="K276" s="125"/>
      <c r="L276" s="125"/>
      <c r="R276" s="50"/>
      <c r="S276" s="50"/>
      <c r="T276" s="50"/>
      <c r="U276" s="50"/>
      <c r="V276" s="50"/>
      <c r="W276" s="52"/>
      <c r="X276" s="50"/>
      <c r="Y276" s="50"/>
      <c r="Z276" s="50"/>
      <c r="AA276" s="50"/>
      <c r="AB276" s="50"/>
    </row>
    <row r="277" spans="1:28" ht="17.2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0"/>
      <c r="K277" s="125"/>
      <c r="L277" s="125"/>
      <c r="R277" s="50"/>
      <c r="S277" s="50"/>
      <c r="T277" s="50"/>
      <c r="U277" s="50"/>
      <c r="V277" s="50"/>
      <c r="W277" s="52"/>
      <c r="X277" s="50"/>
      <c r="Y277" s="50"/>
      <c r="Z277" s="50"/>
      <c r="AA277" s="50"/>
      <c r="AB277" s="50"/>
    </row>
    <row r="278" spans="1:28" ht="17.2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0"/>
      <c r="K278" s="125"/>
      <c r="L278" s="125"/>
      <c r="R278" s="50"/>
      <c r="S278" s="50"/>
      <c r="T278" s="50"/>
      <c r="U278" s="50"/>
      <c r="V278" s="50"/>
      <c r="W278" s="52"/>
      <c r="X278" s="50"/>
      <c r="Y278" s="50"/>
      <c r="Z278" s="50"/>
      <c r="AA278" s="50"/>
      <c r="AB278" s="50"/>
    </row>
    <row r="279" spans="1:28" ht="17.2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0"/>
      <c r="K279" s="125"/>
      <c r="L279" s="125"/>
      <c r="R279" s="50"/>
      <c r="S279" s="50"/>
      <c r="T279" s="50"/>
      <c r="U279" s="50"/>
      <c r="V279" s="50"/>
      <c r="W279" s="52"/>
      <c r="X279" s="50"/>
      <c r="Y279" s="50"/>
      <c r="Z279" s="50"/>
      <c r="AA279" s="50"/>
      <c r="AB279" s="50"/>
    </row>
    <row r="280" spans="1:28" ht="17.2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0"/>
      <c r="K280" s="125"/>
      <c r="L280" s="125"/>
      <c r="R280" s="50"/>
      <c r="S280" s="50"/>
      <c r="T280" s="50"/>
      <c r="U280" s="50"/>
      <c r="V280" s="50"/>
      <c r="W280" s="52"/>
      <c r="X280" s="50"/>
      <c r="Y280" s="50"/>
      <c r="Z280" s="50"/>
      <c r="AA280" s="50"/>
      <c r="AB280" s="50"/>
    </row>
    <row r="281" spans="1:28" ht="17.2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0"/>
      <c r="K281" s="125"/>
      <c r="L281" s="125"/>
      <c r="R281" s="50"/>
      <c r="S281" s="50"/>
      <c r="T281" s="50"/>
      <c r="U281" s="50"/>
      <c r="V281" s="50"/>
      <c r="W281" s="52"/>
      <c r="X281" s="50"/>
      <c r="Y281" s="50"/>
      <c r="Z281" s="50"/>
      <c r="AA281" s="50"/>
      <c r="AB281" s="50"/>
    </row>
    <row r="282" spans="1:28" ht="17.2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0"/>
      <c r="K282" s="125"/>
      <c r="L282" s="125"/>
      <c r="R282" s="50"/>
      <c r="S282" s="50"/>
      <c r="T282" s="50"/>
      <c r="U282" s="50"/>
      <c r="V282" s="50"/>
      <c r="W282" s="52"/>
      <c r="X282" s="50"/>
      <c r="Y282" s="50"/>
      <c r="Z282" s="50"/>
      <c r="AA282" s="50"/>
      <c r="AB282" s="50"/>
    </row>
    <row r="283" spans="1:28" ht="17.2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0"/>
      <c r="K283" s="125"/>
      <c r="L283" s="125"/>
      <c r="R283" s="50"/>
      <c r="S283" s="50"/>
      <c r="T283" s="50"/>
      <c r="U283" s="50"/>
      <c r="V283" s="50"/>
      <c r="W283" s="52"/>
      <c r="X283" s="50"/>
      <c r="Y283" s="50"/>
      <c r="Z283" s="50"/>
      <c r="AA283" s="50"/>
      <c r="AB283" s="50"/>
    </row>
    <row r="284" spans="1:28" ht="17.2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0"/>
      <c r="K284" s="125"/>
      <c r="L284" s="125"/>
      <c r="R284" s="50"/>
      <c r="S284" s="50"/>
      <c r="T284" s="50"/>
      <c r="U284" s="50"/>
      <c r="V284" s="50"/>
      <c r="W284" s="52"/>
      <c r="X284" s="50"/>
      <c r="Y284" s="50"/>
      <c r="Z284" s="50"/>
      <c r="AA284" s="50"/>
      <c r="AB284" s="50"/>
    </row>
    <row r="285" spans="1:28" ht="17.2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0"/>
      <c r="K285" s="125"/>
      <c r="L285" s="125"/>
      <c r="R285" s="50"/>
      <c r="S285" s="50"/>
      <c r="T285" s="50"/>
      <c r="U285" s="50"/>
      <c r="V285" s="50"/>
      <c r="W285" s="52"/>
      <c r="X285" s="50"/>
      <c r="Y285" s="50"/>
      <c r="Z285" s="50"/>
      <c r="AA285" s="50"/>
      <c r="AB285" s="50"/>
    </row>
    <row r="286" spans="1:28" ht="17.2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0"/>
      <c r="K286" s="125"/>
      <c r="L286" s="125"/>
      <c r="R286" s="50"/>
      <c r="S286" s="50"/>
      <c r="T286" s="50"/>
      <c r="U286" s="50"/>
      <c r="V286" s="50"/>
      <c r="W286" s="52"/>
      <c r="X286" s="50"/>
      <c r="Y286" s="50"/>
      <c r="Z286" s="50"/>
      <c r="AA286" s="50"/>
      <c r="AB286" s="50"/>
    </row>
    <row r="287" spans="1:28" ht="17.2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0"/>
      <c r="K287" s="125"/>
      <c r="L287" s="125"/>
      <c r="R287" s="50"/>
      <c r="S287" s="50"/>
      <c r="T287" s="50"/>
      <c r="U287" s="50"/>
      <c r="V287" s="50"/>
      <c r="W287" s="52"/>
      <c r="X287" s="50"/>
      <c r="Y287" s="50"/>
      <c r="Z287" s="50"/>
      <c r="AA287" s="50"/>
      <c r="AB287" s="50"/>
    </row>
    <row r="288" spans="1:28" ht="17.2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0"/>
      <c r="K288" s="125"/>
      <c r="L288" s="125"/>
      <c r="R288" s="50"/>
      <c r="S288" s="50"/>
      <c r="T288" s="50"/>
      <c r="U288" s="50"/>
      <c r="V288" s="50"/>
      <c r="W288" s="52"/>
      <c r="X288" s="50"/>
      <c r="Y288" s="50"/>
      <c r="Z288" s="50"/>
      <c r="AA288" s="50"/>
      <c r="AB288" s="50"/>
    </row>
    <row r="289" spans="1:28" ht="17.2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0"/>
      <c r="K289" s="125"/>
      <c r="L289" s="125"/>
      <c r="R289" s="50"/>
      <c r="S289" s="50"/>
      <c r="T289" s="50"/>
      <c r="U289" s="50"/>
      <c r="V289" s="50"/>
      <c r="W289" s="52"/>
      <c r="X289" s="50"/>
      <c r="Y289" s="50"/>
      <c r="Z289" s="50"/>
      <c r="AA289" s="50"/>
      <c r="AB289" s="50"/>
    </row>
    <row r="290" spans="1:28" ht="17.2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0"/>
      <c r="K290" s="125"/>
      <c r="L290" s="125"/>
      <c r="R290" s="50"/>
      <c r="S290" s="50"/>
      <c r="T290" s="50"/>
      <c r="U290" s="50"/>
      <c r="V290" s="50"/>
      <c r="W290" s="52"/>
      <c r="X290" s="50"/>
      <c r="Y290" s="50"/>
      <c r="Z290" s="50"/>
      <c r="AA290" s="50"/>
      <c r="AB290" s="50"/>
    </row>
    <row r="291" spans="1:28" ht="17.2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0"/>
      <c r="K291" s="125"/>
      <c r="L291" s="125"/>
      <c r="R291" s="50"/>
      <c r="S291" s="50"/>
      <c r="T291" s="50"/>
      <c r="U291" s="50"/>
      <c r="V291" s="50"/>
      <c r="W291" s="52"/>
      <c r="X291" s="50"/>
      <c r="Y291" s="50"/>
      <c r="Z291" s="50"/>
      <c r="AA291" s="50"/>
      <c r="AB291" s="50"/>
    </row>
    <row r="292" spans="1:28" ht="17.2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0"/>
      <c r="K292" s="125"/>
      <c r="L292" s="125"/>
      <c r="R292" s="50"/>
      <c r="S292" s="50"/>
      <c r="T292" s="50"/>
      <c r="U292" s="50"/>
      <c r="V292" s="50"/>
      <c r="W292" s="52"/>
      <c r="X292" s="50"/>
      <c r="Y292" s="50"/>
      <c r="Z292" s="50"/>
      <c r="AA292" s="50"/>
      <c r="AB292" s="50"/>
    </row>
    <row r="293" spans="1:28" ht="17.2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0"/>
      <c r="K293" s="125"/>
      <c r="L293" s="125"/>
      <c r="R293" s="50"/>
      <c r="S293" s="50"/>
      <c r="T293" s="50"/>
      <c r="U293" s="50"/>
      <c r="V293" s="50"/>
      <c r="W293" s="52"/>
      <c r="X293" s="50"/>
      <c r="Y293" s="50"/>
      <c r="Z293" s="50"/>
      <c r="AA293" s="50"/>
      <c r="AB293" s="50"/>
    </row>
    <row r="294" spans="1:28" ht="17.2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0"/>
      <c r="K294" s="125"/>
      <c r="L294" s="125"/>
      <c r="R294" s="50"/>
      <c r="S294" s="50"/>
      <c r="T294" s="50"/>
      <c r="U294" s="50"/>
      <c r="V294" s="50"/>
      <c r="W294" s="52"/>
      <c r="X294" s="50"/>
      <c r="Y294" s="50"/>
      <c r="Z294" s="50"/>
      <c r="AA294" s="50"/>
      <c r="AB294" s="50"/>
    </row>
    <row r="295" spans="1:28" ht="17.2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0"/>
      <c r="K295" s="125"/>
      <c r="L295" s="125"/>
      <c r="R295" s="50"/>
      <c r="S295" s="50"/>
      <c r="T295" s="50"/>
      <c r="U295" s="50"/>
      <c r="V295" s="50"/>
      <c r="W295" s="52"/>
      <c r="X295" s="50"/>
      <c r="Y295" s="50"/>
      <c r="Z295" s="50"/>
      <c r="AA295" s="50"/>
      <c r="AB295" s="50"/>
    </row>
    <row r="296" spans="1:28" ht="17.2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0"/>
      <c r="K296" s="125"/>
      <c r="L296" s="125"/>
      <c r="R296" s="50"/>
      <c r="S296" s="50"/>
      <c r="T296" s="50"/>
      <c r="U296" s="50"/>
      <c r="V296" s="50"/>
      <c r="W296" s="52"/>
      <c r="X296" s="50"/>
      <c r="Y296" s="50"/>
      <c r="Z296" s="50"/>
      <c r="AA296" s="50"/>
      <c r="AB296" s="50"/>
    </row>
    <row r="297" spans="1:28" ht="17.2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0"/>
      <c r="K297" s="125"/>
      <c r="L297" s="125"/>
      <c r="R297" s="50"/>
      <c r="S297" s="50"/>
      <c r="T297" s="50"/>
      <c r="U297" s="50"/>
      <c r="V297" s="50"/>
      <c r="W297" s="52"/>
      <c r="X297" s="50"/>
      <c r="Y297" s="50"/>
      <c r="Z297" s="50"/>
      <c r="AA297" s="50"/>
      <c r="AB297" s="50"/>
    </row>
    <row r="298" spans="1:28" ht="17.2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0"/>
      <c r="K298" s="125"/>
      <c r="L298" s="125"/>
      <c r="R298" s="50"/>
      <c r="S298" s="50"/>
      <c r="T298" s="50"/>
      <c r="U298" s="50"/>
      <c r="V298" s="50"/>
      <c r="W298" s="52"/>
      <c r="X298" s="50"/>
      <c r="Y298" s="50"/>
      <c r="Z298" s="50"/>
      <c r="AA298" s="50"/>
      <c r="AB298" s="50"/>
    </row>
    <row r="299" spans="1:28" ht="17.2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0"/>
      <c r="K299" s="125"/>
      <c r="L299" s="125"/>
      <c r="R299" s="50"/>
      <c r="S299" s="50"/>
      <c r="T299" s="50"/>
      <c r="U299" s="50"/>
      <c r="V299" s="50"/>
      <c r="W299" s="52"/>
      <c r="X299" s="50"/>
      <c r="Y299" s="50"/>
      <c r="Z299" s="50"/>
      <c r="AA299" s="50"/>
      <c r="AB299" s="50"/>
    </row>
    <row r="300" spans="1:28" ht="17.2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0"/>
      <c r="K300" s="125"/>
      <c r="L300" s="125"/>
      <c r="R300" s="50"/>
      <c r="S300" s="50"/>
      <c r="T300" s="50"/>
      <c r="U300" s="50"/>
      <c r="V300" s="50"/>
      <c r="W300" s="52"/>
      <c r="X300" s="50"/>
      <c r="Y300" s="50"/>
      <c r="Z300" s="50"/>
      <c r="AA300" s="50"/>
      <c r="AB300" s="50"/>
    </row>
    <row r="301" spans="1:28" ht="17.2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0"/>
      <c r="K301" s="125"/>
      <c r="L301" s="125"/>
      <c r="R301" s="50"/>
      <c r="S301" s="50"/>
      <c r="T301" s="50"/>
      <c r="U301" s="50"/>
      <c r="V301" s="50"/>
      <c r="W301" s="52"/>
      <c r="X301" s="50"/>
      <c r="Y301" s="50"/>
      <c r="Z301" s="50"/>
      <c r="AA301" s="50"/>
      <c r="AB301" s="50"/>
    </row>
    <row r="302" spans="1:28" ht="17.2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0"/>
      <c r="K302" s="125"/>
      <c r="L302" s="125"/>
      <c r="R302" s="50"/>
      <c r="S302" s="50"/>
      <c r="T302" s="50"/>
      <c r="U302" s="50"/>
      <c r="V302" s="50"/>
      <c r="W302" s="52"/>
      <c r="X302" s="50"/>
      <c r="Y302" s="50"/>
      <c r="Z302" s="50"/>
      <c r="AA302" s="50"/>
      <c r="AB302" s="50"/>
    </row>
    <row r="303" spans="1:28" ht="17.2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0"/>
      <c r="K303" s="125"/>
      <c r="L303" s="125"/>
      <c r="R303" s="50"/>
      <c r="S303" s="50"/>
      <c r="T303" s="50"/>
      <c r="U303" s="50"/>
      <c r="V303" s="50"/>
      <c r="W303" s="52"/>
      <c r="X303" s="50"/>
      <c r="Y303" s="50"/>
      <c r="Z303" s="50"/>
      <c r="AA303" s="50"/>
      <c r="AB303" s="50"/>
    </row>
    <row r="304" spans="1:28" ht="17.2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0"/>
      <c r="K304" s="125"/>
      <c r="L304" s="125"/>
      <c r="R304" s="50"/>
      <c r="S304" s="50"/>
      <c r="T304" s="50"/>
      <c r="U304" s="50"/>
      <c r="V304" s="50"/>
      <c r="W304" s="52"/>
      <c r="X304" s="50"/>
      <c r="Y304" s="50"/>
      <c r="Z304" s="50"/>
      <c r="AA304" s="50"/>
      <c r="AB304" s="50"/>
    </row>
    <row r="305" spans="1:28" ht="17.2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0"/>
      <c r="K305" s="125"/>
      <c r="L305" s="125"/>
      <c r="R305" s="50"/>
      <c r="S305" s="50"/>
      <c r="T305" s="50"/>
      <c r="U305" s="50"/>
      <c r="V305" s="50"/>
      <c r="W305" s="52"/>
      <c r="X305" s="50"/>
      <c r="Y305" s="50"/>
      <c r="Z305" s="50"/>
      <c r="AA305" s="50"/>
      <c r="AB305" s="50"/>
    </row>
    <row r="306" spans="1:28" ht="17.2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0"/>
      <c r="K306" s="125"/>
      <c r="L306" s="125"/>
      <c r="R306" s="50"/>
      <c r="S306" s="50"/>
      <c r="T306" s="50"/>
      <c r="U306" s="50"/>
      <c r="V306" s="50"/>
      <c r="W306" s="52"/>
      <c r="X306" s="50"/>
      <c r="Y306" s="50"/>
      <c r="Z306" s="50"/>
      <c r="AA306" s="50"/>
      <c r="AB306" s="50"/>
    </row>
    <row r="307" spans="1:28" ht="17.2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0"/>
      <c r="K307" s="125"/>
      <c r="L307" s="125"/>
      <c r="R307" s="50"/>
      <c r="S307" s="50"/>
      <c r="T307" s="50"/>
      <c r="U307" s="50"/>
      <c r="V307" s="50"/>
      <c r="W307" s="52"/>
      <c r="X307" s="50"/>
      <c r="Y307" s="50"/>
      <c r="Z307" s="50"/>
      <c r="AA307" s="50"/>
      <c r="AB307" s="50"/>
    </row>
    <row r="308" spans="1:28" ht="17.2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0"/>
      <c r="K308" s="125"/>
      <c r="L308" s="125"/>
      <c r="R308" s="50"/>
      <c r="S308" s="50"/>
      <c r="T308" s="50"/>
      <c r="U308" s="50"/>
      <c r="V308" s="50"/>
      <c r="W308" s="52"/>
      <c r="X308" s="50"/>
      <c r="Y308" s="50"/>
      <c r="Z308" s="50"/>
      <c r="AA308" s="50"/>
      <c r="AB308" s="50"/>
    </row>
    <row r="309" spans="1:28" ht="17.2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0"/>
      <c r="K309" s="125"/>
      <c r="L309" s="125"/>
      <c r="R309" s="50"/>
      <c r="S309" s="50"/>
      <c r="T309" s="50"/>
      <c r="U309" s="50"/>
      <c r="V309" s="50"/>
      <c r="W309" s="52"/>
      <c r="X309" s="50"/>
      <c r="Y309" s="50"/>
      <c r="Z309" s="50"/>
      <c r="AA309" s="50"/>
      <c r="AB309" s="50"/>
    </row>
    <row r="310" spans="1:28" ht="17.2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0"/>
      <c r="K310" s="125"/>
      <c r="L310" s="125"/>
      <c r="R310" s="50"/>
      <c r="S310" s="50"/>
      <c r="T310" s="50"/>
      <c r="U310" s="50"/>
      <c r="V310" s="50"/>
      <c r="W310" s="52"/>
      <c r="X310" s="50"/>
      <c r="Y310" s="50"/>
      <c r="Z310" s="50"/>
      <c r="AA310" s="50"/>
      <c r="AB310" s="50"/>
    </row>
    <row r="311" spans="1:28" ht="17.2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0"/>
      <c r="K311" s="125"/>
      <c r="L311" s="125"/>
      <c r="R311" s="50"/>
      <c r="S311" s="50"/>
      <c r="T311" s="50"/>
      <c r="U311" s="50"/>
      <c r="V311" s="50"/>
      <c r="W311" s="52"/>
      <c r="X311" s="50"/>
      <c r="Y311" s="50"/>
      <c r="Z311" s="50"/>
      <c r="AA311" s="50"/>
      <c r="AB311" s="50"/>
    </row>
    <row r="312" spans="1:28" ht="17.2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0"/>
      <c r="K312" s="125"/>
      <c r="L312" s="125"/>
      <c r="R312" s="50"/>
      <c r="S312" s="50"/>
      <c r="T312" s="50"/>
      <c r="U312" s="50"/>
      <c r="V312" s="50"/>
      <c r="W312" s="52"/>
      <c r="X312" s="50"/>
      <c r="Y312" s="50"/>
      <c r="Z312" s="50"/>
      <c r="AA312" s="50"/>
      <c r="AB312" s="50"/>
    </row>
    <row r="313" spans="1:28" ht="17.2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0"/>
      <c r="K313" s="125"/>
      <c r="L313" s="125"/>
      <c r="R313" s="50"/>
      <c r="S313" s="50"/>
      <c r="T313" s="50"/>
      <c r="U313" s="50"/>
      <c r="V313" s="50"/>
      <c r="W313" s="52"/>
      <c r="X313" s="50"/>
      <c r="Y313" s="50"/>
      <c r="Z313" s="50"/>
      <c r="AA313" s="50"/>
      <c r="AB313" s="50"/>
    </row>
    <row r="314" spans="1:28" ht="17.2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0"/>
      <c r="K314" s="125"/>
      <c r="L314" s="125"/>
      <c r="R314" s="50"/>
      <c r="S314" s="50"/>
      <c r="T314" s="50"/>
      <c r="U314" s="50"/>
      <c r="V314" s="50"/>
      <c r="W314" s="52"/>
      <c r="X314" s="50"/>
      <c r="Y314" s="50"/>
      <c r="Z314" s="50"/>
      <c r="AA314" s="50"/>
      <c r="AB314" s="50"/>
    </row>
    <row r="315" spans="1:28" ht="17.2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0"/>
      <c r="K315" s="125"/>
      <c r="L315" s="125"/>
      <c r="R315" s="50"/>
      <c r="S315" s="50"/>
      <c r="T315" s="50"/>
      <c r="U315" s="50"/>
      <c r="V315" s="50"/>
      <c r="W315" s="52"/>
      <c r="X315" s="50"/>
      <c r="Y315" s="50"/>
      <c r="Z315" s="50"/>
      <c r="AA315" s="50"/>
      <c r="AB315" s="50"/>
    </row>
    <row r="316" spans="1:28" ht="17.2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0"/>
      <c r="K316" s="125"/>
      <c r="L316" s="125"/>
      <c r="R316" s="50"/>
      <c r="S316" s="50"/>
      <c r="T316" s="50"/>
      <c r="U316" s="50"/>
      <c r="V316" s="50"/>
      <c r="W316" s="52"/>
      <c r="X316" s="50"/>
      <c r="Y316" s="50"/>
      <c r="Z316" s="50"/>
      <c r="AA316" s="50"/>
      <c r="AB316" s="50"/>
    </row>
    <row r="317" spans="1:28" ht="17.2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0"/>
      <c r="K317" s="125"/>
      <c r="L317" s="125"/>
      <c r="R317" s="50"/>
      <c r="S317" s="50"/>
      <c r="T317" s="50"/>
      <c r="U317" s="50"/>
      <c r="V317" s="50"/>
      <c r="W317" s="52"/>
      <c r="X317" s="50"/>
      <c r="Y317" s="50"/>
      <c r="Z317" s="50"/>
      <c r="AA317" s="50"/>
      <c r="AB317" s="50"/>
    </row>
    <row r="318" spans="1:28" ht="17.2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0"/>
      <c r="K318" s="125"/>
      <c r="L318" s="125"/>
      <c r="R318" s="50"/>
      <c r="S318" s="50"/>
      <c r="T318" s="50"/>
      <c r="U318" s="50"/>
      <c r="V318" s="50"/>
      <c r="W318" s="52"/>
      <c r="X318" s="50"/>
      <c r="Y318" s="50"/>
      <c r="Z318" s="50"/>
      <c r="AA318" s="50"/>
      <c r="AB318" s="50"/>
    </row>
    <row r="319" spans="1:28" ht="17.2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0"/>
      <c r="K319" s="125"/>
      <c r="L319" s="125"/>
      <c r="R319" s="50"/>
      <c r="S319" s="50"/>
      <c r="T319" s="50"/>
      <c r="U319" s="50"/>
      <c r="V319" s="50"/>
      <c r="W319" s="52"/>
      <c r="X319" s="50"/>
      <c r="Y319" s="50"/>
      <c r="Z319" s="50"/>
      <c r="AA319" s="50"/>
      <c r="AB319" s="50"/>
    </row>
    <row r="320" spans="1:28" ht="17.2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0"/>
      <c r="K320" s="125"/>
      <c r="L320" s="125"/>
      <c r="R320" s="50"/>
      <c r="S320" s="50"/>
      <c r="T320" s="50"/>
      <c r="U320" s="50"/>
      <c r="V320" s="50"/>
      <c r="W320" s="52"/>
      <c r="X320" s="50"/>
      <c r="Y320" s="50"/>
      <c r="Z320" s="50"/>
      <c r="AA320" s="50"/>
      <c r="AB320" s="50"/>
    </row>
    <row r="321" spans="1:28" ht="17.2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0"/>
      <c r="K321" s="125"/>
      <c r="L321" s="125"/>
      <c r="R321" s="50"/>
      <c r="S321" s="50"/>
      <c r="T321" s="50"/>
      <c r="U321" s="50"/>
      <c r="V321" s="50"/>
      <c r="W321" s="52"/>
      <c r="X321" s="50"/>
      <c r="Y321" s="50"/>
      <c r="Z321" s="50"/>
      <c r="AA321" s="50"/>
      <c r="AB321" s="50"/>
    </row>
    <row r="322" spans="1:28" ht="17.2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0"/>
      <c r="K322" s="125"/>
      <c r="L322" s="125"/>
      <c r="R322" s="50"/>
      <c r="S322" s="50"/>
      <c r="T322" s="50"/>
      <c r="U322" s="50"/>
      <c r="V322" s="50"/>
      <c r="W322" s="52"/>
      <c r="X322" s="50"/>
      <c r="Y322" s="50"/>
      <c r="Z322" s="50"/>
      <c r="AA322" s="50"/>
      <c r="AB322" s="50"/>
    </row>
    <row r="323" spans="1:28" ht="17.2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0"/>
      <c r="K323" s="125"/>
      <c r="L323" s="125"/>
      <c r="R323" s="50"/>
      <c r="S323" s="50"/>
      <c r="T323" s="50"/>
      <c r="U323" s="50"/>
      <c r="V323" s="50"/>
      <c r="W323" s="52"/>
      <c r="X323" s="50"/>
      <c r="Y323" s="50"/>
      <c r="Z323" s="50"/>
      <c r="AA323" s="50"/>
      <c r="AB323" s="50"/>
    </row>
    <row r="324" spans="1:28" ht="17.2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0"/>
      <c r="K324" s="125"/>
      <c r="L324" s="125"/>
      <c r="R324" s="50"/>
      <c r="S324" s="50"/>
      <c r="T324" s="50"/>
      <c r="U324" s="50"/>
      <c r="V324" s="50"/>
      <c r="W324" s="52"/>
      <c r="X324" s="50"/>
      <c r="Y324" s="50"/>
      <c r="Z324" s="50"/>
      <c r="AA324" s="50"/>
      <c r="AB324" s="50"/>
    </row>
    <row r="325" spans="1:28" ht="17.2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0"/>
      <c r="K325" s="125"/>
      <c r="L325" s="125"/>
      <c r="R325" s="50"/>
      <c r="S325" s="50"/>
      <c r="T325" s="50"/>
      <c r="U325" s="50"/>
      <c r="V325" s="50"/>
      <c r="W325" s="52"/>
      <c r="X325" s="50"/>
      <c r="Y325" s="50"/>
      <c r="Z325" s="50"/>
      <c r="AA325" s="50"/>
      <c r="AB325" s="50"/>
    </row>
    <row r="326" spans="1:28" ht="17.2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0"/>
      <c r="K326" s="125"/>
      <c r="L326" s="125"/>
      <c r="R326" s="50"/>
      <c r="S326" s="50"/>
      <c r="T326" s="50"/>
      <c r="U326" s="50"/>
      <c r="V326" s="50"/>
      <c r="W326" s="52"/>
      <c r="X326" s="50"/>
      <c r="Y326" s="50"/>
      <c r="Z326" s="50"/>
      <c r="AA326" s="50"/>
      <c r="AB326" s="50"/>
    </row>
    <row r="327" spans="1:28" ht="17.2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0"/>
      <c r="K327" s="125"/>
      <c r="L327" s="125"/>
      <c r="R327" s="50"/>
      <c r="S327" s="50"/>
      <c r="T327" s="50"/>
      <c r="U327" s="50"/>
      <c r="V327" s="50"/>
      <c r="W327" s="52"/>
      <c r="X327" s="50"/>
      <c r="Y327" s="50"/>
      <c r="Z327" s="50"/>
      <c r="AA327" s="50"/>
      <c r="AB327" s="50"/>
    </row>
    <row r="328" spans="1:28" ht="17.2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0"/>
      <c r="K328" s="125"/>
      <c r="L328" s="125"/>
      <c r="R328" s="50"/>
      <c r="S328" s="50"/>
      <c r="T328" s="50"/>
      <c r="U328" s="50"/>
      <c r="V328" s="50"/>
      <c r="W328" s="52"/>
      <c r="X328" s="50"/>
      <c r="Y328" s="50"/>
      <c r="Z328" s="50"/>
      <c r="AA328" s="50"/>
      <c r="AB328" s="50"/>
    </row>
    <row r="329" spans="1:28" ht="17.2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0"/>
      <c r="K329" s="125"/>
      <c r="L329" s="125"/>
      <c r="R329" s="50"/>
      <c r="S329" s="50"/>
      <c r="T329" s="50"/>
      <c r="U329" s="50"/>
      <c r="V329" s="50"/>
      <c r="W329" s="52"/>
      <c r="X329" s="50"/>
      <c r="Y329" s="50"/>
      <c r="Z329" s="50"/>
      <c r="AA329" s="50"/>
      <c r="AB329" s="50"/>
    </row>
    <row r="330" spans="1:28" ht="17.2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0"/>
      <c r="K330" s="125"/>
      <c r="L330" s="125"/>
      <c r="R330" s="50"/>
      <c r="S330" s="50"/>
      <c r="T330" s="50"/>
      <c r="U330" s="50"/>
      <c r="V330" s="50"/>
      <c r="W330" s="52"/>
      <c r="X330" s="50"/>
      <c r="Y330" s="50"/>
      <c r="Z330" s="50"/>
      <c r="AA330" s="50"/>
      <c r="AB330" s="50"/>
    </row>
    <row r="331" spans="1:28" ht="17.2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0"/>
      <c r="K331" s="125"/>
      <c r="L331" s="125"/>
      <c r="R331" s="50"/>
      <c r="S331" s="50"/>
      <c r="T331" s="50"/>
      <c r="U331" s="50"/>
      <c r="V331" s="50"/>
      <c r="W331" s="52"/>
      <c r="X331" s="50"/>
      <c r="Y331" s="50"/>
      <c r="Z331" s="50"/>
      <c r="AA331" s="50"/>
      <c r="AB331" s="50"/>
    </row>
    <row r="332" spans="1:28" ht="17.2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0"/>
      <c r="K332" s="125"/>
      <c r="L332" s="125"/>
      <c r="R332" s="50"/>
      <c r="S332" s="50"/>
      <c r="T332" s="50"/>
      <c r="U332" s="50"/>
      <c r="V332" s="50"/>
      <c r="W332" s="52"/>
      <c r="X332" s="50"/>
      <c r="Y332" s="50"/>
      <c r="Z332" s="50"/>
      <c r="AA332" s="50"/>
      <c r="AB332" s="50"/>
    </row>
    <row r="333" spans="1:28" ht="17.2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0"/>
      <c r="K333" s="125"/>
      <c r="L333" s="125"/>
      <c r="R333" s="50"/>
      <c r="S333" s="50"/>
      <c r="T333" s="50"/>
      <c r="U333" s="50"/>
      <c r="V333" s="50"/>
      <c r="W333" s="52"/>
      <c r="X333" s="50"/>
      <c r="Y333" s="50"/>
      <c r="Z333" s="50"/>
      <c r="AA333" s="50"/>
      <c r="AB333" s="50"/>
    </row>
    <row r="334" spans="1:28" ht="17.2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0"/>
      <c r="K334" s="125"/>
      <c r="L334" s="125"/>
      <c r="R334" s="50"/>
      <c r="S334" s="50"/>
      <c r="T334" s="50"/>
      <c r="U334" s="50"/>
      <c r="V334" s="50"/>
      <c r="W334" s="52"/>
      <c r="X334" s="50"/>
      <c r="Y334" s="50"/>
      <c r="Z334" s="50"/>
      <c r="AA334" s="50"/>
      <c r="AB334" s="50"/>
    </row>
    <row r="335" spans="1:28" ht="17.2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0"/>
      <c r="K335" s="125"/>
      <c r="L335" s="125"/>
      <c r="R335" s="50"/>
      <c r="S335" s="50"/>
      <c r="T335" s="50"/>
      <c r="U335" s="50"/>
      <c r="V335" s="50"/>
      <c r="W335" s="52"/>
      <c r="X335" s="50"/>
      <c r="Y335" s="50"/>
      <c r="Z335" s="50"/>
      <c r="AA335" s="50"/>
      <c r="AB335" s="50"/>
    </row>
    <row r="336" spans="1:28" ht="17.2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0"/>
      <c r="K336" s="125"/>
      <c r="L336" s="125"/>
      <c r="R336" s="50"/>
      <c r="S336" s="50"/>
      <c r="T336" s="50"/>
      <c r="U336" s="50"/>
      <c r="V336" s="50"/>
      <c r="W336" s="52"/>
      <c r="X336" s="50"/>
      <c r="Y336" s="50"/>
      <c r="Z336" s="50"/>
      <c r="AA336" s="50"/>
      <c r="AB336" s="50"/>
    </row>
    <row r="337" spans="1:28" ht="17.2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0"/>
      <c r="K337" s="125"/>
      <c r="L337" s="125"/>
      <c r="R337" s="50"/>
      <c r="S337" s="50"/>
      <c r="T337" s="50"/>
      <c r="U337" s="50"/>
      <c r="V337" s="50"/>
      <c r="W337" s="52"/>
      <c r="X337" s="50"/>
      <c r="Y337" s="50"/>
      <c r="Z337" s="50"/>
      <c r="AA337" s="50"/>
      <c r="AB337" s="50"/>
    </row>
    <row r="338" spans="1:28" ht="17.2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0"/>
      <c r="K338" s="125"/>
      <c r="L338" s="125"/>
      <c r="R338" s="50"/>
      <c r="S338" s="50"/>
      <c r="T338" s="50"/>
      <c r="U338" s="50"/>
      <c r="V338" s="50"/>
      <c r="W338" s="52"/>
      <c r="X338" s="50"/>
      <c r="Y338" s="50"/>
      <c r="Z338" s="50"/>
      <c r="AA338" s="50"/>
      <c r="AB338" s="50"/>
    </row>
    <row r="339" spans="1:28" ht="17.2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0"/>
      <c r="K339" s="125"/>
      <c r="L339" s="125"/>
      <c r="R339" s="50"/>
      <c r="S339" s="50"/>
      <c r="T339" s="50"/>
      <c r="U339" s="50"/>
      <c r="V339" s="50"/>
      <c r="W339" s="52"/>
      <c r="X339" s="50"/>
      <c r="Y339" s="50"/>
      <c r="Z339" s="50"/>
      <c r="AA339" s="50"/>
      <c r="AB339" s="50"/>
    </row>
    <row r="340" spans="1:28" ht="17.2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0"/>
      <c r="K340" s="125"/>
      <c r="L340" s="125"/>
      <c r="R340" s="50"/>
      <c r="S340" s="50"/>
      <c r="T340" s="50"/>
      <c r="U340" s="50"/>
      <c r="V340" s="50"/>
      <c r="W340" s="52"/>
      <c r="X340" s="50"/>
      <c r="Y340" s="50"/>
      <c r="Z340" s="50"/>
      <c r="AA340" s="50"/>
      <c r="AB340" s="50"/>
    </row>
    <row r="341" spans="1:28" ht="17.2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0"/>
      <c r="K341" s="125"/>
      <c r="L341" s="125"/>
      <c r="R341" s="50"/>
      <c r="S341" s="50"/>
      <c r="T341" s="50"/>
      <c r="U341" s="50"/>
      <c r="V341" s="50"/>
      <c r="W341" s="52"/>
      <c r="X341" s="50"/>
      <c r="Y341" s="50"/>
      <c r="Z341" s="50"/>
      <c r="AA341" s="50"/>
      <c r="AB341" s="50"/>
    </row>
    <row r="342" spans="1:28" ht="17.2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0"/>
      <c r="K342" s="125"/>
      <c r="L342" s="125"/>
      <c r="R342" s="50"/>
      <c r="S342" s="50"/>
      <c r="T342" s="50"/>
      <c r="U342" s="50"/>
      <c r="V342" s="50"/>
      <c r="W342" s="52"/>
      <c r="X342" s="50"/>
      <c r="Y342" s="50"/>
      <c r="Z342" s="50"/>
      <c r="AA342" s="50"/>
      <c r="AB342" s="50"/>
    </row>
    <row r="343" spans="1:28" ht="17.2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0"/>
      <c r="K343" s="125"/>
      <c r="L343" s="125"/>
      <c r="R343" s="50"/>
      <c r="S343" s="50"/>
      <c r="T343" s="50"/>
      <c r="U343" s="50"/>
      <c r="V343" s="50"/>
      <c r="W343" s="52"/>
      <c r="X343" s="50"/>
      <c r="Y343" s="50"/>
      <c r="Z343" s="50"/>
      <c r="AA343" s="50"/>
      <c r="AB343" s="50"/>
    </row>
    <row r="344" spans="1:28" ht="17.2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0"/>
      <c r="K344" s="125"/>
      <c r="L344" s="125"/>
      <c r="R344" s="50"/>
      <c r="S344" s="50"/>
      <c r="T344" s="50"/>
      <c r="U344" s="50"/>
      <c r="V344" s="50"/>
      <c r="W344" s="52"/>
      <c r="X344" s="50"/>
      <c r="Y344" s="50"/>
      <c r="Z344" s="50"/>
      <c r="AA344" s="50"/>
      <c r="AB344" s="50"/>
    </row>
    <row r="345" spans="1:28" ht="17.2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0"/>
      <c r="K345" s="125"/>
      <c r="L345" s="125"/>
      <c r="R345" s="50"/>
      <c r="S345" s="50"/>
      <c r="T345" s="50"/>
      <c r="U345" s="50"/>
      <c r="V345" s="50"/>
      <c r="W345" s="52"/>
      <c r="X345" s="50"/>
      <c r="Y345" s="50"/>
      <c r="Z345" s="50"/>
      <c r="AA345" s="50"/>
      <c r="AB345" s="50"/>
    </row>
    <row r="346" spans="1:28" ht="17.2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0"/>
      <c r="K346" s="125"/>
      <c r="L346" s="125"/>
      <c r="R346" s="50"/>
      <c r="S346" s="50"/>
      <c r="T346" s="50"/>
      <c r="U346" s="50"/>
      <c r="V346" s="50"/>
      <c r="W346" s="52"/>
      <c r="X346" s="50"/>
      <c r="Y346" s="50"/>
      <c r="Z346" s="50"/>
      <c r="AA346" s="50"/>
      <c r="AB346" s="50"/>
    </row>
    <row r="347" spans="1:28" ht="17.2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0"/>
      <c r="K347" s="125"/>
      <c r="L347" s="125"/>
      <c r="R347" s="50"/>
      <c r="S347" s="50"/>
      <c r="T347" s="50"/>
      <c r="U347" s="50"/>
      <c r="V347" s="50"/>
      <c r="W347" s="52"/>
      <c r="X347" s="50"/>
      <c r="Y347" s="50"/>
      <c r="Z347" s="50"/>
      <c r="AA347" s="50"/>
      <c r="AB347" s="50"/>
    </row>
    <row r="348" spans="1:28" ht="17.2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0"/>
      <c r="K348" s="125"/>
      <c r="L348" s="125"/>
      <c r="R348" s="50"/>
      <c r="S348" s="50"/>
      <c r="T348" s="50"/>
      <c r="U348" s="50"/>
      <c r="V348" s="50"/>
      <c r="W348" s="52"/>
      <c r="X348" s="50"/>
      <c r="Y348" s="50"/>
      <c r="Z348" s="50"/>
      <c r="AA348" s="50"/>
      <c r="AB348" s="50"/>
    </row>
    <row r="349" spans="1:28" ht="17.2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0"/>
      <c r="K349" s="125"/>
      <c r="L349" s="125"/>
      <c r="R349" s="50"/>
      <c r="S349" s="50"/>
      <c r="T349" s="50"/>
      <c r="U349" s="50"/>
      <c r="V349" s="50"/>
      <c r="W349" s="52"/>
      <c r="X349" s="50"/>
      <c r="Y349" s="50"/>
      <c r="Z349" s="50"/>
      <c r="AA349" s="50"/>
      <c r="AB349" s="50"/>
    </row>
    <row r="350" spans="1:28" ht="17.2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0"/>
      <c r="K350" s="125"/>
      <c r="L350" s="125"/>
      <c r="R350" s="50"/>
      <c r="S350" s="50"/>
      <c r="T350" s="50"/>
      <c r="U350" s="50"/>
      <c r="V350" s="50"/>
      <c r="W350" s="52"/>
      <c r="X350" s="50"/>
      <c r="Y350" s="50"/>
      <c r="Z350" s="50"/>
      <c r="AA350" s="50"/>
      <c r="AB350" s="50"/>
    </row>
    <row r="351" spans="1:28" ht="17.2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0"/>
      <c r="K351" s="125"/>
      <c r="L351" s="125"/>
      <c r="R351" s="50"/>
      <c r="S351" s="50"/>
      <c r="T351" s="50"/>
      <c r="U351" s="50"/>
      <c r="V351" s="50"/>
      <c r="W351" s="52"/>
      <c r="X351" s="50"/>
      <c r="Y351" s="50"/>
      <c r="Z351" s="50"/>
      <c r="AA351" s="50"/>
      <c r="AB351" s="50"/>
    </row>
    <row r="352" spans="1:28" ht="17.2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0"/>
      <c r="K352" s="125"/>
      <c r="L352" s="125"/>
      <c r="R352" s="50"/>
      <c r="S352" s="50"/>
      <c r="T352" s="50"/>
      <c r="U352" s="50"/>
      <c r="V352" s="50"/>
      <c r="W352" s="52"/>
      <c r="X352" s="50"/>
      <c r="Y352" s="50"/>
      <c r="Z352" s="50"/>
      <c r="AA352" s="50"/>
      <c r="AB352" s="50"/>
    </row>
    <row r="353" spans="1:28" ht="17.2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0"/>
      <c r="K353" s="125"/>
      <c r="L353" s="125"/>
      <c r="R353" s="50"/>
      <c r="S353" s="50"/>
      <c r="T353" s="50"/>
      <c r="U353" s="50"/>
      <c r="V353" s="50"/>
      <c r="W353" s="52"/>
      <c r="X353" s="50"/>
      <c r="Y353" s="50"/>
      <c r="Z353" s="50"/>
      <c r="AA353" s="50"/>
      <c r="AB353" s="50"/>
    </row>
    <row r="354" spans="1:28" ht="17.2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0"/>
      <c r="K354" s="125"/>
      <c r="L354" s="125"/>
      <c r="R354" s="50"/>
      <c r="S354" s="50"/>
      <c r="T354" s="50"/>
      <c r="U354" s="50"/>
      <c r="V354" s="50"/>
      <c r="W354" s="52"/>
      <c r="X354" s="50"/>
      <c r="Y354" s="50"/>
      <c r="Z354" s="50"/>
      <c r="AA354" s="50"/>
      <c r="AB354" s="50"/>
    </row>
    <row r="355" spans="1:28" ht="17.2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0"/>
      <c r="K355" s="125"/>
      <c r="L355" s="125"/>
      <c r="R355" s="50"/>
      <c r="S355" s="50"/>
      <c r="T355" s="50"/>
      <c r="U355" s="50"/>
      <c r="V355" s="50"/>
      <c r="W355" s="52"/>
      <c r="X355" s="50"/>
      <c r="Y355" s="50"/>
      <c r="Z355" s="50"/>
      <c r="AA355" s="50"/>
      <c r="AB355" s="50"/>
    </row>
    <row r="356" spans="1:28" ht="17.2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0"/>
      <c r="K356" s="125"/>
      <c r="L356" s="125"/>
      <c r="R356" s="50"/>
      <c r="S356" s="50"/>
      <c r="T356" s="50"/>
      <c r="U356" s="50"/>
      <c r="V356" s="50"/>
      <c r="W356" s="52"/>
      <c r="X356" s="50"/>
      <c r="Y356" s="50"/>
      <c r="Z356" s="50"/>
      <c r="AA356" s="50"/>
      <c r="AB356" s="50"/>
    </row>
    <row r="357" spans="1:28" ht="17.2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0"/>
      <c r="K357" s="125"/>
      <c r="L357" s="125"/>
      <c r="R357" s="50"/>
      <c r="S357" s="50"/>
      <c r="T357" s="50"/>
      <c r="U357" s="50"/>
      <c r="V357" s="50"/>
      <c r="W357" s="52"/>
      <c r="X357" s="50"/>
      <c r="Y357" s="50"/>
      <c r="Z357" s="50"/>
      <c r="AA357" s="50"/>
      <c r="AB357" s="50"/>
    </row>
    <row r="358" spans="1:28" ht="17.2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0"/>
      <c r="K358" s="125"/>
      <c r="L358" s="125"/>
      <c r="R358" s="50"/>
      <c r="S358" s="50"/>
      <c r="T358" s="50"/>
      <c r="U358" s="50"/>
      <c r="V358" s="50"/>
      <c r="W358" s="52"/>
      <c r="X358" s="50"/>
      <c r="Y358" s="50"/>
      <c r="Z358" s="50"/>
      <c r="AA358" s="50"/>
      <c r="AB358" s="50"/>
    </row>
    <row r="359" spans="1:28" ht="17.2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0"/>
      <c r="K359" s="125"/>
      <c r="L359" s="125"/>
      <c r="R359" s="50"/>
      <c r="S359" s="50"/>
      <c r="T359" s="50"/>
      <c r="U359" s="50"/>
      <c r="V359" s="50"/>
      <c r="W359" s="52"/>
      <c r="X359" s="50"/>
      <c r="Y359" s="50"/>
      <c r="Z359" s="50"/>
      <c r="AA359" s="50"/>
      <c r="AB359" s="50"/>
    </row>
    <row r="360" spans="1:28" ht="17.2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0"/>
      <c r="K360" s="125"/>
      <c r="L360" s="125"/>
      <c r="R360" s="50"/>
      <c r="S360" s="50"/>
      <c r="T360" s="50"/>
      <c r="U360" s="50"/>
      <c r="V360" s="50"/>
      <c r="W360" s="52"/>
      <c r="X360" s="50"/>
      <c r="Y360" s="50"/>
      <c r="Z360" s="50"/>
      <c r="AA360" s="50"/>
      <c r="AB360" s="50"/>
    </row>
    <row r="361" spans="1:28" ht="17.2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0"/>
      <c r="K361" s="125"/>
      <c r="L361" s="125"/>
      <c r="R361" s="50"/>
      <c r="S361" s="50"/>
      <c r="T361" s="50"/>
      <c r="U361" s="50"/>
      <c r="V361" s="50"/>
      <c r="W361" s="52"/>
      <c r="X361" s="50"/>
      <c r="Y361" s="50"/>
      <c r="Z361" s="50"/>
      <c r="AA361" s="50"/>
      <c r="AB361" s="50"/>
    </row>
    <row r="362" spans="1:28" ht="17.2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0"/>
      <c r="K362" s="125"/>
      <c r="L362" s="125"/>
      <c r="R362" s="50"/>
      <c r="S362" s="50"/>
      <c r="T362" s="50"/>
      <c r="U362" s="50"/>
      <c r="V362" s="50"/>
      <c r="W362" s="52"/>
      <c r="X362" s="50"/>
      <c r="Y362" s="50"/>
      <c r="Z362" s="50"/>
      <c r="AA362" s="50"/>
      <c r="AB362" s="50"/>
    </row>
    <row r="363" spans="1:28" ht="17.2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0"/>
      <c r="K363" s="125"/>
      <c r="L363" s="125"/>
      <c r="R363" s="50"/>
      <c r="S363" s="50"/>
      <c r="T363" s="50"/>
      <c r="U363" s="50"/>
      <c r="V363" s="50"/>
      <c r="W363" s="52"/>
      <c r="X363" s="50"/>
      <c r="Y363" s="50"/>
      <c r="Z363" s="50"/>
      <c r="AA363" s="50"/>
      <c r="AB363" s="50"/>
    </row>
    <row r="364" spans="1:28" ht="17.2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0"/>
      <c r="K364" s="125"/>
      <c r="L364" s="125"/>
      <c r="R364" s="50"/>
      <c r="S364" s="50"/>
      <c r="T364" s="50"/>
      <c r="U364" s="50"/>
      <c r="V364" s="50"/>
      <c r="W364" s="52"/>
      <c r="X364" s="50"/>
      <c r="Y364" s="50"/>
      <c r="Z364" s="50"/>
      <c r="AA364" s="50"/>
      <c r="AB364" s="50"/>
    </row>
    <row r="365" spans="1:28" ht="17.2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0"/>
      <c r="K365" s="125"/>
      <c r="L365" s="125"/>
      <c r="R365" s="50"/>
      <c r="S365" s="50"/>
      <c r="T365" s="50"/>
      <c r="U365" s="50"/>
      <c r="V365" s="50"/>
      <c r="W365" s="52"/>
      <c r="X365" s="50"/>
      <c r="Y365" s="50"/>
      <c r="Z365" s="50"/>
      <c r="AA365" s="50"/>
      <c r="AB365" s="50"/>
    </row>
    <row r="366" spans="1:28" ht="17.2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0"/>
      <c r="K366" s="125"/>
      <c r="L366" s="125"/>
      <c r="R366" s="50"/>
      <c r="S366" s="50"/>
      <c r="T366" s="50"/>
      <c r="U366" s="50"/>
      <c r="V366" s="50"/>
      <c r="W366" s="52"/>
      <c r="X366" s="50"/>
      <c r="Y366" s="50"/>
      <c r="Z366" s="50"/>
      <c r="AA366" s="50"/>
      <c r="AB366" s="50"/>
    </row>
    <row r="367" spans="1:28" ht="17.2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0"/>
      <c r="K367" s="125"/>
      <c r="L367" s="125"/>
      <c r="R367" s="50"/>
      <c r="S367" s="50"/>
      <c r="T367" s="50"/>
      <c r="U367" s="50"/>
      <c r="V367" s="50"/>
      <c r="W367" s="52"/>
      <c r="X367" s="50"/>
      <c r="Y367" s="50"/>
      <c r="Z367" s="50"/>
      <c r="AA367" s="50"/>
      <c r="AB367" s="50"/>
    </row>
    <row r="368" spans="1:28" ht="17.2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0"/>
      <c r="K368" s="125"/>
      <c r="L368" s="125"/>
      <c r="R368" s="50"/>
      <c r="S368" s="50"/>
      <c r="T368" s="50"/>
      <c r="U368" s="50"/>
      <c r="V368" s="50"/>
      <c r="W368" s="52"/>
      <c r="X368" s="50"/>
      <c r="Y368" s="50"/>
      <c r="Z368" s="50"/>
      <c r="AA368" s="50"/>
      <c r="AB368" s="50"/>
    </row>
    <row r="369" spans="1:28" ht="17.2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0"/>
      <c r="K369" s="125"/>
      <c r="L369" s="125"/>
      <c r="R369" s="50"/>
      <c r="S369" s="50"/>
      <c r="T369" s="50"/>
      <c r="U369" s="50"/>
      <c r="V369" s="50"/>
      <c r="W369" s="52"/>
      <c r="X369" s="50"/>
      <c r="Y369" s="50"/>
      <c r="Z369" s="50"/>
      <c r="AA369" s="50"/>
      <c r="AB369" s="50"/>
    </row>
    <row r="370" spans="1:28" ht="17.2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0"/>
      <c r="K370" s="125"/>
      <c r="L370" s="125"/>
      <c r="R370" s="50"/>
      <c r="S370" s="50"/>
      <c r="T370" s="50"/>
      <c r="U370" s="50"/>
      <c r="V370" s="50"/>
      <c r="W370" s="52"/>
      <c r="X370" s="50"/>
      <c r="Y370" s="50"/>
      <c r="Z370" s="50"/>
      <c r="AA370" s="50"/>
      <c r="AB370" s="50"/>
    </row>
    <row r="371" spans="1:28" ht="17.2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0"/>
      <c r="K371" s="125"/>
      <c r="L371" s="125"/>
      <c r="R371" s="50"/>
      <c r="S371" s="50"/>
      <c r="T371" s="50"/>
      <c r="U371" s="50"/>
      <c r="V371" s="50"/>
      <c r="W371" s="52"/>
      <c r="X371" s="50"/>
      <c r="Y371" s="50"/>
      <c r="Z371" s="50"/>
      <c r="AA371" s="50"/>
      <c r="AB371" s="50"/>
    </row>
    <row r="372" spans="1:28" ht="17.2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0"/>
      <c r="K372" s="125"/>
      <c r="L372" s="125"/>
      <c r="R372" s="50"/>
      <c r="S372" s="50"/>
      <c r="T372" s="50"/>
      <c r="U372" s="50"/>
      <c r="V372" s="50"/>
      <c r="W372" s="52"/>
      <c r="X372" s="50"/>
      <c r="Y372" s="50"/>
      <c r="Z372" s="50"/>
      <c r="AA372" s="50"/>
      <c r="AB372" s="50"/>
    </row>
    <row r="373" spans="1:28" ht="17.2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0"/>
      <c r="K373" s="125"/>
      <c r="L373" s="125"/>
      <c r="R373" s="50"/>
      <c r="S373" s="50"/>
      <c r="T373" s="50"/>
      <c r="U373" s="50"/>
      <c r="V373" s="50"/>
      <c r="W373" s="52"/>
      <c r="X373" s="50"/>
      <c r="Y373" s="50"/>
      <c r="Z373" s="50"/>
      <c r="AA373" s="50"/>
      <c r="AB373" s="50"/>
    </row>
    <row r="374" spans="1:28" ht="17.2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0"/>
      <c r="K374" s="125"/>
      <c r="L374" s="125"/>
      <c r="R374" s="50"/>
      <c r="S374" s="50"/>
      <c r="T374" s="50"/>
      <c r="U374" s="50"/>
      <c r="V374" s="50"/>
      <c r="W374" s="52"/>
      <c r="X374" s="50"/>
      <c r="Y374" s="50"/>
      <c r="Z374" s="50"/>
      <c r="AA374" s="50"/>
      <c r="AB374" s="50"/>
    </row>
    <row r="375" spans="1:28" ht="17.2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0"/>
      <c r="K375" s="125"/>
      <c r="L375" s="125"/>
      <c r="R375" s="50"/>
      <c r="S375" s="50"/>
      <c r="T375" s="50"/>
      <c r="U375" s="50"/>
      <c r="V375" s="50"/>
      <c r="W375" s="52"/>
      <c r="X375" s="50"/>
      <c r="Y375" s="50"/>
      <c r="Z375" s="50"/>
      <c r="AA375" s="50"/>
      <c r="AB375" s="50"/>
    </row>
    <row r="376" spans="1:28" ht="17.2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0"/>
      <c r="K376" s="125"/>
      <c r="L376" s="125"/>
      <c r="R376" s="50"/>
      <c r="S376" s="50"/>
      <c r="T376" s="50"/>
      <c r="U376" s="50"/>
      <c r="V376" s="50"/>
      <c r="W376" s="52"/>
      <c r="X376" s="50"/>
      <c r="Y376" s="50"/>
      <c r="Z376" s="50"/>
      <c r="AA376" s="50"/>
      <c r="AB376" s="50"/>
    </row>
    <row r="377" spans="1:28" ht="17.2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0"/>
      <c r="K377" s="125"/>
      <c r="L377" s="125"/>
      <c r="R377" s="50"/>
      <c r="S377" s="50"/>
      <c r="T377" s="50"/>
      <c r="U377" s="50"/>
      <c r="V377" s="50"/>
      <c r="W377" s="52"/>
      <c r="X377" s="50"/>
      <c r="Y377" s="50"/>
      <c r="Z377" s="50"/>
      <c r="AA377" s="50"/>
      <c r="AB377" s="50"/>
    </row>
    <row r="378" spans="1:28" ht="17.2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0"/>
      <c r="K378" s="125"/>
      <c r="L378" s="125"/>
      <c r="R378" s="50"/>
      <c r="S378" s="50"/>
      <c r="T378" s="50"/>
      <c r="U378" s="50"/>
      <c r="V378" s="50"/>
      <c r="W378" s="52"/>
      <c r="X378" s="50"/>
      <c r="Y378" s="50"/>
      <c r="Z378" s="50"/>
      <c r="AA378" s="50"/>
      <c r="AB378" s="50"/>
    </row>
    <row r="379" spans="1:28" ht="17.2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0"/>
      <c r="K379" s="125"/>
      <c r="L379" s="125"/>
      <c r="R379" s="50"/>
      <c r="S379" s="50"/>
      <c r="T379" s="50"/>
      <c r="U379" s="50"/>
      <c r="V379" s="50"/>
      <c r="W379" s="52"/>
      <c r="X379" s="50"/>
      <c r="Y379" s="50"/>
      <c r="Z379" s="50"/>
      <c r="AA379" s="50"/>
      <c r="AB379" s="50"/>
    </row>
    <row r="380" spans="1:28" ht="17.2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0"/>
      <c r="K380" s="125"/>
      <c r="L380" s="125"/>
      <c r="R380" s="50"/>
      <c r="S380" s="50"/>
      <c r="T380" s="50"/>
      <c r="U380" s="50"/>
      <c r="V380" s="50"/>
      <c r="W380" s="52"/>
      <c r="X380" s="50"/>
      <c r="Y380" s="50"/>
      <c r="Z380" s="50"/>
      <c r="AA380" s="50"/>
      <c r="AB380" s="50"/>
    </row>
    <row r="381" spans="1:28" ht="17.2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0"/>
      <c r="K381" s="125"/>
      <c r="L381" s="125"/>
      <c r="R381" s="50"/>
      <c r="S381" s="50"/>
      <c r="T381" s="50"/>
      <c r="U381" s="50"/>
      <c r="V381" s="50"/>
      <c r="W381" s="52"/>
      <c r="X381" s="50"/>
      <c r="Y381" s="50"/>
      <c r="Z381" s="50"/>
      <c r="AA381" s="50"/>
      <c r="AB381" s="50"/>
    </row>
    <row r="382" spans="1:28" ht="17.2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0"/>
      <c r="K382" s="125"/>
      <c r="L382" s="125"/>
      <c r="R382" s="50"/>
      <c r="S382" s="50"/>
      <c r="T382" s="50"/>
      <c r="U382" s="50"/>
      <c r="V382" s="50"/>
      <c r="W382" s="52"/>
      <c r="X382" s="50"/>
      <c r="Y382" s="50"/>
      <c r="Z382" s="50"/>
      <c r="AA382" s="50"/>
      <c r="AB382" s="50"/>
    </row>
    <row r="383" spans="1:28" ht="17.2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0"/>
      <c r="K383" s="125"/>
      <c r="L383" s="125"/>
      <c r="R383" s="50"/>
      <c r="S383" s="50"/>
      <c r="T383" s="50"/>
      <c r="U383" s="50"/>
      <c r="V383" s="50"/>
      <c r="W383" s="52"/>
      <c r="X383" s="50"/>
      <c r="Y383" s="50"/>
      <c r="Z383" s="50"/>
      <c r="AA383" s="50"/>
      <c r="AB383" s="50"/>
    </row>
    <row r="384" spans="1:28" ht="17.2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0"/>
      <c r="K384" s="125"/>
      <c r="L384" s="125"/>
      <c r="R384" s="50"/>
      <c r="S384" s="50"/>
      <c r="T384" s="50"/>
      <c r="U384" s="50"/>
      <c r="V384" s="50"/>
      <c r="W384" s="52"/>
      <c r="X384" s="50"/>
      <c r="Y384" s="50"/>
      <c r="Z384" s="50"/>
      <c r="AA384" s="50"/>
      <c r="AB384" s="50"/>
    </row>
    <row r="385" spans="1:28" ht="17.2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0"/>
      <c r="K385" s="125"/>
      <c r="L385" s="125"/>
      <c r="R385" s="50"/>
      <c r="S385" s="50"/>
      <c r="T385" s="50"/>
      <c r="U385" s="50"/>
      <c r="V385" s="50"/>
      <c r="W385" s="52"/>
      <c r="X385" s="50"/>
      <c r="Y385" s="50"/>
      <c r="Z385" s="50"/>
      <c r="AA385" s="50"/>
      <c r="AB385" s="50"/>
    </row>
    <row r="386" spans="1:28" ht="17.2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0"/>
      <c r="K386" s="125"/>
      <c r="L386" s="125"/>
      <c r="R386" s="50"/>
      <c r="S386" s="50"/>
      <c r="T386" s="50"/>
      <c r="U386" s="50"/>
      <c r="V386" s="50"/>
      <c r="W386" s="52"/>
      <c r="X386" s="50"/>
      <c r="Y386" s="50"/>
      <c r="Z386" s="50"/>
      <c r="AA386" s="50"/>
      <c r="AB386" s="50"/>
    </row>
    <row r="387" spans="1:28" ht="17.2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0"/>
      <c r="K387" s="125"/>
      <c r="L387" s="125"/>
      <c r="R387" s="50"/>
      <c r="S387" s="50"/>
      <c r="T387" s="50"/>
      <c r="U387" s="50"/>
      <c r="V387" s="50"/>
      <c r="W387" s="52"/>
      <c r="X387" s="50"/>
      <c r="Y387" s="50"/>
      <c r="Z387" s="50"/>
      <c r="AA387" s="50"/>
      <c r="AB387" s="50"/>
    </row>
    <row r="388" spans="1:28" ht="17.2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0"/>
      <c r="K388" s="125"/>
      <c r="L388" s="125"/>
      <c r="R388" s="50"/>
      <c r="S388" s="50"/>
      <c r="T388" s="50"/>
      <c r="U388" s="50"/>
      <c r="V388" s="50"/>
      <c r="W388" s="52"/>
      <c r="X388" s="50"/>
      <c r="Y388" s="50"/>
      <c r="Z388" s="50"/>
      <c r="AA388" s="50"/>
      <c r="AB388" s="50"/>
    </row>
    <row r="389" spans="1:28" ht="17.2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0"/>
      <c r="K389" s="125"/>
      <c r="L389" s="125"/>
      <c r="R389" s="50"/>
      <c r="S389" s="50"/>
      <c r="T389" s="50"/>
      <c r="U389" s="50"/>
      <c r="V389" s="50"/>
      <c r="W389" s="52"/>
      <c r="X389" s="50"/>
      <c r="Y389" s="50"/>
      <c r="Z389" s="50"/>
      <c r="AA389" s="50"/>
      <c r="AB389" s="50"/>
    </row>
    <row r="390" spans="1:28" ht="17.2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0"/>
      <c r="K390" s="125"/>
      <c r="L390" s="125"/>
      <c r="R390" s="50"/>
      <c r="S390" s="50"/>
      <c r="T390" s="50"/>
      <c r="U390" s="50"/>
      <c r="V390" s="50"/>
      <c r="W390" s="52"/>
      <c r="X390" s="50"/>
      <c r="Y390" s="50"/>
      <c r="Z390" s="50"/>
      <c r="AA390" s="50"/>
      <c r="AB390" s="50"/>
    </row>
    <row r="391" spans="1:28" ht="17.2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0"/>
      <c r="K391" s="125"/>
      <c r="L391" s="125"/>
      <c r="R391" s="50"/>
      <c r="S391" s="50"/>
      <c r="T391" s="50"/>
      <c r="U391" s="50"/>
      <c r="V391" s="50"/>
      <c r="W391" s="52"/>
      <c r="X391" s="50"/>
      <c r="Y391" s="50"/>
      <c r="Z391" s="50"/>
      <c r="AA391" s="50"/>
      <c r="AB391" s="50"/>
    </row>
    <row r="392" spans="1:28" ht="17.2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0"/>
      <c r="K392" s="125"/>
      <c r="L392" s="125"/>
      <c r="R392" s="50"/>
      <c r="S392" s="50"/>
      <c r="T392" s="50"/>
      <c r="U392" s="50"/>
      <c r="V392" s="50"/>
      <c r="W392" s="52"/>
      <c r="X392" s="50"/>
      <c r="Y392" s="50"/>
      <c r="Z392" s="50"/>
      <c r="AA392" s="50"/>
      <c r="AB392" s="50"/>
    </row>
    <row r="393" spans="1:28" ht="17.2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0"/>
      <c r="K393" s="125"/>
      <c r="L393" s="125"/>
      <c r="R393" s="50"/>
      <c r="S393" s="50"/>
      <c r="T393" s="50"/>
      <c r="U393" s="50"/>
      <c r="V393" s="50"/>
      <c r="W393" s="52"/>
      <c r="X393" s="50"/>
      <c r="Y393" s="50"/>
      <c r="Z393" s="50"/>
      <c r="AA393" s="50"/>
      <c r="AB393" s="50"/>
    </row>
    <row r="394" spans="1:28" ht="17.2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0"/>
      <c r="K394" s="125"/>
      <c r="L394" s="125"/>
      <c r="R394" s="50"/>
      <c r="S394" s="50"/>
      <c r="T394" s="50"/>
      <c r="U394" s="50"/>
      <c r="V394" s="50"/>
      <c r="W394" s="52"/>
      <c r="X394" s="50"/>
      <c r="Y394" s="50"/>
      <c r="Z394" s="50"/>
      <c r="AA394" s="50"/>
      <c r="AB394" s="50"/>
    </row>
    <row r="395" spans="1:28" ht="17.2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0"/>
      <c r="K395" s="125"/>
      <c r="L395" s="125"/>
      <c r="R395" s="50"/>
      <c r="S395" s="50"/>
      <c r="T395" s="50"/>
      <c r="U395" s="50"/>
      <c r="V395" s="50"/>
      <c r="W395" s="52"/>
      <c r="X395" s="50"/>
      <c r="Y395" s="50"/>
      <c r="Z395" s="50"/>
      <c r="AA395" s="50"/>
      <c r="AB395" s="50"/>
    </row>
    <row r="396" spans="1:28" ht="17.2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0"/>
      <c r="K396" s="125"/>
      <c r="L396" s="125"/>
      <c r="R396" s="50"/>
      <c r="S396" s="50"/>
      <c r="T396" s="50"/>
      <c r="U396" s="50"/>
      <c r="V396" s="50"/>
      <c r="W396" s="52"/>
      <c r="X396" s="50"/>
      <c r="Y396" s="50"/>
      <c r="Z396" s="50"/>
      <c r="AA396" s="50"/>
      <c r="AB396" s="50"/>
    </row>
    <row r="397" spans="1:28" ht="17.2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0"/>
      <c r="K397" s="125"/>
      <c r="L397" s="125"/>
      <c r="R397" s="50"/>
      <c r="S397" s="50"/>
      <c r="T397" s="50"/>
      <c r="U397" s="50"/>
      <c r="V397" s="50"/>
      <c r="W397" s="52"/>
      <c r="X397" s="50"/>
      <c r="Y397" s="50"/>
      <c r="Z397" s="50"/>
      <c r="AA397" s="50"/>
      <c r="AB397" s="50"/>
    </row>
    <row r="398" spans="1:28" ht="17.2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0"/>
      <c r="K398" s="125"/>
      <c r="L398" s="125"/>
      <c r="R398" s="50"/>
      <c r="S398" s="50"/>
      <c r="T398" s="50"/>
      <c r="U398" s="50"/>
      <c r="V398" s="50"/>
      <c r="W398" s="52"/>
      <c r="X398" s="50"/>
      <c r="Y398" s="50"/>
      <c r="Z398" s="50"/>
      <c r="AA398" s="50"/>
      <c r="AB398" s="50"/>
    </row>
    <row r="399" spans="1:28" ht="17.2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0"/>
      <c r="K399" s="125"/>
      <c r="L399" s="125"/>
      <c r="R399" s="50"/>
      <c r="S399" s="50"/>
      <c r="T399" s="50"/>
      <c r="U399" s="50"/>
      <c r="V399" s="50"/>
      <c r="W399" s="52"/>
      <c r="X399" s="50"/>
      <c r="Y399" s="50"/>
      <c r="Z399" s="50"/>
      <c r="AA399" s="50"/>
      <c r="AB399" s="50"/>
    </row>
    <row r="400" spans="1:28" ht="17.2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0"/>
      <c r="K400" s="125"/>
      <c r="L400" s="125"/>
      <c r="R400" s="50"/>
      <c r="S400" s="50"/>
      <c r="T400" s="50"/>
      <c r="U400" s="50"/>
      <c r="V400" s="50"/>
      <c r="W400" s="52"/>
      <c r="X400" s="50"/>
      <c r="Y400" s="50"/>
      <c r="Z400" s="50"/>
      <c r="AA400" s="50"/>
      <c r="AB400" s="50"/>
    </row>
    <row r="401" spans="1:28" ht="17.2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0"/>
      <c r="K401" s="125"/>
      <c r="L401" s="125"/>
      <c r="R401" s="50"/>
      <c r="S401" s="50"/>
      <c r="T401" s="50"/>
      <c r="U401" s="50"/>
      <c r="V401" s="50"/>
      <c r="W401" s="52"/>
      <c r="X401" s="50"/>
      <c r="Y401" s="50"/>
      <c r="Z401" s="50"/>
      <c r="AA401" s="50"/>
      <c r="AB401" s="50"/>
    </row>
    <row r="402" spans="1:28" ht="17.2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0"/>
      <c r="K402" s="125"/>
      <c r="L402" s="125"/>
      <c r="R402" s="50"/>
      <c r="S402" s="50"/>
      <c r="T402" s="50"/>
      <c r="U402" s="50"/>
      <c r="V402" s="50"/>
      <c r="W402" s="52"/>
      <c r="X402" s="50"/>
      <c r="Y402" s="50"/>
      <c r="Z402" s="50"/>
      <c r="AA402" s="50"/>
      <c r="AB402" s="50"/>
    </row>
    <row r="403" spans="1:28" ht="17.2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0"/>
      <c r="K403" s="125"/>
      <c r="L403" s="125"/>
      <c r="R403" s="50"/>
      <c r="S403" s="50"/>
      <c r="T403" s="50"/>
      <c r="U403" s="50"/>
      <c r="V403" s="50"/>
      <c r="W403" s="52"/>
      <c r="X403" s="50"/>
      <c r="Y403" s="50"/>
      <c r="Z403" s="50"/>
      <c r="AA403" s="50"/>
      <c r="AB403" s="50"/>
    </row>
    <row r="404" spans="1:28" ht="17.2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0"/>
      <c r="K404" s="125"/>
      <c r="L404" s="125"/>
      <c r="R404" s="50"/>
      <c r="S404" s="50"/>
      <c r="T404" s="50"/>
      <c r="U404" s="50"/>
      <c r="V404" s="50"/>
      <c r="W404" s="52"/>
      <c r="X404" s="50"/>
      <c r="Y404" s="50"/>
      <c r="Z404" s="50"/>
      <c r="AA404" s="50"/>
      <c r="AB404" s="50"/>
    </row>
    <row r="405" spans="1:28" ht="17.2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0"/>
      <c r="K405" s="125"/>
      <c r="L405" s="125"/>
      <c r="R405" s="50"/>
      <c r="S405" s="50"/>
      <c r="T405" s="50"/>
      <c r="U405" s="50"/>
      <c r="V405" s="50"/>
      <c r="W405" s="52"/>
      <c r="X405" s="50"/>
      <c r="Y405" s="50"/>
      <c r="Z405" s="50"/>
      <c r="AA405" s="50"/>
      <c r="AB405" s="50"/>
    </row>
    <row r="406" spans="1:28" ht="17.2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0"/>
      <c r="K406" s="125"/>
      <c r="L406" s="125"/>
      <c r="R406" s="50"/>
      <c r="S406" s="50"/>
      <c r="T406" s="50"/>
      <c r="U406" s="50"/>
      <c r="V406" s="50"/>
      <c r="W406" s="52"/>
      <c r="X406" s="50"/>
      <c r="Y406" s="50"/>
      <c r="Z406" s="50"/>
      <c r="AA406" s="50"/>
      <c r="AB406" s="50"/>
    </row>
    <row r="407" spans="1:28" ht="17.2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0"/>
      <c r="K407" s="125"/>
      <c r="L407" s="125"/>
      <c r="R407" s="50"/>
      <c r="S407" s="50"/>
      <c r="T407" s="50"/>
      <c r="U407" s="50"/>
      <c r="V407" s="50"/>
      <c r="W407" s="52"/>
      <c r="X407" s="50"/>
      <c r="Y407" s="50"/>
      <c r="Z407" s="50"/>
      <c r="AA407" s="50"/>
      <c r="AB407" s="50"/>
    </row>
    <row r="408" spans="1:28" ht="17.2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0"/>
      <c r="K408" s="125"/>
      <c r="L408" s="125"/>
      <c r="R408" s="50"/>
      <c r="S408" s="50"/>
      <c r="T408" s="50"/>
      <c r="U408" s="50"/>
      <c r="V408" s="50"/>
      <c r="W408" s="52"/>
      <c r="X408" s="50"/>
      <c r="Y408" s="50"/>
      <c r="Z408" s="50"/>
      <c r="AA408" s="50"/>
      <c r="AB408" s="50"/>
    </row>
    <row r="409" spans="1:28" ht="17.2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0"/>
      <c r="K409" s="125"/>
      <c r="L409" s="125"/>
      <c r="R409" s="50"/>
      <c r="S409" s="50"/>
      <c r="T409" s="50"/>
      <c r="U409" s="50"/>
      <c r="V409" s="50"/>
      <c r="W409" s="52"/>
      <c r="X409" s="50"/>
      <c r="Y409" s="50"/>
      <c r="Z409" s="50"/>
      <c r="AA409" s="50"/>
      <c r="AB409" s="50"/>
    </row>
    <row r="410" spans="1:28" ht="17.2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0"/>
      <c r="K410" s="125"/>
      <c r="L410" s="125"/>
      <c r="R410" s="50"/>
      <c r="S410" s="50"/>
      <c r="T410" s="50"/>
      <c r="U410" s="50"/>
      <c r="V410" s="50"/>
      <c r="W410" s="52"/>
      <c r="X410" s="50"/>
      <c r="Y410" s="50"/>
      <c r="Z410" s="50"/>
      <c r="AA410" s="50"/>
      <c r="AB410" s="50"/>
    </row>
    <row r="411" spans="1:28" ht="17.2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0"/>
      <c r="K411" s="125"/>
      <c r="L411" s="125"/>
      <c r="R411" s="50"/>
      <c r="S411" s="50"/>
      <c r="T411" s="50"/>
      <c r="U411" s="50"/>
      <c r="V411" s="50"/>
      <c r="W411" s="52"/>
      <c r="X411" s="50"/>
      <c r="Y411" s="50"/>
      <c r="Z411" s="50"/>
      <c r="AA411" s="50"/>
      <c r="AB411" s="50"/>
    </row>
    <row r="412" spans="1:28" ht="17.2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0"/>
      <c r="K412" s="125"/>
      <c r="L412" s="125"/>
      <c r="R412" s="50"/>
      <c r="S412" s="50"/>
      <c r="T412" s="50"/>
      <c r="U412" s="50"/>
      <c r="V412" s="50"/>
      <c r="W412" s="52"/>
      <c r="X412" s="50"/>
      <c r="Y412" s="50"/>
      <c r="Z412" s="50"/>
      <c r="AA412" s="50"/>
      <c r="AB412" s="50"/>
    </row>
    <row r="413" spans="1:28" ht="17.2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0"/>
      <c r="K413" s="125"/>
      <c r="L413" s="125"/>
      <c r="R413" s="50"/>
      <c r="S413" s="50"/>
      <c r="T413" s="50"/>
      <c r="U413" s="50"/>
      <c r="V413" s="50"/>
      <c r="W413" s="52"/>
      <c r="X413" s="50"/>
      <c r="Y413" s="50"/>
      <c r="Z413" s="50"/>
      <c r="AA413" s="50"/>
      <c r="AB413" s="50"/>
    </row>
    <row r="414" spans="1:28" ht="17.2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0"/>
      <c r="K414" s="125"/>
      <c r="L414" s="125"/>
      <c r="R414" s="50"/>
      <c r="S414" s="50"/>
      <c r="T414" s="50"/>
      <c r="U414" s="50"/>
      <c r="V414" s="50"/>
      <c r="W414" s="52"/>
      <c r="X414" s="50"/>
      <c r="Y414" s="50"/>
      <c r="Z414" s="50"/>
      <c r="AA414" s="50"/>
      <c r="AB414" s="50"/>
    </row>
    <row r="415" spans="1:28" ht="17.2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0"/>
      <c r="K415" s="125"/>
      <c r="L415" s="125"/>
      <c r="R415" s="50"/>
      <c r="S415" s="50"/>
      <c r="T415" s="50"/>
      <c r="U415" s="50"/>
      <c r="V415" s="50"/>
      <c r="W415" s="52"/>
      <c r="X415" s="50"/>
      <c r="Y415" s="50"/>
      <c r="Z415" s="50"/>
      <c r="AA415" s="50"/>
      <c r="AB415" s="50"/>
    </row>
    <row r="416" spans="1:28" ht="17.2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0"/>
      <c r="K416" s="125"/>
      <c r="L416" s="125"/>
      <c r="R416" s="50"/>
      <c r="S416" s="50"/>
      <c r="T416" s="50"/>
      <c r="U416" s="50"/>
      <c r="V416" s="50"/>
      <c r="W416" s="52"/>
      <c r="X416" s="50"/>
      <c r="Y416" s="50"/>
      <c r="Z416" s="50"/>
      <c r="AA416" s="50"/>
      <c r="AB416" s="50"/>
    </row>
    <row r="417" spans="1:28" ht="17.2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0"/>
      <c r="K417" s="125"/>
      <c r="L417" s="125"/>
      <c r="R417" s="50"/>
      <c r="S417" s="50"/>
      <c r="T417" s="50"/>
      <c r="U417" s="50"/>
      <c r="V417" s="50"/>
      <c r="W417" s="52"/>
      <c r="X417" s="50"/>
      <c r="Y417" s="50"/>
      <c r="Z417" s="50"/>
      <c r="AA417" s="50"/>
      <c r="AB417" s="50"/>
    </row>
    <row r="418" spans="1:28" ht="17.2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0"/>
      <c r="K418" s="125"/>
      <c r="L418" s="125"/>
      <c r="R418" s="50"/>
      <c r="S418" s="50"/>
      <c r="T418" s="50"/>
      <c r="U418" s="50"/>
      <c r="V418" s="50"/>
      <c r="W418" s="52"/>
      <c r="X418" s="50"/>
      <c r="Y418" s="50"/>
      <c r="Z418" s="50"/>
      <c r="AA418" s="50"/>
      <c r="AB418" s="50"/>
    </row>
    <row r="419" spans="1:28" ht="17.2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0"/>
      <c r="K419" s="125"/>
      <c r="L419" s="125"/>
      <c r="R419" s="50"/>
      <c r="S419" s="50"/>
      <c r="T419" s="50"/>
      <c r="U419" s="50"/>
      <c r="V419" s="50"/>
      <c r="W419" s="52"/>
      <c r="X419" s="50"/>
      <c r="Y419" s="50"/>
      <c r="Z419" s="50"/>
      <c r="AA419" s="50"/>
      <c r="AB419" s="50"/>
    </row>
    <row r="420" spans="1:28" ht="17.2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0"/>
      <c r="K420" s="125"/>
      <c r="L420" s="125"/>
      <c r="R420" s="50"/>
      <c r="S420" s="50"/>
      <c r="T420" s="50"/>
      <c r="U420" s="50"/>
      <c r="V420" s="50"/>
      <c r="W420" s="52"/>
      <c r="X420" s="50"/>
      <c r="Y420" s="50"/>
      <c r="Z420" s="50"/>
      <c r="AA420" s="50"/>
      <c r="AB420" s="50"/>
    </row>
    <row r="421" spans="1:28" ht="17.2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0"/>
      <c r="K421" s="125"/>
      <c r="L421" s="125"/>
      <c r="R421" s="50"/>
      <c r="S421" s="50"/>
      <c r="T421" s="50"/>
      <c r="U421" s="50"/>
      <c r="V421" s="50"/>
      <c r="W421" s="52"/>
      <c r="X421" s="50"/>
      <c r="Y421" s="50"/>
      <c r="Z421" s="50"/>
      <c r="AA421" s="50"/>
      <c r="AB421" s="50"/>
    </row>
    <row r="422" spans="1:28" ht="17.2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0"/>
      <c r="K422" s="125"/>
      <c r="L422" s="125"/>
      <c r="R422" s="50"/>
      <c r="S422" s="50"/>
      <c r="T422" s="50"/>
      <c r="U422" s="50"/>
      <c r="V422" s="50"/>
      <c r="W422" s="52"/>
      <c r="X422" s="50"/>
      <c r="Y422" s="50"/>
      <c r="Z422" s="50"/>
      <c r="AA422" s="50"/>
      <c r="AB422" s="50"/>
    </row>
    <row r="423" spans="1:28" ht="17.2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0"/>
      <c r="K423" s="125"/>
      <c r="L423" s="125"/>
      <c r="R423" s="50"/>
      <c r="S423" s="50"/>
      <c r="T423" s="50"/>
      <c r="U423" s="50"/>
      <c r="V423" s="50"/>
      <c r="W423" s="52"/>
      <c r="X423" s="50"/>
      <c r="Y423" s="50"/>
      <c r="Z423" s="50"/>
      <c r="AA423" s="50"/>
      <c r="AB423" s="50"/>
    </row>
    <row r="424" spans="1:28" ht="17.2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0"/>
      <c r="K424" s="125"/>
      <c r="L424" s="125"/>
      <c r="R424" s="50"/>
      <c r="S424" s="50"/>
      <c r="T424" s="50"/>
      <c r="U424" s="50"/>
      <c r="V424" s="50"/>
      <c r="W424" s="52"/>
      <c r="X424" s="50"/>
      <c r="Y424" s="50"/>
      <c r="Z424" s="50"/>
      <c r="AA424" s="50"/>
      <c r="AB424" s="50"/>
    </row>
    <row r="425" spans="1:28" ht="17.2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0"/>
      <c r="K425" s="125"/>
      <c r="L425" s="125"/>
      <c r="R425" s="50"/>
      <c r="S425" s="50"/>
      <c r="T425" s="50"/>
      <c r="U425" s="50"/>
      <c r="V425" s="50"/>
      <c r="W425" s="52"/>
      <c r="X425" s="50"/>
      <c r="Y425" s="50"/>
      <c r="Z425" s="50"/>
      <c r="AA425" s="50"/>
      <c r="AB425" s="50"/>
    </row>
    <row r="426" spans="1:28" ht="17.2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0"/>
      <c r="K426" s="125"/>
      <c r="L426" s="125"/>
      <c r="R426" s="50"/>
      <c r="S426" s="50"/>
      <c r="T426" s="50"/>
      <c r="U426" s="50"/>
      <c r="V426" s="50"/>
      <c r="W426" s="52"/>
      <c r="X426" s="50"/>
      <c r="Y426" s="50"/>
      <c r="Z426" s="50"/>
      <c r="AA426" s="50"/>
      <c r="AB426" s="50"/>
    </row>
    <row r="427" spans="1:28" ht="17.2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0"/>
      <c r="K427" s="125"/>
      <c r="L427" s="125"/>
      <c r="R427" s="50"/>
      <c r="S427" s="50"/>
      <c r="T427" s="50"/>
      <c r="U427" s="50"/>
      <c r="V427" s="50"/>
      <c r="W427" s="52"/>
      <c r="X427" s="50"/>
      <c r="Y427" s="50"/>
      <c r="Z427" s="50"/>
      <c r="AA427" s="50"/>
      <c r="AB427" s="50"/>
    </row>
    <row r="428" spans="1:28" ht="17.2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0"/>
      <c r="K428" s="125"/>
      <c r="L428" s="125"/>
      <c r="R428" s="50"/>
      <c r="S428" s="50"/>
      <c r="T428" s="50"/>
      <c r="U428" s="50"/>
      <c r="V428" s="50"/>
      <c r="W428" s="52"/>
      <c r="X428" s="50"/>
      <c r="Y428" s="50"/>
      <c r="Z428" s="50"/>
      <c r="AA428" s="50"/>
      <c r="AB428" s="50"/>
    </row>
    <row r="429" spans="1:28" ht="17.2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0"/>
      <c r="K429" s="125"/>
      <c r="L429" s="125"/>
      <c r="R429" s="50"/>
      <c r="S429" s="50"/>
      <c r="T429" s="50"/>
      <c r="U429" s="50"/>
      <c r="V429" s="50"/>
      <c r="W429" s="52"/>
      <c r="X429" s="50"/>
      <c r="Y429" s="50"/>
      <c r="Z429" s="50"/>
      <c r="AA429" s="50"/>
      <c r="AB429" s="50"/>
    </row>
    <row r="430" spans="1:28" ht="17.2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0"/>
      <c r="K430" s="125"/>
      <c r="L430" s="125"/>
      <c r="R430" s="50"/>
      <c r="S430" s="50"/>
      <c r="T430" s="50"/>
      <c r="U430" s="50"/>
      <c r="V430" s="50"/>
      <c r="W430" s="52"/>
      <c r="X430" s="50"/>
      <c r="Y430" s="50"/>
      <c r="Z430" s="50"/>
      <c r="AA430" s="50"/>
      <c r="AB430" s="50"/>
    </row>
    <row r="431" spans="1:28" ht="17.2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0"/>
      <c r="K431" s="125"/>
      <c r="L431" s="125"/>
      <c r="R431" s="50"/>
      <c r="S431" s="50"/>
      <c r="T431" s="50"/>
      <c r="U431" s="50"/>
      <c r="V431" s="50"/>
      <c r="W431" s="52"/>
      <c r="X431" s="50"/>
      <c r="Y431" s="50"/>
      <c r="Z431" s="50"/>
      <c r="AA431" s="50"/>
      <c r="AB431" s="50"/>
    </row>
    <row r="432" spans="1:28" ht="17.2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0"/>
      <c r="K432" s="125"/>
      <c r="L432" s="125"/>
      <c r="R432" s="50"/>
      <c r="S432" s="50"/>
      <c r="T432" s="50"/>
      <c r="U432" s="50"/>
      <c r="V432" s="50"/>
      <c r="W432" s="52"/>
      <c r="X432" s="50"/>
      <c r="Y432" s="50"/>
      <c r="Z432" s="50"/>
      <c r="AA432" s="50"/>
      <c r="AB432" s="50"/>
    </row>
    <row r="433" spans="1:28" ht="17.2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0"/>
      <c r="K433" s="125"/>
      <c r="L433" s="125"/>
      <c r="R433" s="50"/>
      <c r="S433" s="50"/>
      <c r="T433" s="50"/>
      <c r="U433" s="50"/>
      <c r="V433" s="50"/>
      <c r="W433" s="52"/>
      <c r="X433" s="50"/>
      <c r="Y433" s="50"/>
      <c r="Z433" s="50"/>
      <c r="AA433" s="50"/>
      <c r="AB433" s="50"/>
    </row>
    <row r="434" spans="1:28" ht="17.2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0"/>
      <c r="K434" s="125"/>
      <c r="L434" s="125"/>
      <c r="R434" s="50"/>
      <c r="S434" s="50"/>
      <c r="T434" s="50"/>
      <c r="U434" s="50"/>
      <c r="V434" s="50"/>
      <c r="W434" s="52"/>
      <c r="X434" s="50"/>
      <c r="Y434" s="50"/>
      <c r="Z434" s="50"/>
      <c r="AA434" s="50"/>
      <c r="AB434" s="50"/>
    </row>
    <row r="435" spans="1:28" ht="17.2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0"/>
      <c r="K435" s="125"/>
      <c r="L435" s="125"/>
      <c r="R435" s="50"/>
      <c r="S435" s="50"/>
      <c r="T435" s="50"/>
      <c r="U435" s="50"/>
      <c r="V435" s="50"/>
      <c r="W435" s="52"/>
      <c r="X435" s="50"/>
      <c r="Y435" s="50"/>
      <c r="Z435" s="50"/>
      <c r="AA435" s="50"/>
      <c r="AB435" s="50"/>
    </row>
    <row r="436" spans="1:28" ht="17.2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0"/>
      <c r="K436" s="125"/>
      <c r="L436" s="125"/>
      <c r="R436" s="50"/>
      <c r="S436" s="50"/>
      <c r="T436" s="50"/>
      <c r="U436" s="50"/>
      <c r="V436" s="50"/>
      <c r="W436" s="52"/>
      <c r="X436" s="50"/>
      <c r="Y436" s="50"/>
      <c r="Z436" s="50"/>
      <c r="AA436" s="50"/>
      <c r="AB436" s="50"/>
    </row>
    <row r="437" spans="1:28" ht="17.2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0"/>
      <c r="K437" s="125"/>
      <c r="L437" s="125"/>
      <c r="R437" s="50"/>
      <c r="S437" s="50"/>
      <c r="T437" s="50"/>
      <c r="U437" s="50"/>
      <c r="V437" s="50"/>
      <c r="W437" s="52"/>
      <c r="X437" s="50"/>
      <c r="Y437" s="50"/>
      <c r="Z437" s="50"/>
      <c r="AA437" s="50"/>
      <c r="AB437" s="50"/>
    </row>
    <row r="438" spans="1:28" ht="17.2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0"/>
      <c r="K438" s="125"/>
      <c r="L438" s="125"/>
      <c r="R438" s="50"/>
      <c r="S438" s="50"/>
      <c r="T438" s="50"/>
      <c r="U438" s="50"/>
      <c r="V438" s="50"/>
      <c r="W438" s="52"/>
      <c r="X438" s="50"/>
      <c r="Y438" s="50"/>
      <c r="Z438" s="50"/>
      <c r="AA438" s="50"/>
      <c r="AB438" s="50"/>
    </row>
    <row r="439" spans="1:28" ht="17.2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0"/>
      <c r="K439" s="125"/>
      <c r="L439" s="125"/>
      <c r="R439" s="50"/>
      <c r="S439" s="50"/>
      <c r="T439" s="50"/>
      <c r="U439" s="50"/>
      <c r="V439" s="50"/>
      <c r="W439" s="52"/>
      <c r="X439" s="50"/>
      <c r="Y439" s="50"/>
      <c r="Z439" s="50"/>
      <c r="AA439" s="50"/>
      <c r="AB439" s="50"/>
    </row>
    <row r="440" spans="1:28" ht="17.2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0"/>
      <c r="K440" s="125"/>
      <c r="L440" s="125"/>
      <c r="R440" s="50"/>
      <c r="S440" s="50"/>
      <c r="T440" s="50"/>
      <c r="U440" s="50"/>
      <c r="V440" s="50"/>
      <c r="W440" s="52"/>
      <c r="X440" s="50"/>
      <c r="Y440" s="50"/>
      <c r="Z440" s="50"/>
      <c r="AA440" s="50"/>
      <c r="AB440" s="50"/>
    </row>
    <row r="441" spans="1:28" ht="17.2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0"/>
      <c r="K441" s="125"/>
      <c r="L441" s="125"/>
      <c r="R441" s="50"/>
      <c r="S441" s="50"/>
      <c r="T441" s="50"/>
      <c r="U441" s="50"/>
      <c r="V441" s="50"/>
      <c r="W441" s="52"/>
      <c r="X441" s="50"/>
      <c r="Y441" s="50"/>
      <c r="Z441" s="50"/>
      <c r="AA441" s="50"/>
      <c r="AB441" s="50"/>
    </row>
    <row r="442" spans="1:28" ht="17.2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0"/>
      <c r="K442" s="125"/>
      <c r="L442" s="125"/>
      <c r="R442" s="50"/>
      <c r="S442" s="50"/>
      <c r="T442" s="50"/>
      <c r="U442" s="50"/>
      <c r="V442" s="50"/>
      <c r="W442" s="52"/>
      <c r="X442" s="50"/>
      <c r="Y442" s="50"/>
      <c r="Z442" s="50"/>
      <c r="AA442" s="50"/>
      <c r="AB442" s="50"/>
    </row>
    <row r="443" spans="1:28" ht="17.2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0"/>
      <c r="K443" s="125"/>
      <c r="L443" s="125"/>
      <c r="R443" s="50"/>
      <c r="S443" s="50"/>
      <c r="T443" s="50"/>
      <c r="U443" s="50"/>
      <c r="V443" s="50"/>
      <c r="W443" s="52"/>
      <c r="X443" s="50"/>
      <c r="Y443" s="50"/>
      <c r="Z443" s="50"/>
      <c r="AA443" s="50"/>
      <c r="AB443" s="50"/>
    </row>
    <row r="444" spans="1:28" ht="17.2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0"/>
      <c r="K444" s="125"/>
      <c r="L444" s="125"/>
      <c r="R444" s="50"/>
      <c r="S444" s="50"/>
      <c r="T444" s="50"/>
      <c r="U444" s="50"/>
      <c r="V444" s="50"/>
      <c r="W444" s="52"/>
      <c r="X444" s="50"/>
      <c r="Y444" s="50"/>
      <c r="Z444" s="50"/>
      <c r="AA444" s="50"/>
      <c r="AB444" s="50"/>
    </row>
    <row r="445" spans="1:28" ht="17.2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0"/>
      <c r="K445" s="125"/>
      <c r="L445" s="125"/>
      <c r="R445" s="50"/>
      <c r="S445" s="50"/>
      <c r="T445" s="50"/>
      <c r="U445" s="50"/>
      <c r="V445" s="50"/>
      <c r="W445" s="52"/>
      <c r="X445" s="50"/>
      <c r="Y445" s="50"/>
      <c r="Z445" s="50"/>
      <c r="AA445" s="50"/>
      <c r="AB445" s="50"/>
    </row>
    <row r="446" spans="1:28" ht="17.2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0"/>
      <c r="K446" s="125"/>
      <c r="L446" s="125"/>
      <c r="R446" s="50"/>
      <c r="S446" s="50"/>
      <c r="T446" s="50"/>
      <c r="U446" s="50"/>
      <c r="V446" s="50"/>
      <c r="W446" s="52"/>
      <c r="X446" s="50"/>
      <c r="Y446" s="50"/>
      <c r="Z446" s="50"/>
      <c r="AA446" s="50"/>
      <c r="AB446" s="50"/>
    </row>
    <row r="447" spans="1:28" ht="17.2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0"/>
      <c r="K447" s="125"/>
      <c r="L447" s="125"/>
      <c r="R447" s="50"/>
      <c r="S447" s="50"/>
      <c r="T447" s="50"/>
      <c r="U447" s="50"/>
      <c r="V447" s="50"/>
      <c r="W447" s="52"/>
      <c r="X447" s="50"/>
      <c r="Y447" s="50"/>
      <c r="Z447" s="50"/>
      <c r="AA447" s="50"/>
      <c r="AB447" s="50"/>
    </row>
    <row r="448" spans="1:28" ht="17.2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0"/>
      <c r="K448" s="125"/>
      <c r="L448" s="125"/>
      <c r="R448" s="50"/>
      <c r="S448" s="50"/>
      <c r="T448" s="50"/>
      <c r="U448" s="50"/>
      <c r="V448" s="50"/>
      <c r="W448" s="52"/>
      <c r="X448" s="50"/>
      <c r="Y448" s="50"/>
      <c r="Z448" s="50"/>
      <c r="AA448" s="50"/>
      <c r="AB448" s="50"/>
    </row>
    <row r="449" spans="1:28" ht="17.2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0"/>
      <c r="K449" s="125"/>
      <c r="L449" s="125"/>
      <c r="R449" s="50"/>
      <c r="S449" s="50"/>
      <c r="T449" s="50"/>
      <c r="U449" s="50"/>
      <c r="V449" s="50"/>
      <c r="W449" s="52"/>
      <c r="X449" s="50"/>
      <c r="Y449" s="50"/>
      <c r="Z449" s="50"/>
      <c r="AA449" s="50"/>
      <c r="AB449" s="50"/>
    </row>
    <row r="450" spans="1:28" ht="17.2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0"/>
      <c r="K450" s="125"/>
      <c r="L450" s="125"/>
      <c r="R450" s="50"/>
      <c r="S450" s="50"/>
      <c r="T450" s="50"/>
      <c r="U450" s="50"/>
      <c r="V450" s="50"/>
      <c r="W450" s="52"/>
      <c r="X450" s="50"/>
      <c r="Y450" s="50"/>
      <c r="Z450" s="50"/>
      <c r="AA450" s="50"/>
      <c r="AB450" s="50"/>
    </row>
    <row r="451" spans="1:28" ht="17.2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0"/>
      <c r="K451" s="125"/>
      <c r="L451" s="125"/>
      <c r="R451" s="50"/>
      <c r="S451" s="50"/>
      <c r="T451" s="50"/>
      <c r="U451" s="50"/>
      <c r="V451" s="50"/>
      <c r="W451" s="52"/>
      <c r="X451" s="50"/>
      <c r="Y451" s="50"/>
      <c r="Z451" s="50"/>
      <c r="AA451" s="50"/>
      <c r="AB451" s="50"/>
    </row>
    <row r="452" spans="1:28" ht="17.2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0"/>
      <c r="K452" s="125"/>
      <c r="L452" s="125"/>
      <c r="R452" s="50"/>
      <c r="S452" s="50"/>
      <c r="T452" s="50"/>
      <c r="U452" s="50"/>
      <c r="V452" s="50"/>
      <c r="W452" s="52"/>
      <c r="X452" s="50"/>
      <c r="Y452" s="50"/>
      <c r="Z452" s="50"/>
      <c r="AA452" s="50"/>
      <c r="AB452" s="50"/>
    </row>
    <row r="453" spans="1:28" ht="17.2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0"/>
      <c r="K453" s="125"/>
      <c r="L453" s="125"/>
      <c r="R453" s="50"/>
      <c r="S453" s="50"/>
      <c r="T453" s="50"/>
      <c r="U453" s="50"/>
      <c r="V453" s="50"/>
      <c r="W453" s="52"/>
      <c r="X453" s="50"/>
      <c r="Y453" s="50"/>
      <c r="Z453" s="50"/>
      <c r="AA453" s="50"/>
      <c r="AB453" s="50"/>
    </row>
    <row r="454" spans="1:28" ht="17.2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0"/>
      <c r="K454" s="125"/>
      <c r="L454" s="125"/>
      <c r="R454" s="50"/>
      <c r="S454" s="50"/>
      <c r="T454" s="50"/>
      <c r="U454" s="50"/>
      <c r="V454" s="50"/>
      <c r="W454" s="52"/>
      <c r="X454" s="50"/>
      <c r="Y454" s="50"/>
      <c r="Z454" s="50"/>
      <c r="AA454" s="50"/>
      <c r="AB454" s="50"/>
    </row>
    <row r="455" spans="1:28" ht="17.2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0"/>
      <c r="K455" s="125"/>
      <c r="L455" s="125"/>
      <c r="R455" s="50"/>
      <c r="S455" s="50"/>
      <c r="T455" s="50"/>
      <c r="U455" s="50"/>
      <c r="V455" s="50"/>
      <c r="W455" s="52"/>
      <c r="X455" s="50"/>
      <c r="Y455" s="50"/>
      <c r="Z455" s="50"/>
      <c r="AA455" s="50"/>
      <c r="AB455" s="50"/>
    </row>
    <row r="456" spans="1:28" ht="17.2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0"/>
      <c r="K456" s="125"/>
      <c r="L456" s="125"/>
      <c r="R456" s="50"/>
      <c r="S456" s="50"/>
      <c r="T456" s="50"/>
      <c r="U456" s="50"/>
      <c r="V456" s="50"/>
      <c r="W456" s="52"/>
      <c r="X456" s="50"/>
      <c r="Y456" s="50"/>
      <c r="Z456" s="50"/>
      <c r="AA456" s="50"/>
      <c r="AB456" s="50"/>
    </row>
    <row r="457" spans="1:28" ht="17.2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0"/>
      <c r="K457" s="125"/>
      <c r="L457" s="125"/>
      <c r="R457" s="50"/>
      <c r="S457" s="50"/>
      <c r="T457" s="50"/>
      <c r="U457" s="50"/>
      <c r="V457" s="50"/>
      <c r="W457" s="52"/>
      <c r="X457" s="50"/>
      <c r="Y457" s="50"/>
      <c r="Z457" s="50"/>
      <c r="AA457" s="50"/>
      <c r="AB457" s="50"/>
    </row>
    <row r="458" spans="1:28" ht="17.2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0"/>
      <c r="K458" s="125"/>
      <c r="L458" s="125"/>
      <c r="R458" s="50"/>
      <c r="S458" s="50"/>
      <c r="T458" s="50"/>
      <c r="U458" s="50"/>
      <c r="V458" s="50"/>
      <c r="W458" s="52"/>
      <c r="X458" s="50"/>
      <c r="Y458" s="50"/>
      <c r="Z458" s="50"/>
      <c r="AA458" s="50"/>
      <c r="AB458" s="50"/>
    </row>
    <row r="459" spans="1:28" ht="17.2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0"/>
      <c r="K459" s="125"/>
      <c r="L459" s="125"/>
      <c r="R459" s="50"/>
      <c r="S459" s="50"/>
      <c r="T459" s="50"/>
      <c r="U459" s="50"/>
      <c r="V459" s="50"/>
      <c r="W459" s="52"/>
      <c r="X459" s="50"/>
      <c r="Y459" s="50"/>
      <c r="Z459" s="50"/>
      <c r="AA459" s="50"/>
      <c r="AB459" s="50"/>
    </row>
    <row r="460" spans="1:28" ht="17.2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0"/>
      <c r="K460" s="125"/>
      <c r="L460" s="125"/>
      <c r="R460" s="50"/>
      <c r="S460" s="50"/>
      <c r="T460" s="50"/>
      <c r="U460" s="50"/>
      <c r="V460" s="50"/>
      <c r="W460" s="52"/>
      <c r="X460" s="50"/>
      <c r="Y460" s="50"/>
      <c r="Z460" s="50"/>
      <c r="AA460" s="50"/>
      <c r="AB460" s="50"/>
    </row>
    <row r="461" spans="1:28" ht="17.2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0"/>
      <c r="K461" s="125"/>
      <c r="L461" s="125"/>
      <c r="R461" s="50"/>
      <c r="S461" s="50"/>
      <c r="T461" s="50"/>
      <c r="U461" s="50"/>
      <c r="V461" s="50"/>
      <c r="W461" s="52"/>
      <c r="X461" s="50"/>
      <c r="Y461" s="50"/>
      <c r="Z461" s="50"/>
      <c r="AA461" s="50"/>
      <c r="AB461" s="50"/>
    </row>
    <row r="462" spans="1:28" ht="17.2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0"/>
      <c r="K462" s="125"/>
      <c r="L462" s="125"/>
      <c r="R462" s="50"/>
      <c r="S462" s="50"/>
      <c r="T462" s="50"/>
      <c r="U462" s="50"/>
      <c r="V462" s="50"/>
      <c r="W462" s="52"/>
      <c r="X462" s="50"/>
      <c r="Y462" s="50"/>
      <c r="Z462" s="50"/>
      <c r="AA462" s="50"/>
      <c r="AB462" s="50"/>
    </row>
    <row r="463" spans="1:28" ht="17.2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0"/>
      <c r="K463" s="125"/>
      <c r="L463" s="125"/>
      <c r="R463" s="50"/>
      <c r="S463" s="50"/>
      <c r="T463" s="50"/>
      <c r="U463" s="50"/>
      <c r="V463" s="50"/>
      <c r="W463" s="52"/>
      <c r="X463" s="50"/>
      <c r="Y463" s="50"/>
      <c r="Z463" s="50"/>
      <c r="AA463" s="50"/>
      <c r="AB463" s="50"/>
    </row>
    <row r="464" spans="1:28" ht="17.2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0"/>
      <c r="K464" s="125"/>
      <c r="L464" s="125"/>
      <c r="R464" s="50"/>
      <c r="S464" s="50"/>
      <c r="T464" s="50"/>
      <c r="U464" s="50"/>
      <c r="V464" s="50"/>
      <c r="W464" s="52"/>
      <c r="X464" s="50"/>
      <c r="Y464" s="50"/>
      <c r="Z464" s="50"/>
      <c r="AA464" s="50"/>
      <c r="AB464" s="50"/>
    </row>
    <row r="465" spans="1:28" ht="17.2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0"/>
      <c r="K465" s="125"/>
      <c r="L465" s="125"/>
      <c r="R465" s="50"/>
      <c r="S465" s="50"/>
      <c r="T465" s="50"/>
      <c r="U465" s="50"/>
      <c r="V465" s="50"/>
      <c r="W465" s="52"/>
      <c r="X465" s="50"/>
      <c r="Y465" s="50"/>
      <c r="Z465" s="50"/>
      <c r="AA465" s="50"/>
      <c r="AB465" s="50"/>
    </row>
    <row r="466" spans="1:28" ht="17.2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0"/>
      <c r="K466" s="125"/>
      <c r="L466" s="125"/>
      <c r="R466" s="50"/>
      <c r="S466" s="50"/>
      <c r="T466" s="50"/>
      <c r="U466" s="50"/>
      <c r="V466" s="50"/>
      <c r="W466" s="52"/>
      <c r="X466" s="50"/>
      <c r="Y466" s="50"/>
      <c r="Z466" s="50"/>
      <c r="AA466" s="50"/>
      <c r="AB466" s="50"/>
    </row>
    <row r="467" spans="1:28" ht="17.2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0"/>
      <c r="K467" s="125"/>
      <c r="L467" s="125"/>
      <c r="R467" s="50"/>
      <c r="S467" s="50"/>
      <c r="T467" s="50"/>
      <c r="U467" s="50"/>
      <c r="V467" s="50"/>
      <c r="W467" s="52"/>
      <c r="X467" s="50"/>
      <c r="Y467" s="50"/>
      <c r="Z467" s="50"/>
      <c r="AA467" s="50"/>
      <c r="AB467" s="50"/>
    </row>
    <row r="468" spans="1:28" ht="17.2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0"/>
      <c r="K468" s="125"/>
      <c r="L468" s="125"/>
      <c r="R468" s="50"/>
      <c r="S468" s="50"/>
      <c r="T468" s="50"/>
      <c r="U468" s="50"/>
      <c r="V468" s="50"/>
      <c r="W468" s="52"/>
      <c r="X468" s="50"/>
      <c r="Y468" s="50"/>
      <c r="Z468" s="50"/>
      <c r="AA468" s="50"/>
      <c r="AB468" s="50"/>
    </row>
    <row r="469" spans="1:28" ht="17.2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0"/>
      <c r="K469" s="125"/>
      <c r="L469" s="125"/>
      <c r="R469" s="50"/>
      <c r="S469" s="50"/>
      <c r="T469" s="50"/>
      <c r="U469" s="50"/>
      <c r="V469" s="50"/>
      <c r="W469" s="52"/>
      <c r="X469" s="50"/>
      <c r="Y469" s="50"/>
      <c r="Z469" s="50"/>
      <c r="AA469" s="50"/>
      <c r="AB469" s="50"/>
    </row>
    <row r="470" spans="1:28" ht="17.2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0"/>
      <c r="K470" s="125"/>
      <c r="L470" s="125"/>
      <c r="R470" s="50"/>
      <c r="S470" s="50"/>
      <c r="T470" s="50"/>
      <c r="U470" s="50"/>
      <c r="V470" s="50"/>
      <c r="W470" s="52"/>
      <c r="X470" s="50"/>
      <c r="Y470" s="50"/>
      <c r="Z470" s="50"/>
      <c r="AA470" s="50"/>
      <c r="AB470" s="50"/>
    </row>
    <row r="471" spans="1:28" ht="17.2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0"/>
      <c r="K471" s="125"/>
      <c r="L471" s="125"/>
      <c r="R471" s="50"/>
      <c r="S471" s="50"/>
      <c r="T471" s="50"/>
      <c r="U471" s="50"/>
      <c r="V471" s="50"/>
      <c r="W471" s="52"/>
      <c r="X471" s="50"/>
      <c r="Y471" s="50"/>
      <c r="Z471" s="50"/>
      <c r="AA471" s="50"/>
      <c r="AB471" s="50"/>
    </row>
    <row r="472" spans="1:28" ht="17.2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0"/>
      <c r="K472" s="125"/>
      <c r="L472" s="125"/>
      <c r="R472" s="50"/>
      <c r="S472" s="50"/>
      <c r="T472" s="50"/>
      <c r="U472" s="50"/>
      <c r="V472" s="50"/>
      <c r="W472" s="52"/>
      <c r="X472" s="50"/>
      <c r="Y472" s="50"/>
      <c r="Z472" s="50"/>
      <c r="AA472" s="50"/>
      <c r="AB472" s="50"/>
    </row>
    <row r="473" spans="1:28" ht="17.2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0"/>
      <c r="K473" s="125"/>
      <c r="L473" s="125"/>
      <c r="R473" s="50"/>
      <c r="S473" s="50"/>
      <c r="T473" s="50"/>
      <c r="U473" s="50"/>
      <c r="V473" s="50"/>
      <c r="W473" s="52"/>
      <c r="X473" s="50"/>
      <c r="Y473" s="50"/>
      <c r="Z473" s="50"/>
      <c r="AA473" s="50"/>
      <c r="AB473" s="50"/>
    </row>
    <row r="474" spans="1:28" ht="17.2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0"/>
      <c r="K474" s="125"/>
      <c r="L474" s="125"/>
      <c r="R474" s="50"/>
      <c r="S474" s="50"/>
      <c r="T474" s="50"/>
      <c r="U474" s="50"/>
      <c r="V474" s="50"/>
      <c r="W474" s="52"/>
      <c r="X474" s="50"/>
      <c r="Y474" s="50"/>
      <c r="Z474" s="50"/>
      <c r="AA474" s="50"/>
      <c r="AB474" s="50"/>
    </row>
    <row r="475" spans="1:28" ht="17.2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0"/>
      <c r="K475" s="125"/>
      <c r="L475" s="125"/>
      <c r="R475" s="50"/>
      <c r="S475" s="50"/>
      <c r="T475" s="50"/>
      <c r="U475" s="50"/>
      <c r="V475" s="50"/>
      <c r="W475" s="52"/>
      <c r="X475" s="50"/>
      <c r="Y475" s="50"/>
      <c r="Z475" s="50"/>
      <c r="AA475" s="50"/>
      <c r="AB475" s="50"/>
    </row>
    <row r="476" spans="1:28" ht="17.2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0"/>
      <c r="K476" s="125"/>
      <c r="L476" s="125"/>
      <c r="R476" s="50"/>
      <c r="S476" s="50"/>
      <c r="T476" s="50"/>
      <c r="U476" s="50"/>
      <c r="V476" s="50"/>
      <c r="W476" s="52"/>
      <c r="X476" s="50"/>
      <c r="Y476" s="50"/>
      <c r="Z476" s="50"/>
      <c r="AA476" s="50"/>
      <c r="AB476" s="50"/>
    </row>
    <row r="477" spans="1:28" ht="17.2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0"/>
      <c r="K477" s="125"/>
      <c r="L477" s="125"/>
      <c r="R477" s="50"/>
      <c r="S477" s="50"/>
      <c r="T477" s="50"/>
      <c r="U477" s="50"/>
      <c r="V477" s="50"/>
      <c r="W477" s="52"/>
      <c r="X477" s="50"/>
      <c r="Y477" s="50"/>
      <c r="Z477" s="50"/>
      <c r="AA477" s="50"/>
      <c r="AB477" s="50"/>
    </row>
    <row r="478" spans="1:28" ht="17.2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0"/>
      <c r="K478" s="125"/>
      <c r="L478" s="125"/>
      <c r="R478" s="50"/>
      <c r="S478" s="50"/>
      <c r="T478" s="50"/>
      <c r="U478" s="50"/>
      <c r="V478" s="50"/>
      <c r="W478" s="52"/>
      <c r="X478" s="50"/>
      <c r="Y478" s="50"/>
      <c r="Z478" s="50"/>
      <c r="AA478" s="50"/>
      <c r="AB478" s="50"/>
    </row>
    <row r="479" spans="1:28" ht="17.2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0"/>
      <c r="K479" s="125"/>
      <c r="L479" s="125"/>
      <c r="R479" s="50"/>
      <c r="S479" s="50"/>
      <c r="T479" s="50"/>
      <c r="U479" s="50"/>
      <c r="V479" s="50"/>
      <c r="W479" s="52"/>
      <c r="X479" s="50"/>
      <c r="Y479" s="50"/>
      <c r="Z479" s="50"/>
      <c r="AA479" s="50"/>
      <c r="AB479" s="50"/>
    </row>
    <row r="480" spans="1:28" ht="17.2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0"/>
      <c r="K480" s="125"/>
      <c r="L480" s="125"/>
      <c r="R480" s="50"/>
      <c r="S480" s="50"/>
      <c r="T480" s="50"/>
      <c r="U480" s="50"/>
      <c r="V480" s="50"/>
      <c r="W480" s="52"/>
      <c r="X480" s="50"/>
      <c r="Y480" s="50"/>
      <c r="Z480" s="50"/>
      <c r="AA480" s="50"/>
      <c r="AB480" s="50"/>
    </row>
    <row r="481" spans="1:28" ht="17.2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0"/>
      <c r="K481" s="125"/>
      <c r="L481" s="125"/>
      <c r="R481" s="50"/>
      <c r="S481" s="50"/>
      <c r="T481" s="50"/>
      <c r="U481" s="50"/>
      <c r="V481" s="50"/>
      <c r="W481" s="52"/>
      <c r="X481" s="50"/>
      <c r="Y481" s="50"/>
      <c r="Z481" s="50"/>
      <c r="AA481" s="50"/>
      <c r="AB481" s="50"/>
    </row>
    <row r="482" spans="1:28" ht="17.2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0"/>
      <c r="K482" s="125"/>
      <c r="L482" s="125"/>
      <c r="R482" s="50"/>
      <c r="S482" s="50"/>
      <c r="T482" s="50"/>
      <c r="U482" s="50"/>
      <c r="V482" s="50"/>
      <c r="W482" s="52"/>
      <c r="X482" s="50"/>
      <c r="Y482" s="50"/>
      <c r="Z482" s="50"/>
      <c r="AA482" s="50"/>
      <c r="AB482" s="50"/>
    </row>
    <row r="483" spans="1:28" ht="17.2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0"/>
      <c r="K483" s="125"/>
      <c r="L483" s="125"/>
      <c r="R483" s="50"/>
      <c r="S483" s="50"/>
      <c r="T483" s="50"/>
      <c r="U483" s="50"/>
      <c r="V483" s="50"/>
      <c r="W483" s="52"/>
      <c r="X483" s="50"/>
      <c r="Y483" s="50"/>
      <c r="Z483" s="50"/>
      <c r="AA483" s="50"/>
      <c r="AB483" s="50"/>
    </row>
    <row r="484" spans="1:28" ht="17.2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0"/>
      <c r="K484" s="125"/>
      <c r="L484" s="125"/>
      <c r="R484" s="50"/>
      <c r="S484" s="50"/>
      <c r="T484" s="50"/>
      <c r="U484" s="50"/>
      <c r="V484" s="50"/>
      <c r="W484" s="52"/>
      <c r="X484" s="50"/>
      <c r="Y484" s="50"/>
      <c r="Z484" s="50"/>
      <c r="AA484" s="50"/>
      <c r="AB484" s="50"/>
    </row>
    <row r="485" spans="1:28" ht="17.2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0"/>
      <c r="K485" s="125"/>
      <c r="L485" s="125"/>
      <c r="R485" s="50"/>
      <c r="S485" s="50"/>
      <c r="T485" s="50"/>
      <c r="U485" s="50"/>
      <c r="V485" s="50"/>
      <c r="W485" s="52"/>
      <c r="X485" s="50"/>
      <c r="Y485" s="50"/>
      <c r="Z485" s="50"/>
      <c r="AA485" s="50"/>
      <c r="AB485" s="50"/>
    </row>
    <row r="486" spans="1:28" ht="17.2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0"/>
      <c r="K486" s="125"/>
      <c r="L486" s="125"/>
      <c r="R486" s="50"/>
      <c r="S486" s="50"/>
      <c r="T486" s="50"/>
      <c r="U486" s="50"/>
      <c r="V486" s="50"/>
      <c r="W486" s="52"/>
      <c r="X486" s="50"/>
      <c r="Y486" s="50"/>
      <c r="Z486" s="50"/>
      <c r="AA486" s="50"/>
      <c r="AB486" s="50"/>
    </row>
    <row r="487" spans="1:28" ht="17.2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0"/>
      <c r="K487" s="125"/>
      <c r="L487" s="125"/>
      <c r="R487" s="50"/>
      <c r="S487" s="50"/>
      <c r="T487" s="50"/>
      <c r="U487" s="50"/>
      <c r="V487" s="50"/>
      <c r="W487" s="52"/>
      <c r="X487" s="50"/>
      <c r="Y487" s="50"/>
      <c r="Z487" s="50"/>
      <c r="AA487" s="50"/>
      <c r="AB487" s="50"/>
    </row>
    <row r="488" spans="1:28" ht="17.2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0"/>
      <c r="K488" s="125"/>
      <c r="L488" s="125"/>
      <c r="R488" s="50"/>
      <c r="S488" s="50"/>
      <c r="T488" s="50"/>
      <c r="U488" s="50"/>
      <c r="V488" s="50"/>
      <c r="W488" s="52"/>
      <c r="X488" s="50"/>
      <c r="Y488" s="50"/>
      <c r="Z488" s="50"/>
      <c r="AA488" s="50"/>
      <c r="AB488" s="50"/>
    </row>
    <row r="489" spans="1:28" ht="17.2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0"/>
      <c r="K489" s="125"/>
      <c r="L489" s="125"/>
      <c r="R489" s="50"/>
      <c r="S489" s="50"/>
      <c r="T489" s="50"/>
      <c r="U489" s="50"/>
      <c r="V489" s="50"/>
      <c r="W489" s="52"/>
      <c r="X489" s="50"/>
      <c r="Y489" s="50"/>
      <c r="Z489" s="50"/>
      <c r="AA489" s="50"/>
      <c r="AB489" s="50"/>
    </row>
    <row r="490" spans="1:28" ht="17.2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0"/>
      <c r="K490" s="125"/>
      <c r="L490" s="125"/>
      <c r="R490" s="50"/>
      <c r="S490" s="50"/>
      <c r="T490" s="50"/>
      <c r="U490" s="50"/>
      <c r="V490" s="50"/>
      <c r="W490" s="52"/>
      <c r="X490" s="50"/>
      <c r="Y490" s="50"/>
      <c r="Z490" s="50"/>
      <c r="AA490" s="50"/>
      <c r="AB490" s="50"/>
    </row>
    <row r="491" spans="1:28" ht="17.2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0"/>
      <c r="K491" s="125"/>
      <c r="L491" s="125"/>
      <c r="R491" s="50"/>
      <c r="S491" s="50"/>
      <c r="T491" s="50"/>
      <c r="U491" s="50"/>
      <c r="V491" s="50"/>
      <c r="W491" s="52"/>
      <c r="X491" s="50"/>
      <c r="Y491" s="50"/>
      <c r="Z491" s="50"/>
      <c r="AA491" s="50"/>
      <c r="AB491" s="50"/>
    </row>
    <row r="492" spans="1:28" ht="17.2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0"/>
      <c r="K492" s="125"/>
      <c r="L492" s="125"/>
      <c r="R492" s="50"/>
      <c r="S492" s="50"/>
      <c r="T492" s="50"/>
      <c r="U492" s="50"/>
      <c r="V492" s="50"/>
      <c r="W492" s="52"/>
      <c r="X492" s="50"/>
      <c r="Y492" s="50"/>
      <c r="Z492" s="50"/>
      <c r="AA492" s="50"/>
      <c r="AB492" s="50"/>
    </row>
    <row r="493" spans="1:28" ht="17.2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0"/>
      <c r="K493" s="125"/>
      <c r="L493" s="125"/>
      <c r="R493" s="50"/>
      <c r="S493" s="50"/>
      <c r="T493" s="50"/>
      <c r="U493" s="50"/>
      <c r="V493" s="50"/>
      <c r="W493" s="52"/>
      <c r="X493" s="50"/>
      <c r="Y493" s="50"/>
      <c r="Z493" s="50"/>
      <c r="AA493" s="50"/>
      <c r="AB493" s="50"/>
    </row>
    <row r="494" spans="1:28" ht="17.2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0"/>
      <c r="K494" s="125"/>
      <c r="L494" s="125"/>
      <c r="R494" s="50"/>
      <c r="S494" s="50"/>
      <c r="T494" s="50"/>
      <c r="U494" s="50"/>
      <c r="V494" s="50"/>
      <c r="W494" s="52"/>
      <c r="X494" s="50"/>
      <c r="Y494" s="50"/>
      <c r="Z494" s="50"/>
      <c r="AA494" s="50"/>
      <c r="AB494" s="50"/>
    </row>
    <row r="495" spans="1:28" ht="17.2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0"/>
      <c r="K495" s="125"/>
      <c r="L495" s="125"/>
      <c r="R495" s="50"/>
      <c r="S495" s="50"/>
      <c r="T495" s="50"/>
      <c r="U495" s="50"/>
      <c r="V495" s="50"/>
      <c r="W495" s="52"/>
      <c r="X495" s="50"/>
      <c r="Y495" s="50"/>
      <c r="Z495" s="50"/>
      <c r="AA495" s="50"/>
      <c r="AB495" s="50"/>
    </row>
    <row r="496" spans="1:28" ht="17.2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0"/>
      <c r="K496" s="125"/>
      <c r="L496" s="125"/>
      <c r="R496" s="50"/>
      <c r="S496" s="50"/>
      <c r="T496" s="50"/>
      <c r="U496" s="50"/>
      <c r="V496" s="50"/>
      <c r="W496" s="52"/>
      <c r="X496" s="50"/>
      <c r="Y496" s="50"/>
      <c r="Z496" s="50"/>
      <c r="AA496" s="50"/>
      <c r="AB496" s="50"/>
    </row>
    <row r="497" spans="1:28" ht="17.2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0"/>
      <c r="K497" s="125"/>
      <c r="L497" s="125"/>
      <c r="R497" s="50"/>
      <c r="S497" s="50"/>
      <c r="T497" s="50"/>
      <c r="U497" s="50"/>
      <c r="V497" s="50"/>
      <c r="W497" s="52"/>
      <c r="X497" s="50"/>
      <c r="Y497" s="50"/>
      <c r="Z497" s="50"/>
      <c r="AA497" s="50"/>
      <c r="AB497" s="50"/>
    </row>
    <row r="498" spans="1:28" ht="17.2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0"/>
      <c r="K498" s="125"/>
      <c r="L498" s="125"/>
      <c r="R498" s="50"/>
      <c r="S498" s="50"/>
      <c r="T498" s="50"/>
      <c r="U498" s="50"/>
      <c r="V498" s="50"/>
      <c r="W498" s="52"/>
      <c r="X498" s="50"/>
      <c r="Y498" s="50"/>
      <c r="Z498" s="50"/>
      <c r="AA498" s="50"/>
      <c r="AB498" s="50"/>
    </row>
    <row r="499" spans="1:28" ht="17.2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0"/>
      <c r="K499" s="125"/>
      <c r="L499" s="125"/>
      <c r="R499" s="50"/>
      <c r="S499" s="50"/>
      <c r="T499" s="50"/>
      <c r="U499" s="50"/>
      <c r="V499" s="50"/>
      <c r="W499" s="52"/>
      <c r="X499" s="50"/>
      <c r="Y499" s="50"/>
      <c r="Z499" s="50"/>
      <c r="AA499" s="50"/>
      <c r="AB499" s="50"/>
    </row>
    <row r="500" spans="1:28" ht="17.2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0"/>
      <c r="K500" s="125"/>
      <c r="L500" s="125"/>
      <c r="R500" s="50"/>
      <c r="S500" s="50"/>
      <c r="T500" s="50"/>
      <c r="U500" s="50"/>
      <c r="V500" s="50"/>
      <c r="W500" s="52"/>
      <c r="X500" s="50"/>
      <c r="Y500" s="50"/>
      <c r="Z500" s="50"/>
      <c r="AA500" s="50"/>
      <c r="AB500" s="50"/>
    </row>
    <row r="501" spans="1:28" ht="17.2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0"/>
      <c r="K501" s="125"/>
      <c r="L501" s="125"/>
      <c r="R501" s="50"/>
      <c r="S501" s="50"/>
      <c r="T501" s="50"/>
      <c r="U501" s="50"/>
      <c r="V501" s="50"/>
      <c r="W501" s="52"/>
      <c r="X501" s="50"/>
      <c r="Y501" s="50"/>
      <c r="Z501" s="50"/>
      <c r="AA501" s="50"/>
      <c r="AB501" s="50"/>
    </row>
    <row r="502" spans="1:28" ht="17.2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0"/>
      <c r="K502" s="125"/>
      <c r="L502" s="125"/>
      <c r="R502" s="50"/>
      <c r="S502" s="50"/>
      <c r="T502" s="50"/>
      <c r="U502" s="50"/>
      <c r="V502" s="50"/>
      <c r="W502" s="52"/>
      <c r="X502" s="50"/>
      <c r="Y502" s="50"/>
      <c r="Z502" s="50"/>
      <c r="AA502" s="50"/>
      <c r="AB502" s="50"/>
    </row>
    <row r="503" spans="1:28" ht="17.2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0"/>
      <c r="K503" s="125"/>
      <c r="L503" s="125"/>
      <c r="R503" s="50"/>
      <c r="S503" s="50"/>
      <c r="T503" s="50"/>
      <c r="U503" s="50"/>
      <c r="V503" s="50"/>
      <c r="W503" s="52"/>
      <c r="X503" s="50"/>
      <c r="Y503" s="50"/>
      <c r="Z503" s="50"/>
      <c r="AA503" s="50"/>
      <c r="AB503" s="50"/>
    </row>
    <row r="504" spans="1:28" ht="17.2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0"/>
      <c r="K504" s="125"/>
      <c r="L504" s="125"/>
      <c r="R504" s="50"/>
      <c r="S504" s="50"/>
      <c r="T504" s="50"/>
      <c r="U504" s="50"/>
      <c r="V504" s="50"/>
      <c r="W504" s="52"/>
      <c r="X504" s="50"/>
      <c r="Y504" s="50"/>
      <c r="Z504" s="50"/>
      <c r="AA504" s="50"/>
      <c r="AB504" s="50"/>
    </row>
    <row r="505" spans="1:28" ht="17.2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0"/>
      <c r="K505" s="125"/>
      <c r="L505" s="125"/>
      <c r="R505" s="50"/>
      <c r="S505" s="50"/>
      <c r="T505" s="50"/>
      <c r="U505" s="50"/>
      <c r="V505" s="50"/>
      <c r="W505" s="52"/>
      <c r="X505" s="50"/>
      <c r="Y505" s="50"/>
      <c r="Z505" s="50"/>
      <c r="AA505" s="50"/>
      <c r="AB505" s="50"/>
    </row>
    <row r="506" spans="1:28" ht="17.2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0"/>
      <c r="K506" s="125"/>
      <c r="L506" s="125"/>
      <c r="R506" s="50"/>
      <c r="S506" s="50"/>
      <c r="T506" s="50"/>
      <c r="U506" s="50"/>
      <c r="V506" s="50"/>
      <c r="W506" s="52"/>
      <c r="X506" s="50"/>
      <c r="Y506" s="50"/>
      <c r="Z506" s="50"/>
      <c r="AA506" s="50"/>
      <c r="AB506" s="50"/>
    </row>
    <row r="507" spans="1:28" ht="17.2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0"/>
      <c r="K507" s="125"/>
      <c r="L507" s="125"/>
      <c r="R507" s="50"/>
      <c r="S507" s="50"/>
      <c r="T507" s="50"/>
      <c r="U507" s="50"/>
      <c r="V507" s="50"/>
      <c r="W507" s="52"/>
      <c r="X507" s="50"/>
      <c r="Y507" s="50"/>
      <c r="Z507" s="50"/>
      <c r="AA507" s="50"/>
      <c r="AB507" s="50"/>
    </row>
    <row r="508" spans="1:28" ht="17.2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0"/>
      <c r="K508" s="125"/>
      <c r="L508" s="125"/>
      <c r="R508" s="50"/>
      <c r="S508" s="50"/>
      <c r="T508" s="50"/>
      <c r="U508" s="50"/>
      <c r="V508" s="50"/>
      <c r="W508" s="52"/>
      <c r="X508" s="50"/>
      <c r="Y508" s="50"/>
      <c r="Z508" s="50"/>
      <c r="AA508" s="50"/>
      <c r="AB508" s="50"/>
    </row>
    <row r="509" spans="1:28" ht="17.2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0"/>
      <c r="K509" s="125"/>
      <c r="L509" s="125"/>
      <c r="R509" s="50"/>
      <c r="S509" s="50"/>
      <c r="T509" s="50"/>
      <c r="U509" s="50"/>
      <c r="V509" s="50"/>
      <c r="W509" s="52"/>
      <c r="X509" s="50"/>
      <c r="Y509" s="50"/>
      <c r="Z509" s="50"/>
      <c r="AA509" s="50"/>
      <c r="AB509" s="50"/>
    </row>
    <row r="510" spans="1:28" ht="17.2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0"/>
      <c r="K510" s="125"/>
      <c r="L510" s="125"/>
      <c r="R510" s="50"/>
      <c r="S510" s="50"/>
      <c r="T510" s="50"/>
      <c r="U510" s="50"/>
      <c r="V510" s="50"/>
      <c r="W510" s="52"/>
      <c r="X510" s="50"/>
      <c r="Y510" s="50"/>
      <c r="Z510" s="50"/>
      <c r="AA510" s="50"/>
      <c r="AB510" s="50"/>
    </row>
    <row r="511" spans="1:28" ht="17.2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0"/>
      <c r="K511" s="125"/>
      <c r="L511" s="125"/>
      <c r="R511" s="50"/>
      <c r="S511" s="50"/>
      <c r="T511" s="50"/>
      <c r="U511" s="50"/>
      <c r="V511" s="50"/>
      <c r="W511" s="52"/>
      <c r="X511" s="50"/>
      <c r="Y511" s="50"/>
      <c r="Z511" s="50"/>
      <c r="AA511" s="50"/>
      <c r="AB511" s="50"/>
    </row>
    <row r="512" spans="1:28" ht="17.2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0"/>
      <c r="K512" s="125"/>
      <c r="L512" s="125"/>
      <c r="R512" s="50"/>
      <c r="S512" s="50"/>
      <c r="T512" s="50"/>
      <c r="U512" s="50"/>
      <c r="V512" s="50"/>
      <c r="W512" s="52"/>
      <c r="X512" s="50"/>
      <c r="Y512" s="50"/>
      <c r="Z512" s="50"/>
      <c r="AA512" s="50"/>
      <c r="AB512" s="50"/>
    </row>
    <row r="513" spans="1:28" ht="17.2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0"/>
      <c r="K513" s="125"/>
      <c r="L513" s="125"/>
      <c r="R513" s="50"/>
      <c r="S513" s="50"/>
      <c r="T513" s="50"/>
      <c r="U513" s="50"/>
      <c r="V513" s="50"/>
      <c r="W513" s="52"/>
      <c r="X513" s="50"/>
      <c r="Y513" s="50"/>
      <c r="Z513" s="50"/>
      <c r="AA513" s="50"/>
      <c r="AB513" s="50"/>
    </row>
    <row r="514" spans="1:28" ht="17.2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0"/>
      <c r="K514" s="125"/>
      <c r="L514" s="125"/>
      <c r="R514" s="50"/>
      <c r="S514" s="50"/>
      <c r="T514" s="50"/>
      <c r="U514" s="50"/>
      <c r="V514" s="50"/>
      <c r="W514" s="52"/>
      <c r="X514" s="50"/>
      <c r="Y514" s="50"/>
      <c r="Z514" s="50"/>
      <c r="AA514" s="50"/>
      <c r="AB514" s="50"/>
    </row>
    <row r="515" spans="1:28" ht="17.2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0"/>
      <c r="K515" s="125"/>
      <c r="L515" s="125"/>
      <c r="R515" s="50"/>
      <c r="S515" s="50"/>
      <c r="T515" s="50"/>
      <c r="U515" s="50"/>
      <c r="V515" s="50"/>
      <c r="W515" s="52"/>
      <c r="X515" s="50"/>
      <c r="Y515" s="50"/>
      <c r="Z515" s="50"/>
      <c r="AA515" s="50"/>
      <c r="AB515" s="50"/>
    </row>
    <row r="516" spans="1:28" ht="17.2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0"/>
      <c r="K516" s="125"/>
      <c r="L516" s="125"/>
      <c r="R516" s="50"/>
      <c r="S516" s="50"/>
      <c r="T516" s="50"/>
      <c r="U516" s="50"/>
      <c r="V516" s="50"/>
      <c r="W516" s="52"/>
      <c r="X516" s="50"/>
      <c r="Y516" s="50"/>
      <c r="Z516" s="50"/>
      <c r="AA516" s="50"/>
      <c r="AB516" s="50"/>
    </row>
    <row r="517" spans="1:28" ht="17.2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0"/>
      <c r="K517" s="125"/>
      <c r="L517" s="125"/>
      <c r="R517" s="50"/>
      <c r="S517" s="50"/>
      <c r="T517" s="50"/>
      <c r="U517" s="50"/>
      <c r="V517" s="50"/>
      <c r="W517" s="52"/>
      <c r="X517" s="50"/>
      <c r="Y517" s="50"/>
      <c r="Z517" s="50"/>
      <c r="AA517" s="50"/>
      <c r="AB517" s="50"/>
    </row>
    <row r="518" spans="1:28" ht="17.2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0"/>
      <c r="K518" s="125"/>
      <c r="L518" s="125"/>
      <c r="R518" s="50"/>
      <c r="S518" s="50"/>
      <c r="T518" s="50"/>
      <c r="U518" s="50"/>
      <c r="V518" s="50"/>
      <c r="W518" s="52"/>
      <c r="X518" s="50"/>
      <c r="Y518" s="50"/>
      <c r="Z518" s="50"/>
      <c r="AA518" s="50"/>
      <c r="AB518" s="50"/>
    </row>
    <row r="519" spans="1:28" ht="17.2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0"/>
      <c r="K519" s="125"/>
      <c r="L519" s="125"/>
      <c r="R519" s="50"/>
      <c r="S519" s="50"/>
      <c r="T519" s="50"/>
      <c r="U519" s="50"/>
      <c r="V519" s="50"/>
      <c r="W519" s="52"/>
      <c r="X519" s="50"/>
      <c r="Y519" s="50"/>
      <c r="Z519" s="50"/>
      <c r="AA519" s="50"/>
      <c r="AB519" s="50"/>
    </row>
    <row r="520" spans="1:28" ht="17.2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0"/>
      <c r="K520" s="125"/>
      <c r="L520" s="125"/>
      <c r="R520" s="50"/>
      <c r="S520" s="50"/>
      <c r="T520" s="50"/>
      <c r="U520" s="50"/>
      <c r="V520" s="50"/>
      <c r="W520" s="52"/>
      <c r="X520" s="50"/>
      <c r="Y520" s="50"/>
      <c r="Z520" s="50"/>
      <c r="AA520" s="50"/>
      <c r="AB520" s="50"/>
    </row>
    <row r="521" spans="1:28" ht="17.2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0"/>
      <c r="K521" s="125"/>
      <c r="L521" s="125"/>
      <c r="R521" s="50"/>
      <c r="S521" s="50"/>
      <c r="T521" s="50"/>
      <c r="U521" s="50"/>
      <c r="V521" s="50"/>
      <c r="W521" s="52"/>
      <c r="X521" s="50"/>
      <c r="Y521" s="50"/>
      <c r="Z521" s="50"/>
      <c r="AA521" s="50"/>
      <c r="AB521" s="50"/>
    </row>
    <row r="522" spans="1:28" ht="17.2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0"/>
      <c r="K522" s="125"/>
      <c r="L522" s="125"/>
      <c r="R522" s="50"/>
      <c r="S522" s="50"/>
      <c r="T522" s="50"/>
      <c r="U522" s="50"/>
      <c r="V522" s="50"/>
      <c r="W522" s="52"/>
      <c r="X522" s="50"/>
      <c r="Y522" s="50"/>
      <c r="Z522" s="50"/>
      <c r="AA522" s="50"/>
      <c r="AB522" s="50"/>
    </row>
    <row r="523" spans="1:28" ht="17.2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0"/>
      <c r="K523" s="125"/>
      <c r="L523" s="125"/>
      <c r="R523" s="50"/>
      <c r="S523" s="50"/>
      <c r="T523" s="50"/>
      <c r="U523" s="50"/>
      <c r="V523" s="50"/>
      <c r="W523" s="52"/>
      <c r="X523" s="50"/>
      <c r="Y523" s="50"/>
      <c r="Z523" s="50"/>
      <c r="AA523" s="50"/>
      <c r="AB523" s="50"/>
    </row>
    <row r="524" spans="1:28" ht="17.2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0"/>
      <c r="K524" s="125"/>
      <c r="L524" s="125"/>
      <c r="R524" s="50"/>
      <c r="S524" s="50"/>
      <c r="T524" s="50"/>
      <c r="U524" s="50"/>
      <c r="V524" s="50"/>
      <c r="W524" s="52"/>
      <c r="X524" s="50"/>
      <c r="Y524" s="50"/>
      <c r="Z524" s="50"/>
      <c r="AA524" s="50"/>
      <c r="AB524" s="50"/>
    </row>
    <row r="525" spans="1:28" ht="17.2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0"/>
      <c r="K525" s="125"/>
      <c r="L525" s="125"/>
      <c r="R525" s="50"/>
      <c r="S525" s="50"/>
      <c r="T525" s="50"/>
      <c r="U525" s="50"/>
      <c r="V525" s="50"/>
      <c r="W525" s="52"/>
      <c r="X525" s="50"/>
      <c r="Y525" s="50"/>
      <c r="Z525" s="50"/>
      <c r="AA525" s="50"/>
      <c r="AB525" s="50"/>
    </row>
    <row r="526" spans="1:28" ht="17.2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0"/>
      <c r="K526" s="125"/>
      <c r="L526" s="125"/>
      <c r="R526" s="50"/>
      <c r="S526" s="50"/>
      <c r="T526" s="50"/>
      <c r="U526" s="50"/>
      <c r="V526" s="50"/>
      <c r="W526" s="52"/>
      <c r="X526" s="50"/>
      <c r="Y526" s="50"/>
      <c r="Z526" s="50"/>
      <c r="AA526" s="50"/>
      <c r="AB526" s="50"/>
    </row>
    <row r="527" spans="1:28" ht="17.2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0"/>
      <c r="K527" s="125"/>
      <c r="L527" s="125"/>
      <c r="R527" s="50"/>
      <c r="S527" s="50"/>
      <c r="T527" s="50"/>
      <c r="U527" s="50"/>
      <c r="V527" s="50"/>
      <c r="W527" s="52"/>
      <c r="X527" s="50"/>
      <c r="Y527" s="50"/>
      <c r="Z527" s="50"/>
      <c r="AA527" s="50"/>
      <c r="AB527" s="50"/>
    </row>
    <row r="528" spans="1:28" ht="17.2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0"/>
      <c r="K528" s="125"/>
      <c r="L528" s="125"/>
      <c r="R528" s="50"/>
      <c r="S528" s="50"/>
      <c r="T528" s="50"/>
      <c r="U528" s="50"/>
      <c r="V528" s="50"/>
      <c r="W528" s="52"/>
      <c r="X528" s="50"/>
      <c r="Y528" s="50"/>
      <c r="Z528" s="50"/>
      <c r="AA528" s="50"/>
      <c r="AB528" s="50"/>
    </row>
    <row r="529" spans="1:28" ht="17.2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0"/>
      <c r="K529" s="125"/>
      <c r="L529" s="125"/>
      <c r="R529" s="50"/>
      <c r="S529" s="50"/>
      <c r="T529" s="50"/>
      <c r="U529" s="50"/>
      <c r="V529" s="50"/>
      <c r="W529" s="52"/>
      <c r="X529" s="50"/>
      <c r="Y529" s="50"/>
      <c r="Z529" s="50"/>
      <c r="AA529" s="50"/>
      <c r="AB529" s="50"/>
    </row>
    <row r="530" spans="1:28" ht="17.2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0"/>
      <c r="K530" s="125"/>
      <c r="L530" s="125"/>
      <c r="R530" s="50"/>
      <c r="S530" s="50"/>
      <c r="T530" s="50"/>
      <c r="U530" s="50"/>
      <c r="V530" s="50"/>
      <c r="W530" s="52"/>
      <c r="X530" s="50"/>
      <c r="Y530" s="50"/>
      <c r="Z530" s="50"/>
      <c r="AA530" s="50"/>
      <c r="AB530" s="50"/>
    </row>
    <row r="531" spans="1:28" ht="17.2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0"/>
      <c r="K531" s="125"/>
      <c r="L531" s="125"/>
      <c r="R531" s="50"/>
      <c r="S531" s="50"/>
      <c r="T531" s="50"/>
      <c r="U531" s="50"/>
      <c r="V531" s="50"/>
      <c r="W531" s="52"/>
      <c r="X531" s="50"/>
      <c r="Y531" s="50"/>
      <c r="Z531" s="50"/>
      <c r="AA531" s="50"/>
      <c r="AB531" s="50"/>
    </row>
    <row r="532" spans="1:28" ht="17.2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0"/>
      <c r="K532" s="125"/>
      <c r="L532" s="125"/>
      <c r="R532" s="50"/>
      <c r="S532" s="50"/>
      <c r="T532" s="50"/>
      <c r="U532" s="50"/>
      <c r="V532" s="50"/>
      <c r="W532" s="52"/>
      <c r="X532" s="50"/>
      <c r="Y532" s="50"/>
      <c r="Z532" s="50"/>
      <c r="AA532" s="50"/>
      <c r="AB532" s="50"/>
    </row>
    <row r="533" spans="1:28" ht="17.2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0"/>
      <c r="K533" s="125"/>
      <c r="L533" s="125"/>
      <c r="R533" s="50"/>
      <c r="S533" s="50"/>
      <c r="T533" s="50"/>
      <c r="U533" s="50"/>
      <c r="V533" s="50"/>
      <c r="W533" s="52"/>
      <c r="X533" s="50"/>
      <c r="Y533" s="50"/>
      <c r="Z533" s="50"/>
      <c r="AA533" s="50"/>
      <c r="AB533" s="50"/>
    </row>
    <row r="534" spans="1:28" ht="17.2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0"/>
      <c r="K534" s="125"/>
      <c r="L534" s="125"/>
      <c r="R534" s="50"/>
      <c r="S534" s="50"/>
      <c r="T534" s="50"/>
      <c r="U534" s="50"/>
      <c r="V534" s="50"/>
      <c r="W534" s="52"/>
      <c r="X534" s="50"/>
      <c r="Y534" s="50"/>
      <c r="Z534" s="50"/>
      <c r="AA534" s="50"/>
      <c r="AB534" s="50"/>
    </row>
    <row r="535" spans="1:28" ht="17.2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0"/>
      <c r="K535" s="125"/>
      <c r="L535" s="125"/>
      <c r="R535" s="50"/>
      <c r="S535" s="50"/>
      <c r="T535" s="50"/>
      <c r="U535" s="50"/>
      <c r="V535" s="50"/>
      <c r="W535" s="52"/>
      <c r="X535" s="50"/>
      <c r="Y535" s="50"/>
      <c r="Z535" s="50"/>
      <c r="AA535" s="50"/>
      <c r="AB535" s="50"/>
    </row>
    <row r="536" spans="1:28" ht="17.2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0"/>
      <c r="K536" s="125"/>
      <c r="L536" s="125"/>
      <c r="R536" s="50"/>
      <c r="S536" s="50"/>
      <c r="T536" s="50"/>
      <c r="U536" s="50"/>
      <c r="V536" s="50"/>
      <c r="W536" s="52"/>
      <c r="X536" s="50"/>
      <c r="Y536" s="50"/>
      <c r="Z536" s="50"/>
      <c r="AA536" s="50"/>
      <c r="AB536" s="50"/>
    </row>
    <row r="537" spans="1:28" ht="17.2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0"/>
      <c r="K537" s="125"/>
      <c r="L537" s="125"/>
      <c r="R537" s="50"/>
      <c r="S537" s="50"/>
      <c r="T537" s="50"/>
      <c r="U537" s="50"/>
      <c r="V537" s="50"/>
      <c r="W537" s="52"/>
      <c r="X537" s="50"/>
      <c r="Y537" s="50"/>
      <c r="Z537" s="50"/>
      <c r="AA537" s="50"/>
      <c r="AB537" s="50"/>
    </row>
    <row r="538" spans="1:28" ht="17.2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0"/>
      <c r="K538" s="125"/>
      <c r="L538" s="125"/>
      <c r="R538" s="50"/>
      <c r="S538" s="50"/>
      <c r="T538" s="50"/>
      <c r="U538" s="50"/>
      <c r="V538" s="50"/>
      <c r="W538" s="52"/>
      <c r="X538" s="50"/>
      <c r="Y538" s="50"/>
      <c r="Z538" s="50"/>
      <c r="AA538" s="50"/>
      <c r="AB538" s="50"/>
    </row>
    <row r="539" spans="1:28" ht="17.2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0"/>
      <c r="K539" s="125"/>
      <c r="L539" s="125"/>
      <c r="R539" s="50"/>
      <c r="S539" s="50"/>
      <c r="T539" s="50"/>
      <c r="U539" s="50"/>
      <c r="V539" s="50"/>
      <c r="W539" s="52"/>
      <c r="X539" s="50"/>
      <c r="Y539" s="50"/>
      <c r="Z539" s="50"/>
      <c r="AA539" s="50"/>
      <c r="AB539" s="50"/>
    </row>
    <row r="540" spans="1:28" ht="17.2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0"/>
      <c r="K540" s="125"/>
      <c r="L540" s="125"/>
      <c r="R540" s="50"/>
      <c r="S540" s="50"/>
      <c r="T540" s="50"/>
      <c r="U540" s="50"/>
      <c r="V540" s="50"/>
      <c r="W540" s="52"/>
      <c r="X540" s="50"/>
      <c r="Y540" s="50"/>
      <c r="Z540" s="50"/>
      <c r="AA540" s="50"/>
      <c r="AB540" s="50"/>
    </row>
    <row r="541" spans="1:28" ht="17.2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0"/>
      <c r="K541" s="125"/>
      <c r="L541" s="125"/>
      <c r="R541" s="50"/>
      <c r="S541" s="50"/>
      <c r="T541" s="50"/>
      <c r="U541" s="50"/>
      <c r="V541" s="50"/>
      <c r="W541" s="52"/>
      <c r="X541" s="50"/>
      <c r="Y541" s="50"/>
      <c r="Z541" s="50"/>
      <c r="AA541" s="50"/>
      <c r="AB541" s="50"/>
    </row>
    <row r="542" spans="1:28" ht="17.2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0"/>
      <c r="K542" s="125"/>
      <c r="L542" s="125"/>
      <c r="R542" s="50"/>
      <c r="S542" s="50"/>
      <c r="T542" s="50"/>
      <c r="U542" s="50"/>
      <c r="V542" s="50"/>
      <c r="W542" s="52"/>
      <c r="X542" s="50"/>
      <c r="Y542" s="50"/>
      <c r="Z542" s="50"/>
      <c r="AA542" s="50"/>
      <c r="AB542" s="50"/>
    </row>
    <row r="543" spans="1:28" ht="17.2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0"/>
      <c r="K543" s="125"/>
      <c r="L543" s="125"/>
      <c r="R543" s="50"/>
      <c r="S543" s="50"/>
      <c r="T543" s="50"/>
      <c r="U543" s="50"/>
      <c r="V543" s="50"/>
      <c r="W543" s="52"/>
      <c r="X543" s="50"/>
      <c r="Y543" s="50"/>
      <c r="Z543" s="50"/>
      <c r="AA543" s="50"/>
      <c r="AB543" s="50"/>
    </row>
    <row r="544" spans="1:28" ht="17.2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0"/>
      <c r="K544" s="125"/>
      <c r="L544" s="125"/>
      <c r="R544" s="50"/>
      <c r="S544" s="50"/>
      <c r="T544" s="50"/>
      <c r="U544" s="50"/>
      <c r="V544" s="50"/>
      <c r="W544" s="52"/>
      <c r="X544" s="50"/>
      <c r="Y544" s="50"/>
      <c r="Z544" s="50"/>
      <c r="AA544" s="50"/>
      <c r="AB544" s="50"/>
    </row>
    <row r="545" spans="1:28" ht="17.2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0"/>
      <c r="K545" s="125"/>
      <c r="L545" s="125"/>
      <c r="R545" s="50"/>
      <c r="S545" s="50"/>
      <c r="T545" s="50"/>
      <c r="U545" s="50"/>
      <c r="V545" s="50"/>
      <c r="W545" s="52"/>
      <c r="X545" s="50"/>
      <c r="Y545" s="50"/>
      <c r="Z545" s="50"/>
      <c r="AA545" s="50"/>
      <c r="AB545" s="50"/>
    </row>
    <row r="546" spans="1:28" ht="17.2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0"/>
      <c r="K546" s="125"/>
      <c r="L546" s="125"/>
      <c r="R546" s="50"/>
      <c r="S546" s="50"/>
      <c r="T546" s="50"/>
      <c r="U546" s="50"/>
      <c r="V546" s="50"/>
      <c r="W546" s="52"/>
      <c r="X546" s="50"/>
      <c r="Y546" s="50"/>
      <c r="Z546" s="50"/>
      <c r="AA546" s="50"/>
      <c r="AB546" s="50"/>
    </row>
    <row r="547" spans="1:28" ht="17.2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0"/>
      <c r="K547" s="125"/>
      <c r="L547" s="125"/>
      <c r="R547" s="50"/>
      <c r="S547" s="50"/>
      <c r="T547" s="50"/>
      <c r="U547" s="50"/>
      <c r="V547" s="50"/>
      <c r="W547" s="52"/>
      <c r="X547" s="50"/>
      <c r="Y547" s="50"/>
      <c r="Z547" s="50"/>
      <c r="AA547" s="50"/>
      <c r="AB547" s="50"/>
    </row>
    <row r="548" spans="1:28" ht="17.2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0"/>
      <c r="K548" s="125"/>
      <c r="L548" s="125"/>
      <c r="R548" s="50"/>
      <c r="S548" s="50"/>
      <c r="T548" s="50"/>
      <c r="U548" s="50"/>
      <c r="V548" s="50"/>
      <c r="W548" s="52"/>
      <c r="X548" s="50"/>
      <c r="Y548" s="50"/>
      <c r="Z548" s="50"/>
      <c r="AA548" s="50"/>
      <c r="AB548" s="50"/>
    </row>
    <row r="549" spans="1:28" ht="17.2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0"/>
      <c r="K549" s="125"/>
      <c r="L549" s="125"/>
      <c r="R549" s="50"/>
      <c r="S549" s="50"/>
      <c r="T549" s="50"/>
      <c r="U549" s="50"/>
      <c r="V549" s="50"/>
      <c r="W549" s="52"/>
      <c r="X549" s="50"/>
      <c r="Y549" s="50"/>
      <c r="Z549" s="50"/>
      <c r="AA549" s="50"/>
      <c r="AB549" s="50"/>
    </row>
    <row r="550" spans="1:28" ht="17.2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0"/>
      <c r="K550" s="125"/>
      <c r="L550" s="125"/>
      <c r="R550" s="50"/>
      <c r="S550" s="50"/>
      <c r="T550" s="50"/>
      <c r="U550" s="50"/>
      <c r="V550" s="50"/>
      <c r="W550" s="52"/>
      <c r="X550" s="50"/>
      <c r="Y550" s="50"/>
      <c r="Z550" s="50"/>
      <c r="AA550" s="50"/>
      <c r="AB550" s="50"/>
    </row>
    <row r="551" spans="1:28" ht="17.2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0"/>
      <c r="K551" s="125"/>
      <c r="L551" s="125"/>
      <c r="R551" s="50"/>
      <c r="S551" s="50"/>
      <c r="T551" s="50"/>
      <c r="U551" s="50"/>
      <c r="V551" s="50"/>
      <c r="W551" s="52"/>
      <c r="X551" s="50"/>
      <c r="Y551" s="50"/>
      <c r="Z551" s="50"/>
      <c r="AA551" s="50"/>
      <c r="AB551" s="50"/>
    </row>
    <row r="552" spans="1:28" ht="17.2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0"/>
      <c r="K552" s="125"/>
      <c r="L552" s="125"/>
      <c r="R552" s="50"/>
      <c r="S552" s="50"/>
      <c r="T552" s="50"/>
      <c r="U552" s="50"/>
      <c r="V552" s="50"/>
      <c r="W552" s="52"/>
      <c r="X552" s="50"/>
      <c r="Y552" s="50"/>
      <c r="Z552" s="50"/>
      <c r="AA552" s="50"/>
      <c r="AB552" s="50"/>
    </row>
    <row r="553" spans="1:28" ht="17.2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0"/>
      <c r="K553" s="125"/>
      <c r="L553" s="125"/>
      <c r="R553" s="50"/>
      <c r="S553" s="50"/>
      <c r="T553" s="50"/>
      <c r="U553" s="50"/>
      <c r="V553" s="50"/>
      <c r="W553" s="52"/>
      <c r="X553" s="50"/>
      <c r="Y553" s="50"/>
      <c r="Z553" s="50"/>
      <c r="AA553" s="50"/>
      <c r="AB553" s="50"/>
    </row>
    <row r="554" spans="1:28" ht="17.2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0"/>
      <c r="K554" s="125"/>
      <c r="L554" s="125"/>
      <c r="R554" s="50"/>
      <c r="S554" s="50"/>
      <c r="T554" s="50"/>
      <c r="U554" s="50"/>
      <c r="V554" s="50"/>
      <c r="W554" s="52"/>
      <c r="X554" s="50"/>
      <c r="Y554" s="50"/>
      <c r="Z554" s="50"/>
      <c r="AA554" s="50"/>
      <c r="AB554" s="50"/>
    </row>
    <row r="555" spans="1:28" ht="17.2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0"/>
      <c r="K555" s="125"/>
      <c r="L555" s="125"/>
      <c r="R555" s="50"/>
      <c r="S555" s="50"/>
      <c r="T555" s="50"/>
      <c r="U555" s="50"/>
      <c r="V555" s="50"/>
      <c r="W555" s="52"/>
      <c r="X555" s="50"/>
      <c r="Y555" s="50"/>
      <c r="Z555" s="50"/>
      <c r="AA555" s="50"/>
      <c r="AB555" s="50"/>
    </row>
    <row r="556" spans="1:28" ht="17.2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0"/>
      <c r="K556" s="125"/>
      <c r="L556" s="125"/>
      <c r="R556" s="50"/>
      <c r="S556" s="50"/>
      <c r="T556" s="50"/>
      <c r="U556" s="50"/>
      <c r="V556" s="50"/>
      <c r="W556" s="52"/>
      <c r="X556" s="50"/>
      <c r="Y556" s="50"/>
      <c r="Z556" s="50"/>
      <c r="AA556" s="50"/>
      <c r="AB556" s="50"/>
    </row>
    <row r="557" spans="1:28" ht="17.2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0"/>
      <c r="K557" s="125"/>
      <c r="L557" s="125"/>
      <c r="R557" s="50"/>
      <c r="S557" s="50"/>
      <c r="T557" s="50"/>
      <c r="U557" s="50"/>
      <c r="V557" s="50"/>
      <c r="W557" s="52"/>
      <c r="X557" s="50"/>
      <c r="Y557" s="50"/>
      <c r="Z557" s="50"/>
      <c r="AA557" s="50"/>
      <c r="AB557" s="50"/>
    </row>
    <row r="558" spans="1:28" ht="17.2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0"/>
      <c r="K558" s="125"/>
      <c r="L558" s="125"/>
      <c r="R558" s="50"/>
      <c r="S558" s="50"/>
      <c r="T558" s="50"/>
      <c r="U558" s="50"/>
      <c r="V558" s="50"/>
      <c r="W558" s="52"/>
      <c r="X558" s="50"/>
      <c r="Y558" s="50"/>
      <c r="Z558" s="50"/>
      <c r="AA558" s="50"/>
      <c r="AB558" s="50"/>
    </row>
    <row r="559" spans="1:28" ht="17.2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0"/>
      <c r="K559" s="125"/>
      <c r="L559" s="125"/>
      <c r="R559" s="50"/>
      <c r="S559" s="50"/>
      <c r="T559" s="50"/>
      <c r="U559" s="50"/>
      <c r="V559" s="50"/>
      <c r="W559" s="52"/>
      <c r="X559" s="50"/>
      <c r="Y559" s="50"/>
      <c r="Z559" s="50"/>
      <c r="AA559" s="50"/>
      <c r="AB559" s="50"/>
    </row>
    <row r="560" spans="1:28" ht="17.2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0"/>
      <c r="K560" s="125"/>
      <c r="L560" s="125"/>
      <c r="R560" s="50"/>
      <c r="S560" s="50"/>
      <c r="T560" s="50"/>
      <c r="U560" s="50"/>
      <c r="V560" s="50"/>
      <c r="W560" s="52"/>
      <c r="X560" s="50"/>
      <c r="Y560" s="50"/>
      <c r="Z560" s="50"/>
      <c r="AA560" s="50"/>
      <c r="AB560" s="50"/>
    </row>
    <row r="561" spans="1:28" ht="17.2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0"/>
      <c r="K561" s="125"/>
      <c r="L561" s="125"/>
      <c r="R561" s="50"/>
      <c r="S561" s="50"/>
      <c r="T561" s="50"/>
      <c r="U561" s="50"/>
      <c r="V561" s="50"/>
      <c r="W561" s="52"/>
      <c r="X561" s="50"/>
      <c r="Y561" s="50"/>
      <c r="Z561" s="50"/>
      <c r="AA561" s="50"/>
      <c r="AB561" s="50"/>
    </row>
    <row r="562" spans="1:28" ht="17.2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0"/>
      <c r="K562" s="125"/>
      <c r="L562" s="125"/>
      <c r="R562" s="50"/>
      <c r="S562" s="50"/>
      <c r="T562" s="50"/>
      <c r="U562" s="50"/>
      <c r="V562" s="50"/>
      <c r="W562" s="52"/>
      <c r="X562" s="50"/>
      <c r="Y562" s="50"/>
      <c r="Z562" s="50"/>
      <c r="AA562" s="50"/>
      <c r="AB562" s="50"/>
    </row>
    <row r="563" spans="1:28" ht="17.2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0"/>
      <c r="K563" s="125"/>
      <c r="L563" s="125"/>
      <c r="R563" s="50"/>
      <c r="S563" s="50"/>
      <c r="T563" s="50"/>
      <c r="U563" s="50"/>
      <c r="V563" s="50"/>
      <c r="W563" s="52"/>
      <c r="X563" s="50"/>
      <c r="Y563" s="50"/>
      <c r="Z563" s="50"/>
      <c r="AA563" s="50"/>
      <c r="AB563" s="50"/>
    </row>
    <row r="564" spans="1:28" ht="17.2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0"/>
      <c r="K564" s="125"/>
      <c r="L564" s="125"/>
      <c r="R564" s="50"/>
      <c r="S564" s="50"/>
      <c r="T564" s="50"/>
      <c r="U564" s="50"/>
      <c r="V564" s="50"/>
      <c r="W564" s="52"/>
      <c r="X564" s="50"/>
      <c r="Y564" s="50"/>
      <c r="Z564" s="50"/>
      <c r="AA564" s="50"/>
      <c r="AB564" s="50"/>
    </row>
    <row r="565" spans="1:28" ht="17.2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0"/>
      <c r="K565" s="125"/>
      <c r="L565" s="125"/>
      <c r="R565" s="50"/>
      <c r="S565" s="50"/>
      <c r="T565" s="50"/>
      <c r="U565" s="50"/>
      <c r="V565" s="50"/>
      <c r="W565" s="52"/>
      <c r="X565" s="50"/>
      <c r="Y565" s="50"/>
      <c r="Z565" s="50"/>
      <c r="AA565" s="50"/>
      <c r="AB565" s="50"/>
    </row>
    <row r="566" spans="1:28" ht="17.2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0"/>
      <c r="K566" s="125"/>
      <c r="L566" s="125"/>
      <c r="R566" s="50"/>
      <c r="S566" s="50"/>
      <c r="T566" s="50"/>
      <c r="U566" s="50"/>
      <c r="V566" s="50"/>
      <c r="W566" s="52"/>
      <c r="X566" s="50"/>
      <c r="Y566" s="50"/>
      <c r="Z566" s="50"/>
      <c r="AA566" s="50"/>
      <c r="AB566" s="50"/>
    </row>
    <row r="567" spans="1:28" ht="17.2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0"/>
      <c r="K567" s="125"/>
      <c r="L567" s="125"/>
      <c r="R567" s="50"/>
      <c r="S567" s="50"/>
      <c r="T567" s="50"/>
      <c r="U567" s="50"/>
      <c r="V567" s="50"/>
      <c r="W567" s="52"/>
      <c r="X567" s="50"/>
      <c r="Y567" s="50"/>
      <c r="Z567" s="50"/>
      <c r="AA567" s="50"/>
      <c r="AB567" s="50"/>
    </row>
    <row r="568" spans="1:28" ht="17.2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0"/>
      <c r="K568" s="125"/>
      <c r="L568" s="125"/>
      <c r="R568" s="50"/>
      <c r="S568" s="50"/>
      <c r="T568" s="50"/>
      <c r="U568" s="50"/>
      <c r="V568" s="50"/>
      <c r="W568" s="52"/>
      <c r="X568" s="50"/>
      <c r="Y568" s="50"/>
      <c r="Z568" s="50"/>
      <c r="AA568" s="50"/>
      <c r="AB568" s="50"/>
    </row>
    <row r="569" spans="1:28" ht="17.2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0"/>
      <c r="K569" s="125"/>
      <c r="L569" s="125"/>
      <c r="R569" s="50"/>
      <c r="S569" s="50"/>
      <c r="T569" s="50"/>
      <c r="U569" s="50"/>
      <c r="V569" s="50"/>
      <c r="W569" s="52"/>
      <c r="X569" s="50"/>
      <c r="Y569" s="50"/>
      <c r="Z569" s="50"/>
      <c r="AA569" s="50"/>
      <c r="AB569" s="50"/>
    </row>
    <row r="570" spans="1:28" ht="17.2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0"/>
      <c r="K570" s="125"/>
      <c r="L570" s="125"/>
      <c r="R570" s="50"/>
      <c r="S570" s="50"/>
      <c r="T570" s="50"/>
      <c r="U570" s="50"/>
      <c r="V570" s="50"/>
      <c r="W570" s="52"/>
      <c r="X570" s="50"/>
      <c r="Y570" s="50"/>
      <c r="Z570" s="50"/>
      <c r="AA570" s="50"/>
      <c r="AB570" s="50"/>
    </row>
    <row r="571" spans="1:28" ht="17.2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0"/>
      <c r="K571" s="125"/>
      <c r="L571" s="125"/>
      <c r="R571" s="50"/>
      <c r="S571" s="50"/>
      <c r="T571" s="50"/>
      <c r="U571" s="50"/>
      <c r="V571" s="50"/>
      <c r="W571" s="52"/>
      <c r="X571" s="50"/>
      <c r="Y571" s="50"/>
      <c r="Z571" s="50"/>
      <c r="AA571" s="50"/>
      <c r="AB571" s="50"/>
    </row>
    <row r="572" spans="1:28" ht="17.2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0"/>
      <c r="K572" s="125"/>
      <c r="L572" s="125"/>
      <c r="R572" s="50"/>
      <c r="S572" s="50"/>
      <c r="T572" s="50"/>
      <c r="U572" s="50"/>
      <c r="V572" s="50"/>
      <c r="W572" s="52"/>
      <c r="X572" s="50"/>
      <c r="Y572" s="50"/>
      <c r="Z572" s="50"/>
      <c r="AA572" s="50"/>
      <c r="AB572" s="50"/>
    </row>
    <row r="573" spans="1:28" ht="17.2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0"/>
      <c r="K573" s="125"/>
      <c r="L573" s="125"/>
      <c r="R573" s="50"/>
      <c r="S573" s="50"/>
      <c r="T573" s="50"/>
      <c r="U573" s="50"/>
      <c r="V573" s="50"/>
      <c r="W573" s="52"/>
      <c r="X573" s="50"/>
      <c r="Y573" s="50"/>
      <c r="Z573" s="50"/>
      <c r="AA573" s="50"/>
      <c r="AB573" s="50"/>
    </row>
    <row r="574" spans="1:28" ht="17.2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0"/>
      <c r="K574" s="125"/>
      <c r="L574" s="125"/>
      <c r="R574" s="50"/>
      <c r="S574" s="50"/>
      <c r="T574" s="50"/>
      <c r="U574" s="50"/>
      <c r="V574" s="50"/>
      <c r="W574" s="52"/>
      <c r="X574" s="50"/>
      <c r="Y574" s="50"/>
      <c r="Z574" s="50"/>
      <c r="AA574" s="50"/>
      <c r="AB574" s="50"/>
    </row>
    <row r="575" spans="1:28" ht="17.2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0"/>
      <c r="K575" s="125"/>
      <c r="L575" s="125"/>
      <c r="R575" s="50"/>
      <c r="S575" s="50"/>
      <c r="T575" s="50"/>
      <c r="U575" s="50"/>
      <c r="V575" s="50"/>
      <c r="W575" s="52"/>
      <c r="X575" s="50"/>
      <c r="Y575" s="50"/>
      <c r="Z575" s="50"/>
      <c r="AA575" s="50"/>
      <c r="AB575" s="50"/>
    </row>
    <row r="576" spans="1:28" ht="17.2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0"/>
      <c r="K576" s="125"/>
      <c r="L576" s="125"/>
      <c r="R576" s="50"/>
      <c r="S576" s="50"/>
      <c r="T576" s="50"/>
      <c r="U576" s="50"/>
      <c r="V576" s="50"/>
      <c r="W576" s="52"/>
      <c r="X576" s="50"/>
      <c r="Y576" s="50"/>
      <c r="Z576" s="50"/>
      <c r="AA576" s="50"/>
      <c r="AB576" s="50"/>
    </row>
    <row r="577" spans="1:28" ht="17.2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0"/>
      <c r="K577" s="125"/>
      <c r="L577" s="125"/>
      <c r="R577" s="50"/>
      <c r="S577" s="50"/>
      <c r="T577" s="50"/>
      <c r="U577" s="50"/>
      <c r="V577" s="50"/>
      <c r="W577" s="52"/>
      <c r="X577" s="50"/>
      <c r="Y577" s="50"/>
      <c r="Z577" s="50"/>
      <c r="AA577" s="50"/>
      <c r="AB577" s="50"/>
    </row>
    <row r="578" spans="1:28" ht="17.2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0"/>
      <c r="K578" s="125"/>
      <c r="L578" s="125"/>
      <c r="R578" s="50"/>
      <c r="S578" s="50"/>
      <c r="T578" s="50"/>
      <c r="U578" s="50"/>
      <c r="V578" s="50"/>
      <c r="W578" s="52"/>
      <c r="X578" s="50"/>
      <c r="Y578" s="50"/>
      <c r="Z578" s="50"/>
      <c r="AA578" s="50"/>
      <c r="AB578" s="50"/>
    </row>
    <row r="579" spans="1:28" ht="17.2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0"/>
      <c r="K579" s="125"/>
      <c r="L579" s="125"/>
      <c r="R579" s="50"/>
      <c r="S579" s="50"/>
      <c r="T579" s="50"/>
      <c r="U579" s="50"/>
      <c r="V579" s="50"/>
      <c r="W579" s="52"/>
      <c r="X579" s="50"/>
      <c r="Y579" s="50"/>
      <c r="Z579" s="50"/>
      <c r="AA579" s="50"/>
      <c r="AB579" s="50"/>
    </row>
    <row r="580" spans="1:28" ht="17.2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0"/>
      <c r="K580" s="125"/>
      <c r="L580" s="125"/>
      <c r="R580" s="50"/>
      <c r="S580" s="50"/>
      <c r="T580" s="50"/>
      <c r="U580" s="50"/>
      <c r="V580" s="50"/>
      <c r="W580" s="52"/>
      <c r="X580" s="50"/>
      <c r="Y580" s="50"/>
      <c r="Z580" s="50"/>
      <c r="AA580" s="50"/>
      <c r="AB580" s="50"/>
    </row>
    <row r="581" spans="1:28" ht="17.2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0"/>
      <c r="K581" s="125"/>
      <c r="L581" s="125"/>
      <c r="R581" s="50"/>
      <c r="S581" s="50"/>
      <c r="T581" s="50"/>
      <c r="U581" s="50"/>
      <c r="V581" s="50"/>
      <c r="W581" s="52"/>
      <c r="X581" s="50"/>
      <c r="Y581" s="50"/>
      <c r="Z581" s="50"/>
      <c r="AA581" s="50"/>
      <c r="AB581" s="50"/>
    </row>
    <row r="582" spans="1:28" ht="17.2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0"/>
      <c r="K582" s="125"/>
      <c r="L582" s="125"/>
      <c r="R582" s="50"/>
      <c r="S582" s="50"/>
      <c r="T582" s="50"/>
      <c r="U582" s="50"/>
      <c r="V582" s="50"/>
      <c r="W582" s="52"/>
      <c r="X582" s="50"/>
      <c r="Y582" s="50"/>
      <c r="Z582" s="50"/>
      <c r="AA582" s="50"/>
      <c r="AB582" s="50"/>
    </row>
    <row r="583" spans="1:28" ht="17.2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0"/>
      <c r="K583" s="125"/>
      <c r="L583" s="125"/>
      <c r="R583" s="50"/>
      <c r="S583" s="50"/>
      <c r="T583" s="50"/>
      <c r="U583" s="50"/>
      <c r="V583" s="50"/>
      <c r="W583" s="52"/>
      <c r="X583" s="50"/>
      <c r="Y583" s="50"/>
      <c r="Z583" s="50"/>
      <c r="AA583" s="50"/>
      <c r="AB583" s="50"/>
    </row>
    <row r="584" spans="1:28" ht="17.2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0"/>
      <c r="K584" s="125"/>
      <c r="L584" s="125"/>
      <c r="R584" s="50"/>
      <c r="S584" s="50"/>
      <c r="T584" s="50"/>
      <c r="U584" s="50"/>
      <c r="V584" s="50"/>
      <c r="W584" s="52"/>
      <c r="X584" s="50"/>
      <c r="Y584" s="50"/>
      <c r="Z584" s="50"/>
      <c r="AA584" s="50"/>
      <c r="AB584" s="50"/>
    </row>
    <row r="585" spans="1:28" ht="17.2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0"/>
      <c r="K585" s="125"/>
      <c r="L585" s="125"/>
      <c r="R585" s="50"/>
      <c r="S585" s="50"/>
      <c r="T585" s="50"/>
      <c r="U585" s="50"/>
      <c r="V585" s="50"/>
      <c r="W585" s="52"/>
      <c r="X585" s="50"/>
      <c r="Y585" s="50"/>
      <c r="Z585" s="50"/>
      <c r="AA585" s="50"/>
      <c r="AB585" s="50"/>
    </row>
    <row r="586" spans="1:28" ht="17.2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0"/>
      <c r="K586" s="125"/>
      <c r="L586" s="125"/>
      <c r="R586" s="50"/>
      <c r="S586" s="50"/>
      <c r="T586" s="50"/>
      <c r="U586" s="50"/>
      <c r="V586" s="50"/>
      <c r="W586" s="52"/>
      <c r="X586" s="50"/>
      <c r="Y586" s="50"/>
      <c r="Z586" s="50"/>
      <c r="AA586" s="50"/>
      <c r="AB586" s="50"/>
    </row>
    <row r="587" spans="1:28" ht="17.2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0"/>
      <c r="K587" s="125"/>
      <c r="L587" s="125"/>
      <c r="R587" s="50"/>
      <c r="S587" s="50"/>
      <c r="T587" s="50"/>
      <c r="U587" s="50"/>
      <c r="V587" s="50"/>
      <c r="W587" s="52"/>
      <c r="X587" s="50"/>
      <c r="Y587" s="50"/>
      <c r="Z587" s="50"/>
      <c r="AA587" s="50"/>
      <c r="AB587" s="50"/>
    </row>
    <row r="588" spans="1:28" ht="17.2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0"/>
      <c r="K588" s="125"/>
      <c r="L588" s="125"/>
      <c r="R588" s="50"/>
      <c r="S588" s="50"/>
      <c r="T588" s="50"/>
      <c r="U588" s="50"/>
      <c r="V588" s="50"/>
      <c r="W588" s="52"/>
      <c r="X588" s="50"/>
      <c r="Y588" s="50"/>
      <c r="Z588" s="50"/>
      <c r="AA588" s="50"/>
      <c r="AB588" s="50"/>
    </row>
    <row r="589" spans="1:28" ht="17.2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0"/>
      <c r="K589" s="125"/>
      <c r="L589" s="125"/>
      <c r="R589" s="50"/>
      <c r="S589" s="50"/>
      <c r="T589" s="50"/>
      <c r="U589" s="50"/>
      <c r="V589" s="50"/>
      <c r="W589" s="52"/>
      <c r="X589" s="50"/>
      <c r="Y589" s="50"/>
      <c r="Z589" s="50"/>
      <c r="AA589" s="50"/>
      <c r="AB589" s="50"/>
    </row>
    <row r="590" spans="1:28" ht="17.2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0"/>
      <c r="K590" s="125"/>
      <c r="L590" s="125"/>
      <c r="R590" s="50"/>
      <c r="S590" s="50"/>
      <c r="T590" s="50"/>
      <c r="U590" s="50"/>
      <c r="V590" s="50"/>
      <c r="W590" s="52"/>
      <c r="X590" s="50"/>
      <c r="Y590" s="50"/>
      <c r="Z590" s="50"/>
      <c r="AA590" s="50"/>
      <c r="AB590" s="50"/>
    </row>
    <row r="591" spans="1:28" ht="17.2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0"/>
      <c r="K591" s="125"/>
      <c r="L591" s="125"/>
      <c r="R591" s="50"/>
      <c r="S591" s="50"/>
      <c r="T591" s="50"/>
      <c r="U591" s="50"/>
      <c r="V591" s="50"/>
      <c r="W591" s="52"/>
      <c r="X591" s="50"/>
      <c r="Y591" s="50"/>
      <c r="Z591" s="50"/>
      <c r="AA591" s="50"/>
      <c r="AB591" s="50"/>
    </row>
    <row r="592" spans="1:28" ht="17.2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0"/>
      <c r="K592" s="125"/>
      <c r="L592" s="125"/>
      <c r="R592" s="50"/>
      <c r="S592" s="50"/>
      <c r="T592" s="50"/>
      <c r="U592" s="50"/>
      <c r="V592" s="50"/>
      <c r="W592" s="52"/>
      <c r="X592" s="50"/>
      <c r="Y592" s="50"/>
      <c r="Z592" s="50"/>
      <c r="AA592" s="50"/>
      <c r="AB592" s="50"/>
    </row>
    <row r="593" spans="1:28" ht="17.2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0"/>
      <c r="K593" s="125"/>
      <c r="L593" s="125"/>
      <c r="R593" s="50"/>
      <c r="S593" s="50"/>
      <c r="T593" s="50"/>
      <c r="U593" s="50"/>
      <c r="V593" s="50"/>
      <c r="W593" s="52"/>
      <c r="X593" s="50"/>
      <c r="Y593" s="50"/>
      <c r="Z593" s="50"/>
      <c r="AA593" s="50"/>
      <c r="AB593" s="50"/>
    </row>
    <row r="594" spans="1:28" ht="17.2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0"/>
      <c r="K594" s="125"/>
      <c r="L594" s="125"/>
      <c r="R594" s="50"/>
      <c r="S594" s="50"/>
      <c r="T594" s="50"/>
      <c r="U594" s="50"/>
      <c r="V594" s="50"/>
      <c r="W594" s="52"/>
      <c r="X594" s="50"/>
      <c r="Y594" s="50"/>
      <c r="Z594" s="50"/>
      <c r="AA594" s="50"/>
      <c r="AB594" s="50"/>
    </row>
    <row r="595" spans="1:28" ht="17.2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0"/>
      <c r="K595" s="125"/>
      <c r="L595" s="125"/>
      <c r="R595" s="50"/>
      <c r="S595" s="50"/>
      <c r="T595" s="50"/>
      <c r="U595" s="50"/>
      <c r="V595" s="50"/>
      <c r="W595" s="52"/>
      <c r="X595" s="50"/>
      <c r="Y595" s="50"/>
      <c r="Z595" s="50"/>
      <c r="AA595" s="50"/>
      <c r="AB595" s="50"/>
    </row>
    <row r="596" spans="1:28" ht="17.2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0"/>
      <c r="K596" s="125"/>
      <c r="L596" s="125"/>
      <c r="R596" s="50"/>
      <c r="S596" s="50"/>
      <c r="T596" s="50"/>
      <c r="U596" s="50"/>
      <c r="V596" s="50"/>
      <c r="W596" s="52"/>
      <c r="X596" s="50"/>
      <c r="Y596" s="50"/>
      <c r="Z596" s="50"/>
      <c r="AA596" s="50"/>
      <c r="AB596" s="50"/>
    </row>
    <row r="597" spans="1:28" ht="17.2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0"/>
      <c r="K597" s="125"/>
      <c r="L597" s="125"/>
      <c r="R597" s="50"/>
      <c r="S597" s="50"/>
      <c r="T597" s="50"/>
      <c r="U597" s="50"/>
      <c r="V597" s="50"/>
      <c r="W597" s="52"/>
      <c r="X597" s="50"/>
      <c r="Y597" s="50"/>
      <c r="Z597" s="50"/>
      <c r="AA597" s="50"/>
      <c r="AB597" s="50"/>
    </row>
    <row r="598" spans="1:28" ht="17.2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0"/>
      <c r="K598" s="125"/>
      <c r="L598" s="125"/>
      <c r="R598" s="50"/>
      <c r="S598" s="50"/>
      <c r="T598" s="50"/>
      <c r="U598" s="50"/>
      <c r="V598" s="50"/>
      <c r="W598" s="52"/>
      <c r="X598" s="50"/>
      <c r="Y598" s="50"/>
      <c r="Z598" s="50"/>
      <c r="AA598" s="50"/>
      <c r="AB598" s="50"/>
    </row>
    <row r="599" spans="1:28" ht="17.2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0"/>
      <c r="K599" s="125"/>
      <c r="L599" s="125"/>
      <c r="R599" s="50"/>
      <c r="S599" s="50"/>
      <c r="T599" s="50"/>
      <c r="U599" s="50"/>
      <c r="V599" s="50"/>
      <c r="W599" s="52"/>
      <c r="X599" s="50"/>
      <c r="Y599" s="50"/>
      <c r="Z599" s="50"/>
      <c r="AA599" s="50"/>
      <c r="AB599" s="50"/>
    </row>
    <row r="600" spans="1:28" ht="17.2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0"/>
      <c r="K600" s="125"/>
      <c r="L600" s="125"/>
      <c r="R600" s="50"/>
      <c r="S600" s="50"/>
      <c r="T600" s="50"/>
      <c r="U600" s="50"/>
      <c r="V600" s="50"/>
      <c r="W600" s="52"/>
      <c r="X600" s="50"/>
      <c r="Y600" s="50"/>
      <c r="Z600" s="50"/>
      <c r="AA600" s="50"/>
      <c r="AB600" s="50"/>
    </row>
    <row r="601" spans="1:28" ht="17.2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0"/>
      <c r="K601" s="125"/>
      <c r="L601" s="125"/>
      <c r="R601" s="50"/>
      <c r="S601" s="50"/>
      <c r="T601" s="50"/>
      <c r="U601" s="50"/>
      <c r="V601" s="50"/>
      <c r="W601" s="52"/>
      <c r="X601" s="50"/>
      <c r="Y601" s="50"/>
      <c r="Z601" s="50"/>
      <c r="AA601" s="50"/>
      <c r="AB601" s="50"/>
    </row>
    <row r="602" spans="1:28" ht="17.2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0"/>
      <c r="K602" s="125"/>
      <c r="L602" s="125"/>
      <c r="R602" s="50"/>
      <c r="S602" s="50"/>
      <c r="T602" s="50"/>
      <c r="U602" s="50"/>
      <c r="V602" s="50"/>
      <c r="W602" s="52"/>
      <c r="X602" s="50"/>
      <c r="Y602" s="50"/>
      <c r="Z602" s="50"/>
      <c r="AA602" s="50"/>
      <c r="AB602" s="50"/>
    </row>
    <row r="603" spans="1:28" ht="17.2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0"/>
      <c r="K603" s="125"/>
      <c r="L603" s="125"/>
      <c r="R603" s="50"/>
      <c r="S603" s="50"/>
      <c r="T603" s="50"/>
      <c r="U603" s="50"/>
      <c r="V603" s="50"/>
      <c r="W603" s="52"/>
      <c r="X603" s="50"/>
      <c r="Y603" s="50"/>
      <c r="Z603" s="50"/>
      <c r="AA603" s="50"/>
      <c r="AB603" s="50"/>
    </row>
    <row r="604" spans="1:28" ht="17.2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0"/>
      <c r="K604" s="125"/>
      <c r="L604" s="125"/>
      <c r="R604" s="50"/>
      <c r="S604" s="50"/>
      <c r="T604" s="50"/>
      <c r="U604" s="50"/>
      <c r="V604" s="50"/>
      <c r="W604" s="52"/>
      <c r="X604" s="50"/>
      <c r="Y604" s="50"/>
      <c r="Z604" s="50"/>
      <c r="AA604" s="50"/>
      <c r="AB604" s="50"/>
    </row>
    <row r="605" spans="1:28" ht="17.2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0"/>
      <c r="K605" s="125"/>
      <c r="L605" s="125"/>
      <c r="R605" s="50"/>
      <c r="S605" s="50"/>
      <c r="T605" s="50"/>
      <c r="U605" s="50"/>
      <c r="V605" s="50"/>
      <c r="W605" s="52"/>
      <c r="X605" s="50"/>
      <c r="Y605" s="50"/>
      <c r="Z605" s="50"/>
      <c r="AA605" s="50"/>
      <c r="AB605" s="50"/>
    </row>
    <row r="606" spans="1:28" ht="17.2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0"/>
      <c r="K606" s="125"/>
      <c r="L606" s="125"/>
      <c r="R606" s="50"/>
      <c r="S606" s="50"/>
      <c r="T606" s="50"/>
      <c r="U606" s="50"/>
      <c r="V606" s="50"/>
      <c r="W606" s="52"/>
      <c r="X606" s="50"/>
      <c r="Y606" s="50"/>
      <c r="Z606" s="50"/>
      <c r="AA606" s="50"/>
      <c r="AB606" s="50"/>
    </row>
    <row r="607" spans="1:28" ht="17.2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0"/>
      <c r="K607" s="125"/>
      <c r="L607" s="125"/>
      <c r="R607" s="50"/>
      <c r="S607" s="50"/>
      <c r="T607" s="50"/>
      <c r="U607" s="50"/>
      <c r="V607" s="50"/>
      <c r="W607" s="52"/>
      <c r="X607" s="50"/>
      <c r="Y607" s="50"/>
      <c r="Z607" s="50"/>
      <c r="AA607" s="50"/>
      <c r="AB607" s="50"/>
    </row>
    <row r="608" spans="1:28" ht="17.2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0"/>
      <c r="K608" s="125"/>
      <c r="L608" s="125"/>
      <c r="R608" s="50"/>
      <c r="S608" s="50"/>
      <c r="T608" s="50"/>
      <c r="U608" s="50"/>
      <c r="V608" s="50"/>
      <c r="W608" s="52"/>
      <c r="X608" s="50"/>
      <c r="Y608" s="50"/>
      <c r="Z608" s="50"/>
      <c r="AA608" s="50"/>
      <c r="AB608" s="50"/>
    </row>
    <row r="609" spans="1:28" ht="17.2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0"/>
      <c r="K609" s="125"/>
      <c r="L609" s="125"/>
      <c r="R609" s="50"/>
      <c r="S609" s="50"/>
      <c r="T609" s="50"/>
      <c r="U609" s="50"/>
      <c r="V609" s="50"/>
      <c r="W609" s="52"/>
      <c r="X609" s="50"/>
      <c r="Y609" s="50"/>
      <c r="Z609" s="50"/>
      <c r="AA609" s="50"/>
      <c r="AB609" s="50"/>
    </row>
    <row r="610" spans="1:28" ht="17.2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0"/>
      <c r="K610" s="125"/>
      <c r="L610" s="125"/>
      <c r="R610" s="50"/>
      <c r="S610" s="50"/>
      <c r="T610" s="50"/>
      <c r="U610" s="50"/>
      <c r="V610" s="50"/>
      <c r="W610" s="52"/>
      <c r="X610" s="50"/>
      <c r="Y610" s="50"/>
      <c r="Z610" s="50"/>
      <c r="AA610" s="50"/>
      <c r="AB610" s="50"/>
    </row>
    <row r="611" spans="1:28" ht="17.2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0"/>
      <c r="K611" s="125"/>
      <c r="L611" s="125"/>
      <c r="R611" s="50"/>
      <c r="S611" s="50"/>
      <c r="T611" s="50"/>
      <c r="U611" s="50"/>
      <c r="V611" s="50"/>
      <c r="W611" s="52"/>
      <c r="X611" s="50"/>
      <c r="Y611" s="50"/>
      <c r="Z611" s="50"/>
      <c r="AA611" s="50"/>
      <c r="AB611" s="50"/>
    </row>
    <row r="612" spans="1:28" ht="17.2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0"/>
      <c r="K612" s="125"/>
      <c r="L612" s="125"/>
      <c r="R612" s="50"/>
      <c r="S612" s="50"/>
      <c r="T612" s="50"/>
      <c r="U612" s="50"/>
      <c r="V612" s="50"/>
      <c r="W612" s="52"/>
      <c r="X612" s="50"/>
      <c r="Y612" s="50"/>
      <c r="Z612" s="50"/>
      <c r="AA612" s="50"/>
      <c r="AB612" s="50"/>
    </row>
    <row r="613" spans="1:28" ht="17.2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0"/>
      <c r="K613" s="125"/>
      <c r="L613" s="125"/>
      <c r="R613" s="50"/>
      <c r="S613" s="50"/>
      <c r="T613" s="50"/>
      <c r="U613" s="50"/>
      <c r="V613" s="50"/>
      <c r="W613" s="52"/>
      <c r="X613" s="50"/>
      <c r="Y613" s="50"/>
      <c r="Z613" s="50"/>
      <c r="AA613" s="50"/>
      <c r="AB613" s="50"/>
    </row>
    <row r="614" spans="1:28" ht="17.2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0"/>
      <c r="K614" s="125"/>
      <c r="L614" s="125"/>
      <c r="R614" s="50"/>
      <c r="S614" s="50"/>
      <c r="T614" s="50"/>
      <c r="U614" s="50"/>
      <c r="V614" s="50"/>
      <c r="W614" s="52"/>
      <c r="X614" s="50"/>
      <c r="Y614" s="50"/>
      <c r="Z614" s="50"/>
      <c r="AA614" s="50"/>
      <c r="AB614" s="50"/>
    </row>
    <row r="615" spans="1:28" ht="17.2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0"/>
      <c r="K615" s="125"/>
      <c r="L615" s="125"/>
      <c r="R615" s="50"/>
      <c r="S615" s="50"/>
      <c r="T615" s="50"/>
      <c r="U615" s="50"/>
      <c r="V615" s="50"/>
      <c r="W615" s="52"/>
      <c r="X615" s="50"/>
      <c r="Y615" s="50"/>
      <c r="Z615" s="50"/>
      <c r="AA615" s="50"/>
      <c r="AB615" s="50"/>
    </row>
    <row r="616" spans="1:28" ht="17.2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0"/>
      <c r="K616" s="125"/>
      <c r="L616" s="125"/>
      <c r="R616" s="50"/>
      <c r="S616" s="50"/>
      <c r="T616" s="50"/>
      <c r="U616" s="50"/>
      <c r="V616" s="50"/>
      <c r="W616" s="52"/>
      <c r="X616" s="50"/>
      <c r="Y616" s="50"/>
      <c r="Z616" s="50"/>
      <c r="AA616" s="50"/>
      <c r="AB616" s="50"/>
    </row>
    <row r="617" spans="1:28" ht="17.2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0"/>
      <c r="K617" s="125"/>
      <c r="L617" s="125"/>
      <c r="R617" s="50"/>
      <c r="S617" s="50"/>
      <c r="T617" s="50"/>
      <c r="U617" s="50"/>
      <c r="V617" s="50"/>
      <c r="W617" s="52"/>
      <c r="X617" s="50"/>
      <c r="Y617" s="50"/>
      <c r="Z617" s="50"/>
      <c r="AA617" s="50"/>
      <c r="AB617" s="50"/>
    </row>
    <row r="618" spans="1:28" ht="17.2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0"/>
      <c r="K618" s="125"/>
      <c r="L618" s="125"/>
      <c r="R618" s="50"/>
      <c r="S618" s="50"/>
      <c r="T618" s="50"/>
      <c r="U618" s="50"/>
      <c r="V618" s="50"/>
      <c r="W618" s="52"/>
      <c r="X618" s="50"/>
      <c r="Y618" s="50"/>
      <c r="Z618" s="50"/>
      <c r="AA618" s="50"/>
      <c r="AB618" s="50"/>
    </row>
    <row r="619" spans="1:28" ht="17.2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0"/>
      <c r="K619" s="125"/>
      <c r="L619" s="125"/>
      <c r="R619" s="50"/>
      <c r="S619" s="50"/>
      <c r="T619" s="50"/>
      <c r="U619" s="50"/>
      <c r="V619" s="50"/>
      <c r="W619" s="52"/>
      <c r="X619" s="50"/>
      <c r="Y619" s="50"/>
      <c r="Z619" s="50"/>
      <c r="AA619" s="50"/>
      <c r="AB619" s="50"/>
    </row>
    <row r="620" spans="1:28" ht="17.2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0"/>
      <c r="K620" s="125"/>
      <c r="L620" s="125"/>
      <c r="R620" s="50"/>
      <c r="S620" s="50"/>
      <c r="T620" s="50"/>
      <c r="U620" s="50"/>
      <c r="V620" s="50"/>
      <c r="W620" s="52"/>
      <c r="X620" s="50"/>
      <c r="Y620" s="50"/>
      <c r="Z620" s="50"/>
      <c r="AA620" s="50"/>
      <c r="AB620" s="50"/>
    </row>
    <row r="621" spans="1:28" ht="17.2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0"/>
      <c r="K621" s="125"/>
      <c r="L621" s="125"/>
      <c r="R621" s="50"/>
      <c r="S621" s="50"/>
      <c r="T621" s="50"/>
      <c r="U621" s="50"/>
      <c r="V621" s="50"/>
      <c r="W621" s="52"/>
      <c r="X621" s="50"/>
      <c r="Y621" s="50"/>
      <c r="Z621" s="50"/>
      <c r="AA621" s="50"/>
      <c r="AB621" s="50"/>
    </row>
    <row r="622" spans="1:28" ht="17.2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0"/>
      <c r="K622" s="125"/>
      <c r="L622" s="125"/>
      <c r="R622" s="50"/>
      <c r="S622" s="50"/>
      <c r="T622" s="50"/>
      <c r="U622" s="50"/>
      <c r="V622" s="50"/>
      <c r="W622" s="52"/>
      <c r="X622" s="50"/>
      <c r="Y622" s="50"/>
      <c r="Z622" s="50"/>
      <c r="AA622" s="50"/>
      <c r="AB622" s="50"/>
    </row>
    <row r="623" spans="1:28" ht="17.2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0"/>
      <c r="K623" s="125"/>
      <c r="L623" s="125"/>
      <c r="R623" s="50"/>
      <c r="S623" s="50"/>
      <c r="T623" s="50"/>
      <c r="U623" s="50"/>
      <c r="V623" s="50"/>
      <c r="W623" s="52"/>
      <c r="X623" s="50"/>
      <c r="Y623" s="50"/>
      <c r="Z623" s="50"/>
      <c r="AA623" s="50"/>
      <c r="AB623" s="50"/>
    </row>
    <row r="624" spans="1:28" ht="17.2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0"/>
      <c r="K624" s="125"/>
      <c r="L624" s="125"/>
      <c r="R624" s="50"/>
      <c r="S624" s="50"/>
      <c r="T624" s="50"/>
      <c r="U624" s="50"/>
      <c r="V624" s="50"/>
      <c r="W624" s="52"/>
      <c r="X624" s="50"/>
      <c r="Y624" s="50"/>
      <c r="Z624" s="50"/>
      <c r="AA624" s="50"/>
      <c r="AB624" s="50"/>
    </row>
    <row r="625" spans="1:28" ht="17.2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0"/>
      <c r="K625" s="125"/>
      <c r="L625" s="125"/>
      <c r="R625" s="50"/>
      <c r="S625" s="50"/>
      <c r="T625" s="50"/>
      <c r="U625" s="50"/>
      <c r="V625" s="50"/>
      <c r="W625" s="52"/>
      <c r="X625" s="50"/>
      <c r="Y625" s="50"/>
      <c r="Z625" s="50"/>
      <c r="AA625" s="50"/>
      <c r="AB625" s="50"/>
    </row>
    <row r="626" spans="1:28" ht="17.2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0"/>
      <c r="K626" s="125"/>
      <c r="L626" s="125"/>
      <c r="R626" s="50"/>
      <c r="S626" s="50"/>
      <c r="T626" s="50"/>
      <c r="U626" s="50"/>
      <c r="V626" s="50"/>
      <c r="W626" s="52"/>
      <c r="X626" s="50"/>
      <c r="Y626" s="50"/>
      <c r="Z626" s="50"/>
      <c r="AA626" s="50"/>
      <c r="AB626" s="50"/>
    </row>
    <row r="627" spans="1:28" ht="17.2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0"/>
      <c r="K627" s="125"/>
      <c r="L627" s="125"/>
      <c r="R627" s="50"/>
      <c r="S627" s="50"/>
      <c r="T627" s="50"/>
      <c r="U627" s="50"/>
      <c r="V627" s="50"/>
      <c r="W627" s="52"/>
      <c r="X627" s="50"/>
      <c r="Y627" s="50"/>
      <c r="Z627" s="50"/>
      <c r="AA627" s="50"/>
      <c r="AB627" s="50"/>
    </row>
    <row r="628" spans="1:28" ht="17.2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0"/>
      <c r="K628" s="125"/>
      <c r="L628" s="125"/>
      <c r="R628" s="50"/>
      <c r="S628" s="50"/>
      <c r="T628" s="50"/>
      <c r="U628" s="50"/>
      <c r="V628" s="50"/>
      <c r="W628" s="52"/>
      <c r="X628" s="50"/>
      <c r="Y628" s="50"/>
      <c r="Z628" s="50"/>
      <c r="AA628" s="50"/>
      <c r="AB628" s="50"/>
    </row>
    <row r="629" spans="1:28" ht="17.2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0"/>
      <c r="K629" s="125"/>
      <c r="L629" s="125"/>
      <c r="R629" s="50"/>
      <c r="S629" s="50"/>
      <c r="T629" s="50"/>
      <c r="U629" s="50"/>
      <c r="V629" s="50"/>
      <c r="W629" s="52"/>
      <c r="X629" s="50"/>
      <c r="Y629" s="50"/>
      <c r="Z629" s="50"/>
      <c r="AA629" s="50"/>
      <c r="AB629" s="50"/>
    </row>
    <row r="630" spans="1:28" ht="17.2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0"/>
      <c r="K630" s="125"/>
      <c r="L630" s="125"/>
      <c r="R630" s="50"/>
      <c r="S630" s="50"/>
      <c r="T630" s="50"/>
      <c r="U630" s="50"/>
      <c r="V630" s="50"/>
      <c r="W630" s="52"/>
      <c r="X630" s="50"/>
      <c r="Y630" s="50"/>
      <c r="Z630" s="50"/>
      <c r="AA630" s="50"/>
      <c r="AB630" s="50"/>
    </row>
    <row r="631" spans="1:28" ht="17.2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0"/>
      <c r="K631" s="125"/>
      <c r="L631" s="125"/>
      <c r="R631" s="50"/>
      <c r="S631" s="50"/>
      <c r="T631" s="50"/>
      <c r="U631" s="50"/>
      <c r="V631" s="50"/>
      <c r="W631" s="52"/>
      <c r="X631" s="50"/>
      <c r="Y631" s="50"/>
      <c r="Z631" s="50"/>
      <c r="AA631" s="50"/>
      <c r="AB631" s="50"/>
    </row>
    <row r="632" spans="1:28" ht="17.2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0"/>
      <c r="K632" s="125"/>
      <c r="L632" s="125"/>
      <c r="R632" s="50"/>
      <c r="S632" s="50"/>
      <c r="T632" s="50"/>
      <c r="U632" s="50"/>
      <c r="V632" s="50"/>
      <c r="W632" s="52"/>
      <c r="X632" s="50"/>
      <c r="Y632" s="50"/>
      <c r="Z632" s="50"/>
      <c r="AA632" s="50"/>
      <c r="AB632" s="50"/>
    </row>
    <row r="633" spans="1:28" ht="17.2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0"/>
      <c r="K633" s="125"/>
      <c r="L633" s="125"/>
      <c r="R633" s="50"/>
      <c r="S633" s="50"/>
      <c r="T633" s="50"/>
      <c r="U633" s="50"/>
      <c r="V633" s="50"/>
      <c r="W633" s="52"/>
      <c r="X633" s="50"/>
      <c r="Y633" s="50"/>
      <c r="Z633" s="50"/>
      <c r="AA633" s="50"/>
      <c r="AB633" s="50"/>
    </row>
    <row r="634" spans="1:28" ht="17.2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0"/>
      <c r="K634" s="125"/>
      <c r="L634" s="125"/>
      <c r="R634" s="50"/>
      <c r="S634" s="50"/>
      <c r="T634" s="50"/>
      <c r="U634" s="50"/>
      <c r="V634" s="50"/>
      <c r="W634" s="52"/>
      <c r="X634" s="50"/>
      <c r="Y634" s="50"/>
      <c r="Z634" s="50"/>
      <c r="AA634" s="50"/>
      <c r="AB634" s="50"/>
    </row>
    <row r="635" spans="1:28" ht="17.2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0"/>
      <c r="K635" s="125"/>
      <c r="L635" s="125"/>
      <c r="R635" s="50"/>
      <c r="S635" s="50"/>
      <c r="T635" s="50"/>
      <c r="U635" s="50"/>
      <c r="V635" s="50"/>
      <c r="W635" s="52"/>
      <c r="X635" s="50"/>
      <c r="Y635" s="50"/>
      <c r="Z635" s="50"/>
      <c r="AA635" s="50"/>
      <c r="AB635" s="50"/>
    </row>
    <row r="636" spans="1:28" ht="17.2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0"/>
      <c r="K636" s="125"/>
      <c r="L636" s="125"/>
      <c r="R636" s="50"/>
      <c r="S636" s="50"/>
      <c r="T636" s="50"/>
      <c r="U636" s="50"/>
      <c r="V636" s="50"/>
      <c r="W636" s="52"/>
      <c r="X636" s="50"/>
      <c r="Y636" s="50"/>
      <c r="Z636" s="50"/>
      <c r="AA636" s="50"/>
      <c r="AB636" s="50"/>
    </row>
    <row r="637" spans="1:28" ht="17.2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0"/>
      <c r="K637" s="125"/>
      <c r="L637" s="125"/>
      <c r="R637" s="50"/>
      <c r="S637" s="50"/>
      <c r="T637" s="50"/>
      <c r="U637" s="50"/>
      <c r="V637" s="50"/>
      <c r="W637" s="52"/>
      <c r="X637" s="50"/>
      <c r="Y637" s="50"/>
      <c r="Z637" s="50"/>
      <c r="AA637" s="50"/>
      <c r="AB637" s="50"/>
    </row>
    <row r="638" spans="1:28" ht="17.2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0"/>
      <c r="K638" s="125"/>
      <c r="L638" s="125"/>
      <c r="R638" s="50"/>
      <c r="S638" s="50"/>
      <c r="T638" s="50"/>
      <c r="U638" s="50"/>
      <c r="V638" s="50"/>
      <c r="W638" s="52"/>
      <c r="X638" s="50"/>
      <c r="Y638" s="50"/>
      <c r="Z638" s="50"/>
      <c r="AA638" s="50"/>
      <c r="AB638" s="50"/>
    </row>
    <row r="639" spans="1:28" ht="17.2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0"/>
      <c r="K639" s="125"/>
      <c r="L639" s="125"/>
      <c r="R639" s="50"/>
      <c r="S639" s="50"/>
      <c r="T639" s="50"/>
      <c r="U639" s="50"/>
      <c r="V639" s="50"/>
      <c r="W639" s="52"/>
      <c r="X639" s="50"/>
      <c r="Y639" s="50"/>
      <c r="Z639" s="50"/>
      <c r="AA639" s="50"/>
      <c r="AB639" s="50"/>
    </row>
    <row r="640" spans="1:28" ht="17.2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0"/>
      <c r="K640" s="125"/>
      <c r="L640" s="125"/>
      <c r="R640" s="50"/>
      <c r="S640" s="50"/>
      <c r="T640" s="50"/>
      <c r="U640" s="50"/>
      <c r="V640" s="50"/>
      <c r="W640" s="52"/>
      <c r="X640" s="50"/>
      <c r="Y640" s="50"/>
      <c r="Z640" s="50"/>
      <c r="AA640" s="50"/>
      <c r="AB640" s="50"/>
    </row>
    <row r="641" spans="1:28" ht="17.2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0"/>
      <c r="K641" s="125"/>
      <c r="L641" s="125"/>
      <c r="R641" s="50"/>
      <c r="S641" s="50"/>
      <c r="T641" s="50"/>
      <c r="U641" s="50"/>
      <c r="V641" s="50"/>
      <c r="W641" s="52"/>
      <c r="X641" s="50"/>
      <c r="Y641" s="50"/>
      <c r="Z641" s="50"/>
      <c r="AA641" s="50"/>
      <c r="AB641" s="50"/>
    </row>
    <row r="642" spans="1:28" ht="17.2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0"/>
      <c r="K642" s="125"/>
      <c r="L642" s="125"/>
      <c r="R642" s="50"/>
      <c r="S642" s="50"/>
      <c r="T642" s="50"/>
      <c r="U642" s="50"/>
      <c r="V642" s="50"/>
      <c r="W642" s="52"/>
      <c r="X642" s="50"/>
      <c r="Y642" s="50"/>
      <c r="Z642" s="50"/>
      <c r="AA642" s="50"/>
      <c r="AB642" s="50"/>
    </row>
    <row r="643" spans="1:28" ht="17.2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0"/>
      <c r="K643" s="125"/>
      <c r="L643" s="125"/>
      <c r="R643" s="50"/>
      <c r="S643" s="50"/>
      <c r="T643" s="50"/>
      <c r="U643" s="50"/>
      <c r="V643" s="50"/>
      <c r="W643" s="52"/>
      <c r="X643" s="50"/>
      <c r="Y643" s="50"/>
      <c r="Z643" s="50"/>
      <c r="AA643" s="50"/>
      <c r="AB643" s="50"/>
    </row>
    <row r="644" spans="1:28" ht="17.2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0"/>
      <c r="K644" s="125"/>
      <c r="L644" s="125"/>
      <c r="R644" s="50"/>
      <c r="S644" s="50"/>
      <c r="T644" s="50"/>
      <c r="U644" s="50"/>
      <c r="V644" s="50"/>
      <c r="W644" s="52"/>
      <c r="X644" s="50"/>
      <c r="Y644" s="50"/>
      <c r="Z644" s="50"/>
      <c r="AA644" s="50"/>
      <c r="AB644" s="50"/>
    </row>
    <row r="645" spans="1:28" ht="17.2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0"/>
      <c r="K645" s="125"/>
      <c r="L645" s="125"/>
      <c r="R645" s="50"/>
      <c r="S645" s="50"/>
      <c r="T645" s="50"/>
      <c r="U645" s="50"/>
      <c r="V645" s="50"/>
      <c r="W645" s="52"/>
      <c r="X645" s="50"/>
      <c r="Y645" s="50"/>
      <c r="Z645" s="50"/>
      <c r="AA645" s="50"/>
      <c r="AB645" s="50"/>
    </row>
    <row r="646" spans="1:28" ht="17.2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0"/>
      <c r="K646" s="125"/>
      <c r="L646" s="125"/>
      <c r="R646" s="50"/>
      <c r="S646" s="50"/>
      <c r="T646" s="50"/>
      <c r="U646" s="50"/>
      <c r="V646" s="50"/>
      <c r="W646" s="52"/>
      <c r="X646" s="50"/>
      <c r="Y646" s="50"/>
      <c r="Z646" s="50"/>
      <c r="AA646" s="50"/>
      <c r="AB646" s="50"/>
    </row>
    <row r="647" spans="1:28" ht="17.2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0"/>
      <c r="K647" s="125"/>
      <c r="L647" s="125"/>
      <c r="R647" s="50"/>
      <c r="S647" s="50"/>
      <c r="T647" s="50"/>
      <c r="U647" s="50"/>
      <c r="V647" s="50"/>
      <c r="W647" s="52"/>
      <c r="X647" s="50"/>
      <c r="Y647" s="50"/>
      <c r="Z647" s="50"/>
      <c r="AA647" s="50"/>
      <c r="AB647" s="50"/>
    </row>
    <row r="648" spans="1:28" ht="17.2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0"/>
      <c r="K648" s="125"/>
      <c r="L648" s="125"/>
      <c r="R648" s="50"/>
      <c r="S648" s="50"/>
      <c r="T648" s="50"/>
      <c r="U648" s="50"/>
      <c r="V648" s="50"/>
      <c r="W648" s="52"/>
      <c r="X648" s="50"/>
      <c r="Y648" s="50"/>
      <c r="Z648" s="50"/>
      <c r="AA648" s="50"/>
      <c r="AB648" s="50"/>
    </row>
    <row r="649" spans="1:28" ht="17.2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0"/>
      <c r="K649" s="125"/>
      <c r="L649" s="125"/>
      <c r="R649" s="50"/>
      <c r="S649" s="50"/>
      <c r="T649" s="50"/>
      <c r="U649" s="50"/>
      <c r="V649" s="50"/>
      <c r="W649" s="52"/>
      <c r="X649" s="50"/>
      <c r="Y649" s="50"/>
      <c r="Z649" s="50"/>
      <c r="AA649" s="50"/>
      <c r="AB649" s="50"/>
    </row>
    <row r="650" spans="1:28" ht="17.2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0"/>
      <c r="K650" s="125"/>
      <c r="L650" s="125"/>
      <c r="R650" s="50"/>
      <c r="S650" s="50"/>
      <c r="T650" s="50"/>
      <c r="U650" s="50"/>
      <c r="V650" s="50"/>
      <c r="W650" s="52"/>
      <c r="X650" s="50"/>
      <c r="Y650" s="50"/>
      <c r="Z650" s="50"/>
      <c r="AA650" s="50"/>
      <c r="AB650" s="50"/>
    </row>
    <row r="651" spans="1:28" ht="17.2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0"/>
      <c r="K651" s="125"/>
      <c r="L651" s="125"/>
      <c r="R651" s="50"/>
      <c r="S651" s="50"/>
      <c r="T651" s="50"/>
      <c r="U651" s="50"/>
      <c r="V651" s="50"/>
      <c r="W651" s="52"/>
      <c r="X651" s="50"/>
      <c r="Y651" s="50"/>
      <c r="Z651" s="50"/>
      <c r="AA651" s="50"/>
      <c r="AB651" s="50"/>
    </row>
    <row r="652" spans="1:28" ht="17.2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0"/>
      <c r="K652" s="125"/>
      <c r="L652" s="125"/>
      <c r="R652" s="50"/>
      <c r="S652" s="50"/>
      <c r="T652" s="50"/>
      <c r="U652" s="50"/>
      <c r="V652" s="50"/>
      <c r="W652" s="52"/>
      <c r="X652" s="50"/>
      <c r="Y652" s="50"/>
      <c r="Z652" s="50"/>
      <c r="AA652" s="50"/>
      <c r="AB652" s="50"/>
    </row>
    <row r="653" spans="1:28" ht="17.2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0"/>
      <c r="K653" s="125"/>
      <c r="L653" s="125"/>
      <c r="R653" s="50"/>
      <c r="S653" s="50"/>
      <c r="T653" s="50"/>
      <c r="U653" s="50"/>
      <c r="V653" s="50"/>
      <c r="W653" s="52"/>
      <c r="X653" s="50"/>
      <c r="Y653" s="50"/>
      <c r="Z653" s="50"/>
      <c r="AA653" s="50"/>
      <c r="AB653" s="50"/>
    </row>
    <row r="654" spans="1:28" ht="17.2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0"/>
      <c r="K654" s="125"/>
      <c r="L654" s="125"/>
      <c r="R654" s="50"/>
      <c r="S654" s="50"/>
      <c r="T654" s="50"/>
      <c r="U654" s="50"/>
      <c r="V654" s="50"/>
      <c r="W654" s="52"/>
      <c r="X654" s="50"/>
      <c r="Y654" s="50"/>
      <c r="Z654" s="50"/>
      <c r="AA654" s="50"/>
      <c r="AB654" s="50"/>
    </row>
    <row r="655" spans="1:28" ht="17.2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0"/>
      <c r="K655" s="125"/>
      <c r="L655" s="125"/>
      <c r="R655" s="50"/>
      <c r="S655" s="50"/>
      <c r="T655" s="50"/>
      <c r="U655" s="50"/>
      <c r="V655" s="50"/>
      <c r="W655" s="52"/>
      <c r="X655" s="50"/>
      <c r="Y655" s="50"/>
      <c r="Z655" s="50"/>
      <c r="AA655" s="50"/>
      <c r="AB655" s="50"/>
    </row>
    <row r="656" spans="1:28" ht="17.2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0"/>
      <c r="K656" s="125"/>
      <c r="L656" s="125"/>
      <c r="R656" s="50"/>
      <c r="S656" s="50"/>
      <c r="T656" s="50"/>
      <c r="U656" s="50"/>
      <c r="V656" s="50"/>
      <c r="W656" s="52"/>
      <c r="X656" s="50"/>
      <c r="Y656" s="50"/>
      <c r="Z656" s="50"/>
      <c r="AA656" s="50"/>
      <c r="AB656" s="50"/>
    </row>
    <row r="657" spans="1:28" ht="17.2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0"/>
      <c r="K657" s="125"/>
      <c r="L657" s="125"/>
      <c r="R657" s="50"/>
      <c r="S657" s="50"/>
      <c r="T657" s="50"/>
      <c r="U657" s="50"/>
      <c r="V657" s="50"/>
      <c r="W657" s="52"/>
      <c r="X657" s="50"/>
      <c r="Y657" s="50"/>
      <c r="Z657" s="50"/>
      <c r="AA657" s="50"/>
      <c r="AB657" s="50"/>
    </row>
    <row r="658" spans="1:28" ht="17.2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0"/>
      <c r="K658" s="125"/>
      <c r="L658" s="125"/>
      <c r="R658" s="50"/>
      <c r="S658" s="50"/>
      <c r="T658" s="50"/>
      <c r="U658" s="50"/>
      <c r="V658" s="50"/>
      <c r="W658" s="52"/>
      <c r="X658" s="50"/>
      <c r="Y658" s="50"/>
      <c r="Z658" s="50"/>
      <c r="AA658" s="50"/>
      <c r="AB658" s="50"/>
    </row>
    <row r="659" spans="1:28" ht="17.2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0"/>
      <c r="K659" s="125"/>
      <c r="L659" s="125"/>
      <c r="R659" s="50"/>
      <c r="S659" s="50"/>
      <c r="T659" s="50"/>
      <c r="U659" s="50"/>
      <c r="V659" s="50"/>
      <c r="W659" s="52"/>
      <c r="X659" s="50"/>
      <c r="Y659" s="50"/>
      <c r="Z659" s="50"/>
      <c r="AA659" s="50"/>
      <c r="AB659" s="50"/>
    </row>
    <row r="660" spans="1:28" ht="17.2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0"/>
      <c r="K660" s="125"/>
      <c r="L660" s="125"/>
      <c r="R660" s="50"/>
      <c r="S660" s="50"/>
      <c r="T660" s="50"/>
      <c r="U660" s="50"/>
      <c r="V660" s="50"/>
      <c r="W660" s="52"/>
      <c r="X660" s="50"/>
      <c r="Y660" s="50"/>
      <c r="Z660" s="50"/>
      <c r="AA660" s="50"/>
      <c r="AB660" s="50"/>
    </row>
    <row r="661" spans="1:28" ht="17.2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0"/>
      <c r="K661" s="125"/>
      <c r="L661" s="125"/>
      <c r="R661" s="50"/>
      <c r="S661" s="50"/>
      <c r="T661" s="50"/>
      <c r="U661" s="50"/>
      <c r="V661" s="50"/>
      <c r="W661" s="52"/>
      <c r="X661" s="50"/>
      <c r="Y661" s="50"/>
      <c r="Z661" s="50"/>
      <c r="AA661" s="50"/>
      <c r="AB661" s="50"/>
    </row>
    <row r="662" spans="1:28" ht="17.2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0"/>
      <c r="K662" s="125"/>
      <c r="L662" s="125"/>
      <c r="R662" s="50"/>
      <c r="S662" s="50"/>
      <c r="T662" s="50"/>
      <c r="U662" s="50"/>
      <c r="V662" s="50"/>
      <c r="W662" s="52"/>
      <c r="X662" s="50"/>
      <c r="Y662" s="50"/>
      <c r="Z662" s="50"/>
      <c r="AA662" s="50"/>
      <c r="AB662" s="50"/>
    </row>
    <row r="663" spans="1:28" ht="17.2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0"/>
      <c r="K663" s="125"/>
      <c r="L663" s="125"/>
      <c r="R663" s="50"/>
      <c r="S663" s="50"/>
      <c r="T663" s="50"/>
      <c r="U663" s="50"/>
      <c r="V663" s="50"/>
      <c r="W663" s="52"/>
      <c r="X663" s="50"/>
      <c r="Y663" s="50"/>
      <c r="Z663" s="50"/>
      <c r="AA663" s="50"/>
      <c r="AB663" s="50"/>
    </row>
    <row r="664" spans="1:28" ht="17.2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0"/>
      <c r="K664" s="125"/>
      <c r="L664" s="125"/>
      <c r="R664" s="50"/>
      <c r="S664" s="50"/>
      <c r="T664" s="50"/>
      <c r="U664" s="50"/>
      <c r="V664" s="50"/>
      <c r="W664" s="52"/>
      <c r="X664" s="50"/>
      <c r="Y664" s="50"/>
      <c r="Z664" s="50"/>
      <c r="AA664" s="50"/>
      <c r="AB664" s="50"/>
    </row>
    <row r="665" spans="1:28" ht="17.2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0"/>
      <c r="K665" s="125"/>
      <c r="L665" s="125"/>
      <c r="R665" s="50"/>
      <c r="S665" s="50"/>
      <c r="T665" s="50"/>
      <c r="U665" s="50"/>
      <c r="V665" s="50"/>
      <c r="W665" s="52"/>
      <c r="X665" s="50"/>
      <c r="Y665" s="50"/>
      <c r="Z665" s="50"/>
      <c r="AA665" s="50"/>
      <c r="AB665" s="50"/>
    </row>
    <row r="666" spans="1:28" ht="17.2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0"/>
      <c r="K666" s="125"/>
      <c r="L666" s="125"/>
      <c r="R666" s="50"/>
      <c r="S666" s="50"/>
      <c r="T666" s="50"/>
      <c r="U666" s="50"/>
      <c r="V666" s="50"/>
      <c r="W666" s="52"/>
      <c r="X666" s="50"/>
      <c r="Y666" s="50"/>
      <c r="Z666" s="50"/>
      <c r="AA666" s="50"/>
      <c r="AB666" s="50"/>
    </row>
    <row r="667" spans="1:28" ht="17.2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0"/>
      <c r="K667" s="125"/>
      <c r="L667" s="125"/>
      <c r="R667" s="50"/>
      <c r="S667" s="50"/>
      <c r="T667" s="50"/>
      <c r="U667" s="50"/>
      <c r="V667" s="50"/>
      <c r="W667" s="52"/>
      <c r="X667" s="50"/>
      <c r="Y667" s="50"/>
      <c r="Z667" s="50"/>
      <c r="AA667" s="50"/>
      <c r="AB667" s="50"/>
    </row>
    <row r="668" spans="1:28" ht="17.2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0"/>
      <c r="K668" s="125"/>
      <c r="L668" s="125"/>
      <c r="R668" s="50"/>
      <c r="S668" s="50"/>
      <c r="T668" s="50"/>
      <c r="U668" s="50"/>
      <c r="V668" s="50"/>
      <c r="W668" s="52"/>
      <c r="X668" s="50"/>
      <c r="Y668" s="50"/>
      <c r="Z668" s="50"/>
      <c r="AA668" s="50"/>
      <c r="AB668" s="50"/>
    </row>
    <row r="669" spans="1:28" ht="17.2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0"/>
      <c r="K669" s="125"/>
      <c r="L669" s="125"/>
      <c r="R669" s="50"/>
      <c r="S669" s="50"/>
      <c r="T669" s="50"/>
      <c r="U669" s="50"/>
      <c r="V669" s="50"/>
      <c r="W669" s="52"/>
      <c r="X669" s="50"/>
      <c r="Y669" s="50"/>
      <c r="Z669" s="50"/>
      <c r="AA669" s="50"/>
      <c r="AB669" s="50"/>
    </row>
    <row r="670" spans="1:28" ht="17.2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0"/>
      <c r="K670" s="125"/>
      <c r="L670" s="125"/>
      <c r="R670" s="50"/>
      <c r="S670" s="50"/>
      <c r="T670" s="50"/>
      <c r="U670" s="50"/>
      <c r="V670" s="50"/>
      <c r="W670" s="52"/>
      <c r="X670" s="50"/>
      <c r="Y670" s="50"/>
      <c r="Z670" s="50"/>
      <c r="AA670" s="50"/>
      <c r="AB670" s="50"/>
    </row>
    <row r="671" spans="1:28" ht="17.2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0"/>
      <c r="K671" s="125"/>
      <c r="L671" s="125"/>
      <c r="R671" s="50"/>
      <c r="S671" s="50"/>
      <c r="T671" s="50"/>
      <c r="U671" s="50"/>
      <c r="V671" s="50"/>
      <c r="W671" s="52"/>
      <c r="X671" s="50"/>
      <c r="Y671" s="50"/>
      <c r="Z671" s="50"/>
      <c r="AA671" s="50"/>
      <c r="AB671" s="50"/>
    </row>
    <row r="672" spans="1:28" ht="17.2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0"/>
      <c r="K672" s="125"/>
      <c r="L672" s="125"/>
      <c r="R672" s="50"/>
      <c r="S672" s="50"/>
      <c r="T672" s="50"/>
      <c r="U672" s="50"/>
      <c r="V672" s="50"/>
      <c r="W672" s="52"/>
      <c r="X672" s="50"/>
      <c r="Y672" s="50"/>
      <c r="Z672" s="50"/>
      <c r="AA672" s="50"/>
      <c r="AB672" s="50"/>
    </row>
    <row r="673" spans="1:28" ht="17.2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0"/>
      <c r="K673" s="125"/>
      <c r="L673" s="125"/>
      <c r="R673" s="50"/>
      <c r="S673" s="50"/>
      <c r="T673" s="50"/>
      <c r="U673" s="50"/>
      <c r="V673" s="50"/>
      <c r="W673" s="52"/>
      <c r="X673" s="50"/>
      <c r="Y673" s="50"/>
      <c r="Z673" s="50"/>
      <c r="AA673" s="50"/>
      <c r="AB673" s="50"/>
    </row>
    <row r="674" spans="1:28" ht="17.2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0"/>
      <c r="K674" s="125"/>
      <c r="L674" s="125"/>
      <c r="R674" s="50"/>
      <c r="S674" s="50"/>
      <c r="T674" s="50"/>
      <c r="U674" s="50"/>
      <c r="V674" s="50"/>
      <c r="W674" s="52"/>
      <c r="X674" s="50"/>
      <c r="Y674" s="50"/>
      <c r="Z674" s="50"/>
      <c r="AA674" s="50"/>
      <c r="AB674" s="50"/>
    </row>
    <row r="675" spans="1:28" ht="17.2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0"/>
      <c r="K675" s="125"/>
      <c r="L675" s="125"/>
      <c r="R675" s="50"/>
      <c r="S675" s="50"/>
      <c r="T675" s="50"/>
      <c r="U675" s="50"/>
      <c r="V675" s="50"/>
      <c r="W675" s="52"/>
      <c r="X675" s="50"/>
      <c r="Y675" s="50"/>
      <c r="Z675" s="50"/>
      <c r="AA675" s="50"/>
      <c r="AB675" s="50"/>
    </row>
    <row r="676" spans="1:28" ht="17.2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0"/>
      <c r="K676" s="125"/>
      <c r="L676" s="125"/>
      <c r="R676" s="50"/>
      <c r="S676" s="50"/>
      <c r="T676" s="50"/>
      <c r="U676" s="50"/>
      <c r="V676" s="50"/>
      <c r="W676" s="52"/>
      <c r="X676" s="50"/>
      <c r="Y676" s="50"/>
      <c r="Z676" s="50"/>
      <c r="AA676" s="50"/>
      <c r="AB676" s="50"/>
    </row>
    <row r="677" spans="1:28" ht="17.2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0"/>
      <c r="K677" s="125"/>
      <c r="L677" s="125"/>
      <c r="R677" s="50"/>
      <c r="S677" s="50"/>
      <c r="T677" s="50"/>
      <c r="U677" s="50"/>
      <c r="V677" s="50"/>
      <c r="W677" s="52"/>
      <c r="X677" s="50"/>
      <c r="Y677" s="50"/>
      <c r="Z677" s="50"/>
      <c r="AA677" s="50"/>
      <c r="AB677" s="50"/>
    </row>
    <row r="678" spans="1:28" ht="17.2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0"/>
      <c r="K678" s="125"/>
      <c r="L678" s="125"/>
      <c r="R678" s="50"/>
      <c r="S678" s="50"/>
      <c r="T678" s="50"/>
      <c r="U678" s="50"/>
      <c r="V678" s="50"/>
      <c r="W678" s="52"/>
      <c r="X678" s="50"/>
      <c r="Y678" s="50"/>
      <c r="Z678" s="50"/>
      <c r="AA678" s="50"/>
      <c r="AB678" s="50"/>
    </row>
    <row r="679" spans="1:28" ht="17.2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0"/>
      <c r="K679" s="125"/>
      <c r="L679" s="125"/>
      <c r="R679" s="50"/>
      <c r="S679" s="50"/>
      <c r="T679" s="50"/>
      <c r="U679" s="50"/>
      <c r="V679" s="50"/>
      <c r="W679" s="52"/>
      <c r="X679" s="50"/>
      <c r="Y679" s="50"/>
      <c r="Z679" s="50"/>
      <c r="AA679" s="50"/>
      <c r="AB679" s="50"/>
    </row>
    <row r="680" spans="1:28" ht="17.2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0"/>
      <c r="K680" s="125"/>
      <c r="L680" s="125"/>
      <c r="R680" s="50"/>
      <c r="S680" s="50"/>
      <c r="T680" s="50"/>
      <c r="U680" s="50"/>
      <c r="V680" s="50"/>
      <c r="W680" s="52"/>
      <c r="X680" s="50"/>
      <c r="Y680" s="50"/>
      <c r="Z680" s="50"/>
      <c r="AA680" s="50"/>
      <c r="AB680" s="50"/>
    </row>
    <row r="681" spans="1:28" ht="17.2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0"/>
      <c r="K681" s="125"/>
      <c r="L681" s="125"/>
      <c r="R681" s="50"/>
      <c r="S681" s="50"/>
      <c r="T681" s="50"/>
      <c r="U681" s="50"/>
      <c r="V681" s="50"/>
      <c r="W681" s="52"/>
      <c r="X681" s="50"/>
      <c r="Y681" s="50"/>
      <c r="Z681" s="50"/>
      <c r="AA681" s="50"/>
      <c r="AB681" s="50"/>
    </row>
    <row r="682" spans="1:28" ht="17.2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0"/>
      <c r="K682" s="125"/>
      <c r="L682" s="125"/>
      <c r="R682" s="50"/>
      <c r="S682" s="50"/>
      <c r="T682" s="50"/>
      <c r="U682" s="50"/>
      <c r="V682" s="50"/>
      <c r="W682" s="52"/>
      <c r="X682" s="50"/>
      <c r="Y682" s="50"/>
      <c r="Z682" s="50"/>
      <c r="AA682" s="50"/>
      <c r="AB682" s="50"/>
    </row>
    <row r="683" spans="1:28" ht="17.2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0"/>
      <c r="K683" s="125"/>
      <c r="L683" s="125"/>
      <c r="R683" s="50"/>
      <c r="S683" s="50"/>
      <c r="T683" s="50"/>
      <c r="U683" s="50"/>
      <c r="V683" s="50"/>
      <c r="W683" s="52"/>
      <c r="X683" s="50"/>
      <c r="Y683" s="50"/>
      <c r="Z683" s="50"/>
      <c r="AA683" s="50"/>
      <c r="AB683" s="50"/>
    </row>
    <row r="684" spans="1:28" ht="17.2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0"/>
      <c r="K684" s="125"/>
      <c r="L684" s="125"/>
      <c r="R684" s="50"/>
      <c r="S684" s="50"/>
      <c r="T684" s="50"/>
      <c r="U684" s="50"/>
      <c r="V684" s="50"/>
      <c r="W684" s="52"/>
      <c r="X684" s="50"/>
      <c r="Y684" s="50"/>
      <c r="Z684" s="50"/>
      <c r="AA684" s="50"/>
      <c r="AB684" s="50"/>
    </row>
    <row r="685" spans="1:28" ht="17.2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0"/>
      <c r="K685" s="125"/>
      <c r="L685" s="125"/>
      <c r="R685" s="50"/>
      <c r="S685" s="50"/>
      <c r="T685" s="50"/>
      <c r="U685" s="50"/>
      <c r="V685" s="50"/>
      <c r="W685" s="52"/>
      <c r="X685" s="50"/>
      <c r="Y685" s="50"/>
      <c r="Z685" s="50"/>
      <c r="AA685" s="50"/>
      <c r="AB685" s="50"/>
    </row>
    <row r="686" spans="1:28" ht="17.2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0"/>
      <c r="K686" s="125"/>
      <c r="L686" s="125"/>
      <c r="R686" s="50"/>
      <c r="S686" s="50"/>
      <c r="T686" s="50"/>
      <c r="U686" s="50"/>
      <c r="V686" s="50"/>
      <c r="W686" s="52"/>
      <c r="X686" s="50"/>
      <c r="Y686" s="50"/>
      <c r="Z686" s="50"/>
      <c r="AA686" s="50"/>
      <c r="AB686" s="50"/>
    </row>
    <row r="687" spans="1:28" ht="17.2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0"/>
      <c r="K687" s="125"/>
      <c r="L687" s="125"/>
      <c r="R687" s="50"/>
      <c r="S687" s="50"/>
      <c r="T687" s="50"/>
      <c r="U687" s="50"/>
      <c r="V687" s="50"/>
      <c r="W687" s="52"/>
      <c r="X687" s="50"/>
      <c r="Y687" s="50"/>
      <c r="Z687" s="50"/>
      <c r="AA687" s="50"/>
      <c r="AB687" s="50"/>
    </row>
    <row r="688" spans="1:28" ht="17.2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0"/>
      <c r="K688" s="125"/>
      <c r="L688" s="125"/>
      <c r="R688" s="50"/>
      <c r="S688" s="50"/>
      <c r="T688" s="50"/>
      <c r="U688" s="50"/>
      <c r="V688" s="50"/>
      <c r="W688" s="52"/>
      <c r="X688" s="50"/>
      <c r="Y688" s="50"/>
      <c r="Z688" s="50"/>
      <c r="AA688" s="50"/>
      <c r="AB688" s="50"/>
    </row>
    <row r="689" spans="1:28" ht="17.2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0"/>
      <c r="K689" s="125"/>
      <c r="L689" s="125"/>
      <c r="R689" s="50"/>
      <c r="S689" s="50"/>
      <c r="T689" s="50"/>
      <c r="U689" s="50"/>
      <c r="V689" s="50"/>
      <c r="W689" s="52"/>
      <c r="X689" s="50"/>
      <c r="Y689" s="50"/>
      <c r="Z689" s="50"/>
      <c r="AA689" s="50"/>
      <c r="AB689" s="50"/>
    </row>
    <row r="690" spans="1:28" ht="17.2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0"/>
      <c r="K690" s="125"/>
      <c r="L690" s="125"/>
      <c r="R690" s="50"/>
      <c r="S690" s="50"/>
      <c r="T690" s="50"/>
      <c r="U690" s="50"/>
      <c r="V690" s="50"/>
      <c r="W690" s="52"/>
      <c r="X690" s="50"/>
      <c r="Y690" s="50"/>
      <c r="Z690" s="50"/>
      <c r="AA690" s="50"/>
      <c r="AB690" s="50"/>
    </row>
    <row r="691" spans="1:28" ht="17.2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0"/>
      <c r="K691" s="125"/>
      <c r="L691" s="125"/>
      <c r="R691" s="50"/>
      <c r="S691" s="50"/>
      <c r="T691" s="50"/>
      <c r="U691" s="50"/>
      <c r="V691" s="50"/>
      <c r="W691" s="52"/>
      <c r="X691" s="50"/>
      <c r="Y691" s="50"/>
      <c r="Z691" s="50"/>
      <c r="AA691" s="50"/>
      <c r="AB691" s="50"/>
    </row>
    <row r="692" spans="1:28" ht="17.2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0"/>
      <c r="K692" s="125"/>
      <c r="L692" s="125"/>
      <c r="R692" s="50"/>
      <c r="S692" s="50"/>
      <c r="T692" s="50"/>
      <c r="U692" s="50"/>
      <c r="V692" s="50"/>
      <c r="W692" s="52"/>
      <c r="X692" s="50"/>
      <c r="Y692" s="50"/>
      <c r="Z692" s="50"/>
      <c r="AA692" s="50"/>
      <c r="AB692" s="50"/>
    </row>
    <row r="693" spans="1:28" ht="17.2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0"/>
      <c r="K693" s="125"/>
      <c r="L693" s="125"/>
      <c r="R693" s="50"/>
      <c r="S693" s="50"/>
      <c r="T693" s="50"/>
      <c r="U693" s="50"/>
      <c r="V693" s="50"/>
      <c r="W693" s="52"/>
      <c r="X693" s="50"/>
      <c r="Y693" s="50"/>
      <c r="Z693" s="50"/>
      <c r="AA693" s="50"/>
      <c r="AB693" s="50"/>
    </row>
    <row r="694" spans="1:28" ht="17.2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0"/>
      <c r="K694" s="125"/>
      <c r="L694" s="125"/>
      <c r="R694" s="50"/>
      <c r="S694" s="50"/>
      <c r="T694" s="50"/>
      <c r="U694" s="50"/>
      <c r="V694" s="50"/>
      <c r="W694" s="52"/>
      <c r="X694" s="50"/>
      <c r="Y694" s="50"/>
      <c r="Z694" s="50"/>
      <c r="AA694" s="50"/>
      <c r="AB694" s="50"/>
    </row>
    <row r="695" spans="1:28" ht="17.2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0"/>
      <c r="K695" s="125"/>
      <c r="L695" s="125"/>
      <c r="R695" s="50"/>
      <c r="S695" s="50"/>
      <c r="T695" s="50"/>
      <c r="U695" s="50"/>
      <c r="V695" s="50"/>
      <c r="W695" s="52"/>
      <c r="X695" s="50"/>
      <c r="Y695" s="50"/>
      <c r="Z695" s="50"/>
      <c r="AA695" s="50"/>
      <c r="AB695" s="50"/>
    </row>
    <row r="696" spans="1:28" ht="17.2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0"/>
      <c r="K696" s="125"/>
      <c r="L696" s="125"/>
      <c r="R696" s="50"/>
      <c r="S696" s="50"/>
      <c r="T696" s="50"/>
      <c r="U696" s="50"/>
      <c r="V696" s="50"/>
      <c r="W696" s="52"/>
      <c r="X696" s="50"/>
      <c r="Y696" s="50"/>
      <c r="Z696" s="50"/>
      <c r="AA696" s="50"/>
      <c r="AB696" s="50"/>
    </row>
    <row r="697" spans="1:28" ht="17.2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0"/>
      <c r="K697" s="125"/>
      <c r="L697" s="125"/>
      <c r="R697" s="50"/>
      <c r="S697" s="50"/>
      <c r="T697" s="50"/>
      <c r="U697" s="50"/>
      <c r="V697" s="50"/>
      <c r="W697" s="52"/>
      <c r="X697" s="50"/>
      <c r="Y697" s="50"/>
      <c r="Z697" s="50"/>
      <c r="AA697" s="50"/>
      <c r="AB697" s="50"/>
    </row>
    <row r="698" spans="1:28" ht="17.2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0"/>
      <c r="K698" s="125"/>
      <c r="L698" s="125"/>
      <c r="R698" s="50"/>
      <c r="S698" s="50"/>
      <c r="T698" s="50"/>
      <c r="U698" s="50"/>
      <c r="V698" s="50"/>
      <c r="W698" s="52"/>
      <c r="X698" s="50"/>
      <c r="Y698" s="50"/>
      <c r="Z698" s="50"/>
      <c r="AA698" s="50"/>
      <c r="AB698" s="50"/>
    </row>
    <row r="699" spans="1:28" ht="17.2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0"/>
      <c r="K699" s="125"/>
      <c r="L699" s="125"/>
      <c r="R699" s="50"/>
      <c r="S699" s="50"/>
      <c r="T699" s="50"/>
      <c r="U699" s="50"/>
      <c r="V699" s="50"/>
      <c r="W699" s="52"/>
      <c r="X699" s="50"/>
      <c r="Y699" s="50"/>
      <c r="Z699" s="50"/>
      <c r="AA699" s="50"/>
      <c r="AB699" s="50"/>
    </row>
    <row r="700" spans="1:28" ht="17.2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0"/>
      <c r="K700" s="125"/>
      <c r="L700" s="125"/>
      <c r="R700" s="50"/>
      <c r="S700" s="50"/>
      <c r="T700" s="50"/>
      <c r="U700" s="50"/>
      <c r="V700" s="50"/>
      <c r="W700" s="52"/>
      <c r="X700" s="50"/>
      <c r="Y700" s="50"/>
      <c r="Z700" s="50"/>
      <c r="AA700" s="50"/>
      <c r="AB700" s="50"/>
    </row>
    <row r="701" spans="1:28" ht="17.2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0"/>
      <c r="K701" s="125"/>
      <c r="L701" s="125"/>
      <c r="R701" s="50"/>
      <c r="S701" s="50"/>
      <c r="T701" s="50"/>
      <c r="U701" s="50"/>
      <c r="V701" s="50"/>
      <c r="W701" s="52"/>
      <c r="X701" s="50"/>
      <c r="Y701" s="50"/>
      <c r="Z701" s="50"/>
      <c r="AA701" s="50"/>
      <c r="AB701" s="50"/>
    </row>
    <row r="702" spans="1:28" ht="17.2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0"/>
      <c r="K702" s="125"/>
      <c r="L702" s="125"/>
      <c r="R702" s="50"/>
      <c r="S702" s="50"/>
      <c r="T702" s="50"/>
      <c r="U702" s="50"/>
      <c r="V702" s="50"/>
      <c r="W702" s="52"/>
      <c r="X702" s="50"/>
      <c r="Y702" s="50"/>
      <c r="Z702" s="50"/>
      <c r="AA702" s="50"/>
      <c r="AB702" s="50"/>
    </row>
    <row r="703" spans="1:28" ht="17.2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0"/>
      <c r="K703" s="125"/>
      <c r="L703" s="125"/>
      <c r="R703" s="50"/>
      <c r="S703" s="50"/>
      <c r="T703" s="50"/>
      <c r="U703" s="50"/>
      <c r="V703" s="50"/>
      <c r="W703" s="52"/>
      <c r="X703" s="50"/>
      <c r="Y703" s="50"/>
      <c r="Z703" s="50"/>
      <c r="AA703" s="50"/>
      <c r="AB703" s="50"/>
    </row>
    <row r="704" spans="1:28" ht="17.2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0"/>
      <c r="K704" s="125"/>
      <c r="L704" s="125"/>
      <c r="R704" s="50"/>
      <c r="S704" s="50"/>
      <c r="T704" s="50"/>
      <c r="U704" s="50"/>
      <c r="V704" s="50"/>
      <c r="W704" s="52"/>
      <c r="X704" s="50"/>
      <c r="Y704" s="50"/>
      <c r="Z704" s="50"/>
      <c r="AA704" s="50"/>
      <c r="AB704" s="50"/>
    </row>
    <row r="705" spans="1:28" ht="17.2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0"/>
      <c r="K705" s="125"/>
      <c r="L705" s="125"/>
      <c r="R705" s="50"/>
      <c r="S705" s="50"/>
      <c r="T705" s="50"/>
      <c r="U705" s="50"/>
      <c r="V705" s="50"/>
      <c r="W705" s="52"/>
      <c r="X705" s="50"/>
      <c r="Y705" s="50"/>
      <c r="Z705" s="50"/>
      <c r="AA705" s="50"/>
      <c r="AB705" s="50"/>
    </row>
    <row r="706" spans="1:28" ht="17.2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0"/>
      <c r="K706" s="125"/>
      <c r="L706" s="125"/>
      <c r="R706" s="50"/>
      <c r="S706" s="50"/>
      <c r="T706" s="50"/>
      <c r="U706" s="50"/>
      <c r="V706" s="50"/>
      <c r="W706" s="52"/>
      <c r="X706" s="50"/>
      <c r="Y706" s="50"/>
      <c r="Z706" s="50"/>
      <c r="AA706" s="50"/>
      <c r="AB706" s="50"/>
    </row>
    <row r="707" spans="1:28" ht="17.2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0"/>
      <c r="K707" s="125"/>
      <c r="L707" s="125"/>
      <c r="R707" s="50"/>
      <c r="S707" s="50"/>
      <c r="T707" s="50"/>
      <c r="U707" s="50"/>
      <c r="V707" s="50"/>
      <c r="W707" s="52"/>
      <c r="X707" s="50"/>
      <c r="Y707" s="50"/>
      <c r="Z707" s="50"/>
      <c r="AA707" s="50"/>
      <c r="AB707" s="50"/>
    </row>
    <row r="708" spans="1:28" ht="17.2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0"/>
      <c r="K708" s="125"/>
      <c r="L708" s="125"/>
      <c r="R708" s="50"/>
      <c r="S708" s="50"/>
      <c r="T708" s="50"/>
      <c r="U708" s="50"/>
      <c r="V708" s="50"/>
      <c r="W708" s="52"/>
      <c r="X708" s="50"/>
      <c r="Y708" s="50"/>
      <c r="Z708" s="50"/>
      <c r="AA708" s="50"/>
      <c r="AB708" s="50"/>
    </row>
    <row r="709" spans="1:28" ht="17.2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0"/>
      <c r="K709" s="125"/>
      <c r="L709" s="125"/>
      <c r="R709" s="50"/>
      <c r="S709" s="50"/>
      <c r="T709" s="50"/>
      <c r="U709" s="50"/>
      <c r="V709" s="50"/>
      <c r="W709" s="52"/>
      <c r="X709" s="50"/>
      <c r="Y709" s="50"/>
      <c r="Z709" s="50"/>
      <c r="AA709" s="50"/>
      <c r="AB709" s="50"/>
    </row>
    <row r="710" spans="1:28" ht="17.2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0"/>
      <c r="K710" s="125"/>
      <c r="L710" s="125"/>
      <c r="R710" s="50"/>
      <c r="S710" s="50"/>
      <c r="T710" s="50"/>
      <c r="U710" s="50"/>
      <c r="V710" s="50"/>
      <c r="W710" s="52"/>
      <c r="X710" s="50"/>
      <c r="Y710" s="50"/>
      <c r="Z710" s="50"/>
      <c r="AA710" s="50"/>
      <c r="AB710" s="50"/>
    </row>
    <row r="711" spans="1:28" ht="17.2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0"/>
      <c r="K711" s="125"/>
      <c r="L711" s="125"/>
      <c r="R711" s="50"/>
      <c r="S711" s="50"/>
      <c r="T711" s="50"/>
      <c r="U711" s="50"/>
      <c r="V711" s="50"/>
      <c r="W711" s="52"/>
      <c r="X711" s="50"/>
      <c r="Y711" s="50"/>
      <c r="Z711" s="50"/>
      <c r="AA711" s="50"/>
      <c r="AB711" s="50"/>
    </row>
    <row r="712" spans="1:28" ht="17.2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0"/>
      <c r="K712" s="125"/>
      <c r="L712" s="125"/>
      <c r="R712" s="50"/>
      <c r="S712" s="50"/>
      <c r="T712" s="50"/>
      <c r="U712" s="50"/>
      <c r="V712" s="50"/>
      <c r="W712" s="52"/>
      <c r="X712" s="50"/>
      <c r="Y712" s="50"/>
      <c r="Z712" s="50"/>
      <c r="AA712" s="50"/>
      <c r="AB712" s="50"/>
    </row>
    <row r="713" spans="1:28" ht="17.2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0"/>
      <c r="K713" s="125"/>
      <c r="L713" s="125"/>
      <c r="R713" s="50"/>
      <c r="S713" s="50"/>
      <c r="T713" s="50"/>
      <c r="U713" s="50"/>
      <c r="V713" s="50"/>
      <c r="W713" s="52"/>
      <c r="X713" s="50"/>
      <c r="Y713" s="50"/>
      <c r="Z713" s="50"/>
      <c r="AA713" s="50"/>
      <c r="AB713" s="50"/>
    </row>
    <row r="714" spans="1:28" ht="17.2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0"/>
      <c r="K714" s="125"/>
      <c r="L714" s="125"/>
      <c r="R714" s="50"/>
      <c r="S714" s="50"/>
      <c r="T714" s="50"/>
      <c r="U714" s="50"/>
      <c r="V714" s="50"/>
      <c r="W714" s="52"/>
      <c r="X714" s="50"/>
      <c r="Y714" s="50"/>
      <c r="Z714" s="50"/>
      <c r="AA714" s="50"/>
      <c r="AB714" s="50"/>
    </row>
    <row r="715" spans="1:28" ht="17.2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0"/>
      <c r="K715" s="125"/>
      <c r="L715" s="125"/>
      <c r="R715" s="50"/>
      <c r="S715" s="50"/>
      <c r="T715" s="50"/>
      <c r="U715" s="50"/>
      <c r="V715" s="50"/>
      <c r="W715" s="52"/>
      <c r="X715" s="50"/>
      <c r="Y715" s="50"/>
      <c r="Z715" s="50"/>
      <c r="AA715" s="50"/>
      <c r="AB715" s="50"/>
    </row>
    <row r="716" spans="1:28" ht="17.2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0"/>
      <c r="K716" s="125"/>
      <c r="L716" s="125"/>
      <c r="R716" s="50"/>
      <c r="S716" s="50"/>
      <c r="T716" s="50"/>
      <c r="U716" s="50"/>
      <c r="V716" s="50"/>
      <c r="W716" s="52"/>
      <c r="X716" s="50"/>
      <c r="Y716" s="50"/>
      <c r="Z716" s="50"/>
      <c r="AA716" s="50"/>
      <c r="AB716" s="50"/>
    </row>
    <row r="717" spans="1:28" ht="17.2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0"/>
      <c r="K717" s="125"/>
      <c r="L717" s="125"/>
      <c r="R717" s="50"/>
      <c r="S717" s="50"/>
      <c r="T717" s="50"/>
      <c r="U717" s="50"/>
      <c r="V717" s="50"/>
      <c r="W717" s="52"/>
      <c r="X717" s="50"/>
      <c r="Y717" s="50"/>
      <c r="Z717" s="50"/>
      <c r="AA717" s="50"/>
      <c r="AB717" s="50"/>
    </row>
    <row r="718" spans="1:28" ht="17.2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0"/>
      <c r="K718" s="125"/>
      <c r="L718" s="125"/>
      <c r="R718" s="50"/>
      <c r="S718" s="50"/>
      <c r="T718" s="50"/>
      <c r="U718" s="50"/>
      <c r="V718" s="50"/>
      <c r="W718" s="52"/>
      <c r="X718" s="50"/>
      <c r="Y718" s="50"/>
      <c r="Z718" s="50"/>
      <c r="AA718" s="50"/>
      <c r="AB718" s="50"/>
    </row>
    <row r="719" spans="1:28" ht="17.2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0"/>
      <c r="K719" s="125"/>
      <c r="L719" s="125"/>
      <c r="R719" s="50"/>
      <c r="S719" s="50"/>
      <c r="T719" s="50"/>
      <c r="U719" s="50"/>
      <c r="V719" s="50"/>
      <c r="W719" s="52"/>
      <c r="X719" s="50"/>
      <c r="Y719" s="50"/>
      <c r="Z719" s="50"/>
      <c r="AA719" s="50"/>
      <c r="AB719" s="50"/>
    </row>
    <row r="720" spans="1:28" ht="17.2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0"/>
      <c r="K720" s="125"/>
      <c r="L720" s="125"/>
      <c r="R720" s="50"/>
      <c r="S720" s="50"/>
      <c r="T720" s="50"/>
      <c r="U720" s="50"/>
      <c r="V720" s="50"/>
      <c r="W720" s="52"/>
      <c r="X720" s="50"/>
      <c r="Y720" s="50"/>
      <c r="Z720" s="50"/>
      <c r="AA720" s="50"/>
      <c r="AB720" s="50"/>
    </row>
    <row r="721" spans="1:28" ht="17.2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0"/>
      <c r="K721" s="125"/>
      <c r="L721" s="125"/>
      <c r="R721" s="50"/>
      <c r="S721" s="50"/>
      <c r="T721" s="50"/>
      <c r="U721" s="50"/>
      <c r="V721" s="50"/>
      <c r="W721" s="52"/>
      <c r="X721" s="50"/>
      <c r="Y721" s="50"/>
      <c r="Z721" s="50"/>
      <c r="AA721" s="50"/>
      <c r="AB721" s="50"/>
    </row>
    <row r="722" spans="1:28" ht="17.2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0"/>
      <c r="K722" s="125"/>
      <c r="L722" s="125"/>
      <c r="R722" s="50"/>
      <c r="S722" s="50"/>
      <c r="T722" s="50"/>
      <c r="U722" s="50"/>
      <c r="V722" s="50"/>
      <c r="W722" s="52"/>
      <c r="X722" s="50"/>
      <c r="Y722" s="50"/>
      <c r="Z722" s="50"/>
      <c r="AA722" s="50"/>
      <c r="AB722" s="50"/>
    </row>
    <row r="723" spans="1:28" ht="17.2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0"/>
      <c r="K723" s="125"/>
      <c r="L723" s="125"/>
      <c r="R723" s="50"/>
      <c r="S723" s="50"/>
      <c r="T723" s="50"/>
      <c r="U723" s="50"/>
      <c r="V723" s="50"/>
      <c r="W723" s="52"/>
      <c r="X723" s="50"/>
      <c r="Y723" s="50"/>
      <c r="Z723" s="50"/>
      <c r="AA723" s="50"/>
      <c r="AB723" s="50"/>
    </row>
    <row r="724" spans="1:28" ht="17.2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0"/>
      <c r="K724" s="125"/>
      <c r="L724" s="125"/>
      <c r="R724" s="50"/>
      <c r="S724" s="50"/>
      <c r="T724" s="50"/>
      <c r="U724" s="50"/>
      <c r="V724" s="50"/>
      <c r="W724" s="52"/>
      <c r="X724" s="50"/>
      <c r="Y724" s="50"/>
      <c r="Z724" s="50"/>
      <c r="AA724" s="50"/>
      <c r="AB724" s="50"/>
    </row>
    <row r="725" spans="1:28" ht="17.2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0"/>
      <c r="K725" s="125"/>
      <c r="L725" s="125"/>
      <c r="R725" s="50"/>
      <c r="S725" s="50"/>
      <c r="T725" s="50"/>
      <c r="U725" s="50"/>
      <c r="V725" s="50"/>
      <c r="W725" s="52"/>
      <c r="X725" s="50"/>
      <c r="Y725" s="50"/>
      <c r="Z725" s="50"/>
      <c r="AA725" s="50"/>
      <c r="AB725" s="50"/>
    </row>
    <row r="726" spans="1:28" ht="17.2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0"/>
      <c r="K726" s="125"/>
      <c r="L726" s="125"/>
      <c r="R726" s="50"/>
      <c r="S726" s="50"/>
      <c r="T726" s="50"/>
      <c r="U726" s="50"/>
      <c r="V726" s="50"/>
      <c r="W726" s="52"/>
      <c r="X726" s="50"/>
      <c r="Y726" s="50"/>
      <c r="Z726" s="50"/>
      <c r="AA726" s="50"/>
      <c r="AB726" s="50"/>
    </row>
    <row r="727" spans="1:28" ht="17.2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0"/>
      <c r="K727" s="125"/>
      <c r="L727" s="125"/>
      <c r="R727" s="50"/>
      <c r="S727" s="50"/>
      <c r="T727" s="50"/>
      <c r="U727" s="50"/>
      <c r="V727" s="50"/>
      <c r="W727" s="52"/>
      <c r="X727" s="50"/>
      <c r="Y727" s="50"/>
      <c r="Z727" s="50"/>
      <c r="AA727" s="50"/>
      <c r="AB727" s="50"/>
    </row>
    <row r="728" spans="1:28" ht="17.2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0"/>
      <c r="K728" s="125"/>
      <c r="L728" s="125"/>
      <c r="R728" s="50"/>
      <c r="S728" s="50"/>
      <c r="T728" s="50"/>
      <c r="U728" s="50"/>
      <c r="V728" s="50"/>
      <c r="W728" s="52"/>
      <c r="X728" s="50"/>
      <c r="Y728" s="50"/>
      <c r="Z728" s="50"/>
      <c r="AA728" s="50"/>
      <c r="AB728" s="50"/>
    </row>
    <row r="729" spans="1:28" ht="17.2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0"/>
      <c r="K729" s="125"/>
      <c r="L729" s="125"/>
      <c r="R729" s="50"/>
      <c r="S729" s="50"/>
      <c r="T729" s="50"/>
      <c r="U729" s="50"/>
      <c r="V729" s="50"/>
      <c r="W729" s="52"/>
      <c r="X729" s="50"/>
      <c r="Y729" s="50"/>
      <c r="Z729" s="50"/>
      <c r="AA729" s="50"/>
      <c r="AB729" s="50"/>
    </row>
    <row r="730" spans="1:28" ht="17.2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0"/>
      <c r="K730" s="125"/>
      <c r="L730" s="125"/>
      <c r="R730" s="50"/>
      <c r="S730" s="50"/>
      <c r="T730" s="50"/>
      <c r="U730" s="50"/>
      <c r="V730" s="50"/>
      <c r="W730" s="52"/>
      <c r="X730" s="50"/>
      <c r="Y730" s="50"/>
      <c r="Z730" s="50"/>
      <c r="AA730" s="50"/>
      <c r="AB730" s="50"/>
    </row>
    <row r="731" spans="1:28" ht="17.2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0"/>
      <c r="K731" s="125"/>
      <c r="L731" s="125"/>
      <c r="R731" s="50"/>
      <c r="S731" s="50"/>
      <c r="T731" s="50"/>
      <c r="U731" s="50"/>
      <c r="V731" s="50"/>
      <c r="W731" s="52"/>
      <c r="X731" s="50"/>
      <c r="Y731" s="50"/>
      <c r="Z731" s="50"/>
      <c r="AA731" s="50"/>
      <c r="AB731" s="50"/>
    </row>
    <row r="732" spans="1:28" ht="17.2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0"/>
      <c r="K732" s="125"/>
      <c r="L732" s="125"/>
      <c r="R732" s="50"/>
      <c r="S732" s="50"/>
      <c r="T732" s="50"/>
      <c r="U732" s="50"/>
      <c r="V732" s="50"/>
      <c r="W732" s="52"/>
      <c r="X732" s="50"/>
      <c r="Y732" s="50"/>
      <c r="Z732" s="50"/>
      <c r="AA732" s="50"/>
      <c r="AB732" s="50"/>
    </row>
    <row r="733" spans="1:28" ht="17.2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0"/>
      <c r="K733" s="125"/>
      <c r="L733" s="125"/>
      <c r="R733" s="50"/>
      <c r="S733" s="50"/>
      <c r="T733" s="50"/>
      <c r="U733" s="50"/>
      <c r="V733" s="50"/>
      <c r="W733" s="52"/>
      <c r="X733" s="50"/>
      <c r="Y733" s="50"/>
      <c r="Z733" s="50"/>
      <c r="AA733" s="50"/>
      <c r="AB733" s="50"/>
    </row>
    <row r="734" spans="1:28" ht="17.2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0"/>
      <c r="K734" s="125"/>
      <c r="L734" s="125"/>
      <c r="R734" s="50"/>
      <c r="S734" s="50"/>
      <c r="T734" s="50"/>
      <c r="U734" s="50"/>
      <c r="V734" s="50"/>
      <c r="W734" s="52"/>
      <c r="X734" s="50"/>
      <c r="Y734" s="50"/>
      <c r="Z734" s="50"/>
      <c r="AA734" s="50"/>
      <c r="AB734" s="50"/>
    </row>
    <row r="735" spans="1:28" ht="17.2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0"/>
      <c r="K735" s="125"/>
      <c r="L735" s="125"/>
      <c r="R735" s="50"/>
      <c r="S735" s="50"/>
      <c r="T735" s="50"/>
      <c r="U735" s="50"/>
      <c r="V735" s="50"/>
      <c r="W735" s="52"/>
      <c r="X735" s="50"/>
      <c r="Y735" s="50"/>
      <c r="Z735" s="50"/>
      <c r="AA735" s="50"/>
      <c r="AB735" s="50"/>
    </row>
    <row r="736" spans="1:28" ht="17.2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0"/>
      <c r="K736" s="125"/>
      <c r="L736" s="125"/>
      <c r="R736" s="50"/>
      <c r="S736" s="50"/>
      <c r="T736" s="50"/>
      <c r="U736" s="50"/>
      <c r="V736" s="50"/>
      <c r="W736" s="52"/>
      <c r="X736" s="50"/>
      <c r="Y736" s="50"/>
      <c r="Z736" s="50"/>
      <c r="AA736" s="50"/>
      <c r="AB736" s="50"/>
    </row>
    <row r="737" spans="1:28" ht="17.2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0"/>
      <c r="K737" s="125"/>
      <c r="L737" s="125"/>
      <c r="R737" s="50"/>
      <c r="S737" s="50"/>
      <c r="T737" s="50"/>
      <c r="U737" s="50"/>
      <c r="V737" s="50"/>
      <c r="W737" s="52"/>
      <c r="X737" s="50"/>
      <c r="Y737" s="50"/>
      <c r="Z737" s="50"/>
      <c r="AA737" s="50"/>
      <c r="AB737" s="50"/>
    </row>
    <row r="738" spans="1:28" ht="17.2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0"/>
      <c r="K738" s="125"/>
      <c r="L738" s="125"/>
      <c r="R738" s="50"/>
      <c r="S738" s="50"/>
      <c r="T738" s="50"/>
      <c r="U738" s="50"/>
      <c r="V738" s="50"/>
      <c r="W738" s="52"/>
      <c r="X738" s="50"/>
      <c r="Y738" s="50"/>
      <c r="Z738" s="50"/>
      <c r="AA738" s="50"/>
      <c r="AB738" s="50"/>
    </row>
    <row r="739" spans="1:28" ht="17.2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0"/>
      <c r="K739" s="125"/>
      <c r="L739" s="125"/>
      <c r="R739" s="50"/>
      <c r="S739" s="50"/>
      <c r="T739" s="50"/>
      <c r="U739" s="50"/>
      <c r="V739" s="50"/>
      <c r="W739" s="52"/>
      <c r="X739" s="50"/>
      <c r="Y739" s="50"/>
      <c r="Z739" s="50"/>
      <c r="AA739" s="50"/>
      <c r="AB739" s="50"/>
    </row>
    <row r="740" spans="1:28" ht="17.2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0"/>
      <c r="K740" s="125"/>
      <c r="L740" s="125"/>
      <c r="R740" s="50"/>
      <c r="S740" s="50"/>
      <c r="T740" s="50"/>
      <c r="U740" s="50"/>
      <c r="V740" s="50"/>
      <c r="W740" s="52"/>
      <c r="X740" s="50"/>
      <c r="Y740" s="50"/>
      <c r="Z740" s="50"/>
      <c r="AA740" s="50"/>
      <c r="AB740" s="50"/>
    </row>
    <row r="741" spans="1:28" ht="17.2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0"/>
      <c r="K741" s="125"/>
      <c r="L741" s="125"/>
      <c r="R741" s="50"/>
      <c r="S741" s="50"/>
      <c r="T741" s="50"/>
      <c r="U741" s="50"/>
      <c r="V741" s="50"/>
      <c r="W741" s="52"/>
      <c r="X741" s="50"/>
      <c r="Y741" s="50"/>
      <c r="Z741" s="50"/>
      <c r="AA741" s="50"/>
      <c r="AB741" s="50"/>
    </row>
    <row r="742" spans="1:28" ht="17.2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0"/>
      <c r="K742" s="125"/>
      <c r="L742" s="125"/>
      <c r="R742" s="50"/>
      <c r="S742" s="50"/>
      <c r="T742" s="50"/>
      <c r="U742" s="50"/>
      <c r="V742" s="50"/>
      <c r="W742" s="52"/>
      <c r="X742" s="50"/>
      <c r="Y742" s="50"/>
      <c r="Z742" s="50"/>
      <c r="AA742" s="50"/>
      <c r="AB742" s="50"/>
    </row>
    <row r="743" spans="1:28" ht="17.2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0"/>
      <c r="K743" s="125"/>
      <c r="L743" s="125"/>
      <c r="R743" s="50"/>
      <c r="S743" s="50"/>
      <c r="T743" s="50"/>
      <c r="U743" s="50"/>
      <c r="V743" s="50"/>
      <c r="W743" s="52"/>
      <c r="X743" s="50"/>
      <c r="Y743" s="50"/>
      <c r="Z743" s="50"/>
      <c r="AA743" s="50"/>
      <c r="AB743" s="50"/>
    </row>
    <row r="744" spans="1:28" ht="17.2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0"/>
      <c r="K744" s="125"/>
      <c r="L744" s="125"/>
      <c r="R744" s="50"/>
      <c r="S744" s="50"/>
      <c r="T744" s="50"/>
      <c r="U744" s="50"/>
      <c r="V744" s="50"/>
      <c r="W744" s="52"/>
      <c r="X744" s="50"/>
      <c r="Y744" s="50"/>
      <c r="Z744" s="50"/>
      <c r="AA744" s="50"/>
      <c r="AB744" s="50"/>
    </row>
    <row r="745" spans="1:28" ht="17.2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0"/>
      <c r="K745" s="125"/>
      <c r="L745" s="125"/>
      <c r="R745" s="50"/>
      <c r="S745" s="50"/>
      <c r="T745" s="50"/>
      <c r="U745" s="50"/>
      <c r="V745" s="50"/>
      <c r="W745" s="52"/>
      <c r="X745" s="50"/>
      <c r="Y745" s="50"/>
      <c r="Z745" s="50"/>
      <c r="AA745" s="50"/>
      <c r="AB745" s="50"/>
    </row>
    <row r="746" spans="1:28" ht="17.2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0"/>
      <c r="K746" s="125"/>
      <c r="L746" s="125"/>
      <c r="R746" s="50"/>
      <c r="S746" s="50"/>
      <c r="T746" s="50"/>
      <c r="U746" s="50"/>
      <c r="V746" s="50"/>
      <c r="W746" s="52"/>
      <c r="X746" s="50"/>
      <c r="Y746" s="50"/>
      <c r="Z746" s="50"/>
      <c r="AA746" s="50"/>
      <c r="AB746" s="50"/>
    </row>
    <row r="747" spans="1:28" ht="17.2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0"/>
      <c r="K747" s="125"/>
      <c r="L747" s="125"/>
      <c r="R747" s="50"/>
      <c r="S747" s="50"/>
      <c r="T747" s="50"/>
      <c r="U747" s="50"/>
      <c r="V747" s="50"/>
      <c r="W747" s="52"/>
      <c r="X747" s="50"/>
      <c r="Y747" s="50"/>
      <c r="Z747" s="50"/>
      <c r="AA747" s="50"/>
      <c r="AB747" s="50"/>
    </row>
    <row r="748" spans="1:28" ht="17.2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0"/>
      <c r="K748" s="125"/>
      <c r="L748" s="125"/>
      <c r="R748" s="50"/>
      <c r="S748" s="50"/>
      <c r="T748" s="50"/>
      <c r="U748" s="50"/>
      <c r="V748" s="50"/>
      <c r="W748" s="52"/>
      <c r="X748" s="50"/>
      <c r="Y748" s="50"/>
      <c r="Z748" s="50"/>
      <c r="AA748" s="50"/>
      <c r="AB748" s="50"/>
    </row>
    <row r="749" spans="1:28" ht="17.2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0"/>
      <c r="K749" s="125"/>
      <c r="L749" s="125"/>
      <c r="R749" s="50"/>
      <c r="S749" s="50"/>
      <c r="T749" s="50"/>
      <c r="U749" s="50"/>
      <c r="V749" s="50"/>
      <c r="W749" s="52"/>
      <c r="X749" s="50"/>
      <c r="Y749" s="50"/>
      <c r="Z749" s="50"/>
      <c r="AA749" s="50"/>
      <c r="AB749" s="50"/>
    </row>
    <row r="750" spans="1:28" ht="17.2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0"/>
      <c r="K750" s="125"/>
      <c r="L750" s="125"/>
      <c r="R750" s="50"/>
      <c r="S750" s="50"/>
      <c r="T750" s="50"/>
      <c r="U750" s="50"/>
      <c r="V750" s="50"/>
      <c r="W750" s="52"/>
      <c r="X750" s="50"/>
      <c r="Y750" s="50"/>
      <c r="Z750" s="50"/>
      <c r="AA750" s="50"/>
      <c r="AB750" s="50"/>
    </row>
    <row r="751" spans="1:28" ht="17.2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0"/>
      <c r="K751" s="125"/>
      <c r="L751" s="125"/>
      <c r="R751" s="50"/>
      <c r="S751" s="50"/>
      <c r="T751" s="50"/>
      <c r="U751" s="50"/>
      <c r="V751" s="50"/>
      <c r="W751" s="52"/>
      <c r="X751" s="50"/>
      <c r="Y751" s="50"/>
      <c r="Z751" s="50"/>
      <c r="AA751" s="50"/>
      <c r="AB751" s="50"/>
    </row>
    <row r="752" spans="1:28" ht="17.2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0"/>
      <c r="K752" s="125"/>
      <c r="L752" s="125"/>
      <c r="R752" s="50"/>
      <c r="S752" s="50"/>
      <c r="T752" s="50"/>
      <c r="U752" s="50"/>
      <c r="V752" s="50"/>
      <c r="W752" s="52"/>
      <c r="X752" s="50"/>
      <c r="Y752" s="50"/>
      <c r="Z752" s="50"/>
      <c r="AA752" s="50"/>
      <c r="AB752" s="50"/>
    </row>
    <row r="753" spans="1:28" ht="17.2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0"/>
      <c r="K753" s="125"/>
      <c r="L753" s="125"/>
      <c r="R753" s="50"/>
      <c r="S753" s="50"/>
      <c r="T753" s="50"/>
      <c r="U753" s="50"/>
      <c r="V753" s="50"/>
      <c r="W753" s="52"/>
      <c r="X753" s="50"/>
      <c r="Y753" s="50"/>
      <c r="Z753" s="50"/>
      <c r="AA753" s="50"/>
      <c r="AB753" s="50"/>
    </row>
    <row r="754" spans="1:28" ht="17.2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0"/>
      <c r="K754" s="125"/>
      <c r="L754" s="125"/>
      <c r="R754" s="50"/>
      <c r="S754" s="50"/>
      <c r="T754" s="50"/>
      <c r="U754" s="50"/>
      <c r="V754" s="50"/>
      <c r="W754" s="52"/>
      <c r="X754" s="50"/>
      <c r="Y754" s="50"/>
      <c r="Z754" s="50"/>
      <c r="AA754" s="50"/>
      <c r="AB754" s="50"/>
    </row>
    <row r="755" spans="1:28" ht="17.2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0"/>
      <c r="K755" s="125"/>
      <c r="L755" s="125"/>
      <c r="R755" s="50"/>
      <c r="S755" s="50"/>
      <c r="T755" s="50"/>
      <c r="U755" s="50"/>
      <c r="V755" s="50"/>
      <c r="W755" s="52"/>
      <c r="X755" s="50"/>
      <c r="Y755" s="50"/>
      <c r="Z755" s="50"/>
      <c r="AA755" s="50"/>
      <c r="AB755" s="50"/>
    </row>
    <row r="756" spans="1:28" ht="17.2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0"/>
      <c r="K756" s="125"/>
      <c r="L756" s="125"/>
      <c r="R756" s="50"/>
      <c r="S756" s="50"/>
      <c r="T756" s="50"/>
      <c r="U756" s="50"/>
      <c r="V756" s="50"/>
      <c r="W756" s="52"/>
      <c r="X756" s="50"/>
      <c r="Y756" s="50"/>
      <c r="Z756" s="50"/>
      <c r="AA756" s="50"/>
      <c r="AB756" s="50"/>
    </row>
    <row r="757" spans="1:28" ht="17.2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0"/>
      <c r="K757" s="125"/>
      <c r="L757" s="125"/>
      <c r="R757" s="50"/>
      <c r="S757" s="50"/>
      <c r="T757" s="50"/>
      <c r="U757" s="50"/>
      <c r="V757" s="50"/>
      <c r="W757" s="52"/>
      <c r="X757" s="50"/>
      <c r="Y757" s="50"/>
      <c r="Z757" s="50"/>
      <c r="AA757" s="50"/>
      <c r="AB757" s="50"/>
    </row>
    <row r="758" spans="1:28" ht="17.2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0"/>
      <c r="K758" s="125"/>
      <c r="L758" s="125"/>
      <c r="R758" s="50"/>
      <c r="S758" s="50"/>
      <c r="T758" s="50"/>
      <c r="U758" s="50"/>
      <c r="V758" s="50"/>
      <c r="W758" s="52"/>
      <c r="X758" s="50"/>
      <c r="Y758" s="50"/>
      <c r="Z758" s="50"/>
      <c r="AA758" s="50"/>
      <c r="AB758" s="50"/>
    </row>
    <row r="759" spans="1:28" ht="17.2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0"/>
      <c r="K759" s="125"/>
      <c r="L759" s="125"/>
      <c r="R759" s="50"/>
      <c r="S759" s="50"/>
      <c r="T759" s="50"/>
      <c r="U759" s="50"/>
      <c r="V759" s="50"/>
      <c r="W759" s="52"/>
      <c r="X759" s="50"/>
      <c r="Y759" s="50"/>
      <c r="Z759" s="50"/>
      <c r="AA759" s="50"/>
      <c r="AB759" s="50"/>
    </row>
    <row r="760" spans="1:28" ht="17.2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0"/>
      <c r="K760" s="125"/>
      <c r="L760" s="125"/>
      <c r="R760" s="50"/>
      <c r="S760" s="50"/>
      <c r="T760" s="50"/>
      <c r="U760" s="50"/>
      <c r="V760" s="50"/>
      <c r="W760" s="52"/>
      <c r="X760" s="50"/>
      <c r="Y760" s="50"/>
      <c r="Z760" s="50"/>
      <c r="AA760" s="50"/>
      <c r="AB760" s="50"/>
    </row>
    <row r="761" spans="1:28" ht="17.2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0"/>
      <c r="K761" s="125"/>
      <c r="L761" s="125"/>
      <c r="R761" s="50"/>
      <c r="S761" s="50"/>
      <c r="T761" s="50"/>
      <c r="U761" s="50"/>
      <c r="V761" s="50"/>
      <c r="W761" s="52"/>
      <c r="X761" s="50"/>
      <c r="Y761" s="50"/>
      <c r="Z761" s="50"/>
      <c r="AA761" s="50"/>
      <c r="AB761" s="50"/>
    </row>
    <row r="762" spans="1:28" ht="17.2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0"/>
      <c r="K762" s="125"/>
      <c r="L762" s="125"/>
      <c r="R762" s="50"/>
      <c r="S762" s="50"/>
      <c r="T762" s="50"/>
      <c r="U762" s="50"/>
      <c r="V762" s="50"/>
      <c r="W762" s="52"/>
      <c r="X762" s="50"/>
      <c r="Y762" s="50"/>
      <c r="Z762" s="50"/>
      <c r="AA762" s="50"/>
      <c r="AB762" s="50"/>
    </row>
    <row r="763" spans="1:28" ht="17.2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0"/>
      <c r="K763" s="125"/>
      <c r="L763" s="125"/>
      <c r="R763" s="50"/>
      <c r="S763" s="50"/>
      <c r="T763" s="50"/>
      <c r="U763" s="50"/>
      <c r="V763" s="50"/>
      <c r="W763" s="52"/>
      <c r="X763" s="50"/>
      <c r="Y763" s="50"/>
      <c r="Z763" s="50"/>
      <c r="AA763" s="50"/>
      <c r="AB763" s="50"/>
    </row>
    <row r="764" spans="1:28" ht="17.2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0"/>
      <c r="K764" s="125"/>
      <c r="L764" s="125"/>
      <c r="R764" s="50"/>
      <c r="S764" s="50"/>
      <c r="T764" s="50"/>
      <c r="U764" s="50"/>
      <c r="V764" s="50"/>
      <c r="W764" s="52"/>
      <c r="X764" s="50"/>
      <c r="Y764" s="50"/>
      <c r="Z764" s="50"/>
      <c r="AA764" s="50"/>
      <c r="AB764" s="50"/>
    </row>
    <row r="765" spans="1:28" ht="17.2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0"/>
      <c r="K765" s="125"/>
      <c r="L765" s="125"/>
      <c r="R765" s="50"/>
      <c r="S765" s="50"/>
      <c r="T765" s="50"/>
      <c r="U765" s="50"/>
      <c r="V765" s="50"/>
      <c r="W765" s="52"/>
      <c r="X765" s="50"/>
      <c r="Y765" s="50"/>
      <c r="Z765" s="50"/>
      <c r="AA765" s="50"/>
      <c r="AB765" s="50"/>
    </row>
    <row r="766" spans="1:28" ht="17.2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0"/>
      <c r="K766" s="125"/>
      <c r="L766" s="125"/>
      <c r="R766" s="50"/>
      <c r="S766" s="50"/>
      <c r="T766" s="50"/>
      <c r="U766" s="50"/>
      <c r="V766" s="50"/>
      <c r="W766" s="52"/>
      <c r="X766" s="50"/>
      <c r="Y766" s="50"/>
      <c r="Z766" s="50"/>
      <c r="AA766" s="50"/>
      <c r="AB766" s="50"/>
    </row>
    <row r="767" spans="1:28" ht="17.2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0"/>
      <c r="K767" s="125"/>
      <c r="L767" s="125"/>
      <c r="R767" s="50"/>
      <c r="S767" s="50"/>
      <c r="T767" s="50"/>
      <c r="U767" s="50"/>
      <c r="V767" s="50"/>
      <c r="W767" s="52"/>
      <c r="X767" s="50"/>
      <c r="Y767" s="50"/>
      <c r="Z767" s="50"/>
      <c r="AA767" s="50"/>
      <c r="AB767" s="50"/>
    </row>
    <row r="768" spans="1:28" ht="17.2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0"/>
      <c r="K768" s="125"/>
      <c r="L768" s="125"/>
      <c r="R768" s="50"/>
      <c r="S768" s="50"/>
      <c r="T768" s="50"/>
      <c r="U768" s="50"/>
      <c r="V768" s="50"/>
      <c r="W768" s="52"/>
      <c r="X768" s="50"/>
      <c r="Y768" s="50"/>
      <c r="Z768" s="50"/>
      <c r="AA768" s="50"/>
      <c r="AB768" s="50"/>
    </row>
    <row r="769" spans="1:28" ht="17.2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0"/>
      <c r="K769" s="125"/>
      <c r="L769" s="125"/>
      <c r="R769" s="50"/>
      <c r="S769" s="50"/>
      <c r="T769" s="50"/>
      <c r="U769" s="50"/>
      <c r="V769" s="50"/>
      <c r="W769" s="52"/>
      <c r="X769" s="50"/>
      <c r="Y769" s="50"/>
      <c r="Z769" s="50"/>
      <c r="AA769" s="50"/>
      <c r="AB769" s="50"/>
    </row>
    <row r="770" spans="1:28" ht="17.2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0"/>
      <c r="K770" s="125"/>
      <c r="L770" s="125"/>
      <c r="R770" s="50"/>
      <c r="S770" s="50"/>
      <c r="T770" s="50"/>
      <c r="U770" s="50"/>
      <c r="V770" s="50"/>
      <c r="W770" s="52"/>
      <c r="X770" s="50"/>
      <c r="Y770" s="50"/>
      <c r="Z770" s="50"/>
      <c r="AA770" s="50"/>
      <c r="AB770" s="50"/>
    </row>
    <row r="771" spans="1:28" ht="17.2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0"/>
      <c r="K771" s="125"/>
      <c r="L771" s="125"/>
      <c r="R771" s="50"/>
      <c r="S771" s="50"/>
      <c r="T771" s="50"/>
      <c r="U771" s="50"/>
      <c r="V771" s="50"/>
      <c r="W771" s="52"/>
      <c r="X771" s="50"/>
      <c r="Y771" s="50"/>
      <c r="Z771" s="50"/>
      <c r="AA771" s="50"/>
      <c r="AB771" s="50"/>
    </row>
    <row r="772" spans="1:28" ht="17.2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0"/>
      <c r="K772" s="125"/>
      <c r="L772" s="125"/>
      <c r="R772" s="50"/>
      <c r="S772" s="50"/>
      <c r="T772" s="50"/>
      <c r="U772" s="50"/>
      <c r="V772" s="50"/>
      <c r="W772" s="52"/>
      <c r="X772" s="50"/>
      <c r="Y772" s="50"/>
      <c r="Z772" s="50"/>
      <c r="AA772" s="50"/>
      <c r="AB772" s="50"/>
    </row>
    <row r="773" spans="1:28" ht="17.2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0"/>
      <c r="K773" s="125"/>
      <c r="L773" s="125"/>
      <c r="R773" s="50"/>
      <c r="S773" s="50"/>
      <c r="T773" s="50"/>
      <c r="U773" s="50"/>
      <c r="V773" s="50"/>
      <c r="W773" s="52"/>
      <c r="X773" s="50"/>
      <c r="Y773" s="50"/>
      <c r="Z773" s="50"/>
      <c r="AA773" s="50"/>
      <c r="AB773" s="50"/>
    </row>
    <row r="774" spans="1:28" ht="17.2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0"/>
      <c r="K774" s="125"/>
      <c r="L774" s="125"/>
      <c r="R774" s="50"/>
      <c r="S774" s="50"/>
      <c r="T774" s="50"/>
      <c r="U774" s="50"/>
      <c r="V774" s="50"/>
      <c r="W774" s="52"/>
      <c r="X774" s="50"/>
      <c r="Y774" s="50"/>
      <c r="Z774" s="50"/>
      <c r="AA774" s="50"/>
      <c r="AB774" s="50"/>
    </row>
    <row r="775" spans="1:28" ht="17.2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0"/>
      <c r="K775" s="125"/>
      <c r="L775" s="125"/>
      <c r="R775" s="50"/>
      <c r="S775" s="50"/>
      <c r="T775" s="50"/>
      <c r="U775" s="50"/>
      <c r="V775" s="50"/>
      <c r="W775" s="52"/>
      <c r="X775" s="50"/>
      <c r="Y775" s="50"/>
      <c r="Z775" s="50"/>
      <c r="AA775" s="50"/>
      <c r="AB775" s="50"/>
    </row>
    <row r="776" spans="1:28" ht="17.2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0"/>
      <c r="K776" s="125"/>
      <c r="L776" s="125"/>
      <c r="R776" s="50"/>
      <c r="S776" s="50"/>
      <c r="T776" s="50"/>
      <c r="U776" s="50"/>
      <c r="V776" s="50"/>
      <c r="W776" s="52"/>
      <c r="X776" s="50"/>
      <c r="Y776" s="50"/>
      <c r="Z776" s="50"/>
      <c r="AA776" s="50"/>
      <c r="AB776" s="50"/>
    </row>
    <row r="777" spans="1:28" ht="17.2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0"/>
      <c r="K777" s="125"/>
      <c r="L777" s="125"/>
      <c r="R777" s="50"/>
      <c r="S777" s="50"/>
      <c r="T777" s="50"/>
      <c r="U777" s="50"/>
      <c r="V777" s="50"/>
      <c r="W777" s="52"/>
      <c r="X777" s="50"/>
      <c r="Y777" s="50"/>
      <c r="Z777" s="50"/>
      <c r="AA777" s="50"/>
      <c r="AB777" s="50"/>
    </row>
    <row r="778" spans="1:28" ht="17.2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0"/>
      <c r="K778" s="125"/>
      <c r="L778" s="125"/>
      <c r="R778" s="50"/>
      <c r="S778" s="50"/>
      <c r="T778" s="50"/>
      <c r="U778" s="50"/>
      <c r="V778" s="50"/>
      <c r="W778" s="52"/>
      <c r="X778" s="50"/>
      <c r="Y778" s="50"/>
      <c r="Z778" s="50"/>
      <c r="AA778" s="50"/>
      <c r="AB778" s="50"/>
    </row>
    <row r="779" spans="1:28" ht="17.2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0"/>
      <c r="K779" s="125"/>
      <c r="L779" s="125"/>
      <c r="R779" s="50"/>
      <c r="S779" s="50"/>
      <c r="T779" s="50"/>
      <c r="U779" s="50"/>
      <c r="V779" s="50"/>
      <c r="W779" s="52"/>
      <c r="X779" s="50"/>
      <c r="Y779" s="50"/>
      <c r="Z779" s="50"/>
      <c r="AA779" s="50"/>
      <c r="AB779" s="50"/>
    </row>
    <row r="780" spans="1:28" ht="17.2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0"/>
      <c r="K780" s="125"/>
      <c r="L780" s="125"/>
      <c r="R780" s="50"/>
      <c r="S780" s="50"/>
      <c r="T780" s="50"/>
      <c r="U780" s="50"/>
      <c r="V780" s="50"/>
      <c r="W780" s="52"/>
      <c r="X780" s="50"/>
      <c r="Y780" s="50"/>
      <c r="Z780" s="50"/>
      <c r="AA780" s="50"/>
      <c r="AB780" s="50"/>
    </row>
    <row r="781" spans="1:28" ht="17.2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0"/>
      <c r="K781" s="125"/>
      <c r="L781" s="125"/>
      <c r="R781" s="50"/>
      <c r="S781" s="50"/>
      <c r="T781" s="50"/>
      <c r="U781" s="50"/>
      <c r="V781" s="50"/>
      <c r="W781" s="52"/>
      <c r="X781" s="50"/>
      <c r="Y781" s="50"/>
      <c r="Z781" s="50"/>
      <c r="AA781" s="50"/>
      <c r="AB781" s="50"/>
    </row>
    <row r="782" spans="1:28" ht="17.2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0"/>
      <c r="K782" s="125"/>
      <c r="L782" s="125"/>
      <c r="R782" s="50"/>
      <c r="S782" s="50"/>
      <c r="T782" s="50"/>
      <c r="U782" s="50"/>
      <c r="V782" s="50"/>
      <c r="W782" s="52"/>
      <c r="X782" s="50"/>
      <c r="Y782" s="50"/>
      <c r="Z782" s="50"/>
      <c r="AA782" s="50"/>
      <c r="AB782" s="50"/>
    </row>
    <row r="783" spans="1:28" ht="17.2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0"/>
      <c r="K783" s="125"/>
      <c r="L783" s="125"/>
      <c r="R783" s="50"/>
      <c r="S783" s="50"/>
      <c r="T783" s="50"/>
      <c r="U783" s="50"/>
      <c r="V783" s="50"/>
      <c r="W783" s="52"/>
      <c r="X783" s="50"/>
      <c r="Y783" s="50"/>
      <c r="Z783" s="50"/>
      <c r="AA783" s="50"/>
      <c r="AB783" s="50"/>
    </row>
    <row r="784" spans="1:28" ht="17.2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0"/>
      <c r="K784" s="125"/>
      <c r="L784" s="125"/>
      <c r="R784" s="50"/>
      <c r="S784" s="50"/>
      <c r="T784" s="50"/>
      <c r="U784" s="50"/>
      <c r="V784" s="50"/>
      <c r="W784" s="52"/>
      <c r="X784" s="50"/>
      <c r="Y784" s="50"/>
      <c r="Z784" s="50"/>
      <c r="AA784" s="50"/>
      <c r="AB784" s="50"/>
    </row>
    <row r="785" spans="1:28" ht="17.2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0"/>
      <c r="K785" s="125"/>
      <c r="L785" s="125"/>
      <c r="R785" s="50"/>
      <c r="S785" s="50"/>
      <c r="T785" s="50"/>
      <c r="U785" s="50"/>
      <c r="V785" s="50"/>
      <c r="W785" s="52"/>
      <c r="X785" s="50"/>
      <c r="Y785" s="50"/>
      <c r="Z785" s="50"/>
      <c r="AA785" s="50"/>
      <c r="AB785" s="50"/>
    </row>
    <row r="786" spans="1:28" ht="17.2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0"/>
      <c r="K786" s="125"/>
      <c r="L786" s="125"/>
      <c r="R786" s="50"/>
      <c r="S786" s="50"/>
      <c r="T786" s="50"/>
      <c r="U786" s="50"/>
      <c r="V786" s="50"/>
      <c r="W786" s="52"/>
      <c r="X786" s="50"/>
      <c r="Y786" s="50"/>
      <c r="Z786" s="50"/>
      <c r="AA786" s="50"/>
      <c r="AB786" s="50"/>
    </row>
    <row r="787" spans="1:28" ht="17.2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0"/>
      <c r="K787" s="125"/>
      <c r="L787" s="125"/>
      <c r="R787" s="50"/>
      <c r="S787" s="50"/>
      <c r="T787" s="50"/>
      <c r="U787" s="50"/>
      <c r="V787" s="50"/>
      <c r="W787" s="52"/>
      <c r="X787" s="50"/>
      <c r="Y787" s="50"/>
      <c r="Z787" s="50"/>
      <c r="AA787" s="50"/>
      <c r="AB787" s="50"/>
    </row>
    <row r="788" spans="1:28" ht="17.2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0"/>
      <c r="K788" s="125"/>
      <c r="L788" s="125"/>
      <c r="R788" s="50"/>
      <c r="S788" s="50"/>
      <c r="T788" s="50"/>
      <c r="U788" s="50"/>
      <c r="V788" s="50"/>
      <c r="W788" s="52"/>
      <c r="X788" s="50"/>
      <c r="Y788" s="50"/>
      <c r="Z788" s="50"/>
      <c r="AA788" s="50"/>
      <c r="AB788" s="50"/>
    </row>
    <row r="789" spans="1:28" ht="17.2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0"/>
      <c r="K789" s="125"/>
      <c r="L789" s="125"/>
      <c r="R789" s="50"/>
      <c r="S789" s="50"/>
      <c r="T789" s="50"/>
      <c r="U789" s="50"/>
      <c r="V789" s="50"/>
      <c r="W789" s="52"/>
      <c r="X789" s="50"/>
      <c r="Y789" s="50"/>
      <c r="Z789" s="50"/>
      <c r="AA789" s="50"/>
      <c r="AB789" s="50"/>
    </row>
    <row r="790" spans="1:28" ht="17.2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0"/>
      <c r="K790" s="125"/>
      <c r="L790" s="125"/>
      <c r="R790" s="50"/>
      <c r="S790" s="50"/>
      <c r="T790" s="50"/>
      <c r="U790" s="50"/>
      <c r="V790" s="50"/>
      <c r="W790" s="52"/>
      <c r="X790" s="50"/>
      <c r="Y790" s="50"/>
      <c r="Z790" s="50"/>
      <c r="AA790" s="50"/>
      <c r="AB790" s="50"/>
    </row>
    <row r="791" spans="1:28" ht="17.2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0"/>
      <c r="K791" s="125"/>
      <c r="L791" s="125"/>
      <c r="R791" s="50"/>
      <c r="S791" s="50"/>
      <c r="T791" s="50"/>
      <c r="U791" s="50"/>
      <c r="V791" s="50"/>
      <c r="W791" s="52"/>
      <c r="X791" s="50"/>
      <c r="Y791" s="50"/>
      <c r="Z791" s="50"/>
      <c r="AA791" s="50"/>
      <c r="AB791" s="50"/>
    </row>
    <row r="792" spans="1:28" ht="17.2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0"/>
      <c r="K792" s="125"/>
      <c r="L792" s="125"/>
      <c r="R792" s="50"/>
      <c r="S792" s="50"/>
      <c r="T792" s="50"/>
      <c r="U792" s="50"/>
      <c r="V792" s="50"/>
      <c r="W792" s="52"/>
      <c r="X792" s="50"/>
      <c r="Y792" s="50"/>
      <c r="Z792" s="50"/>
      <c r="AA792" s="50"/>
      <c r="AB792" s="50"/>
    </row>
    <row r="793" spans="1:28" ht="17.2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0"/>
      <c r="K793" s="125"/>
      <c r="L793" s="125"/>
      <c r="R793" s="50"/>
      <c r="S793" s="50"/>
      <c r="T793" s="50"/>
      <c r="U793" s="50"/>
      <c r="V793" s="50"/>
      <c r="W793" s="52"/>
      <c r="X793" s="50"/>
      <c r="Y793" s="50"/>
      <c r="Z793" s="50"/>
      <c r="AA793" s="50"/>
      <c r="AB793" s="50"/>
    </row>
    <row r="794" spans="1:28" ht="17.2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0"/>
      <c r="K794" s="125"/>
      <c r="L794" s="125"/>
      <c r="R794" s="50"/>
      <c r="S794" s="50"/>
      <c r="T794" s="50"/>
      <c r="U794" s="50"/>
      <c r="V794" s="50"/>
      <c r="W794" s="52"/>
      <c r="X794" s="50"/>
      <c r="Y794" s="50"/>
      <c r="Z794" s="50"/>
      <c r="AA794" s="50"/>
      <c r="AB794" s="50"/>
    </row>
    <row r="795" spans="1:28" ht="17.2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0"/>
      <c r="K795" s="125"/>
      <c r="L795" s="125"/>
      <c r="R795" s="50"/>
      <c r="S795" s="50"/>
      <c r="T795" s="50"/>
      <c r="U795" s="50"/>
      <c r="V795" s="50"/>
      <c r="W795" s="52"/>
      <c r="X795" s="50"/>
      <c r="Y795" s="50"/>
      <c r="Z795" s="50"/>
      <c r="AA795" s="50"/>
      <c r="AB795" s="50"/>
    </row>
    <row r="796" spans="1:28" ht="17.2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0"/>
      <c r="K796" s="125"/>
      <c r="L796" s="125"/>
      <c r="R796" s="50"/>
      <c r="S796" s="50"/>
      <c r="T796" s="50"/>
      <c r="U796" s="50"/>
      <c r="V796" s="50"/>
      <c r="W796" s="52"/>
      <c r="X796" s="50"/>
      <c r="Y796" s="50"/>
      <c r="Z796" s="50"/>
      <c r="AA796" s="50"/>
      <c r="AB796" s="50"/>
    </row>
    <row r="797" spans="1:28" ht="17.2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0"/>
      <c r="K797" s="125"/>
      <c r="L797" s="125"/>
      <c r="R797" s="50"/>
      <c r="S797" s="50"/>
      <c r="T797" s="50"/>
      <c r="U797" s="50"/>
      <c r="V797" s="50"/>
      <c r="W797" s="52"/>
      <c r="X797" s="50"/>
      <c r="Y797" s="50"/>
      <c r="Z797" s="50"/>
      <c r="AA797" s="50"/>
      <c r="AB797" s="50"/>
    </row>
    <row r="798" spans="1:28" ht="17.2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0"/>
      <c r="K798" s="125"/>
      <c r="L798" s="125"/>
      <c r="R798" s="50"/>
      <c r="S798" s="50"/>
      <c r="T798" s="50"/>
      <c r="U798" s="50"/>
      <c r="V798" s="50"/>
      <c r="W798" s="52"/>
      <c r="X798" s="50"/>
      <c r="Y798" s="50"/>
      <c r="Z798" s="50"/>
      <c r="AA798" s="50"/>
      <c r="AB798" s="50"/>
    </row>
    <row r="799" spans="1:28" ht="17.2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0"/>
      <c r="K799" s="125"/>
      <c r="L799" s="125"/>
      <c r="R799" s="50"/>
      <c r="S799" s="50"/>
      <c r="T799" s="50"/>
      <c r="U799" s="50"/>
      <c r="V799" s="50"/>
      <c r="W799" s="52"/>
      <c r="X799" s="50"/>
      <c r="Y799" s="50"/>
      <c r="Z799" s="50"/>
      <c r="AA799" s="50"/>
      <c r="AB799" s="50"/>
    </row>
    <row r="800" spans="1:28" ht="17.2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0"/>
      <c r="K800" s="125"/>
      <c r="L800" s="125"/>
      <c r="R800" s="50"/>
      <c r="S800" s="50"/>
      <c r="T800" s="50"/>
      <c r="U800" s="50"/>
      <c r="V800" s="50"/>
      <c r="W800" s="52"/>
      <c r="X800" s="50"/>
      <c r="Y800" s="50"/>
      <c r="Z800" s="50"/>
      <c r="AA800" s="50"/>
      <c r="AB800" s="50"/>
    </row>
    <row r="801" spans="1:28" ht="17.2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0"/>
      <c r="K801" s="125"/>
      <c r="L801" s="125"/>
      <c r="R801" s="50"/>
      <c r="S801" s="50"/>
      <c r="T801" s="50"/>
      <c r="U801" s="50"/>
      <c r="V801" s="50"/>
      <c r="W801" s="52"/>
      <c r="X801" s="50"/>
      <c r="Y801" s="50"/>
      <c r="Z801" s="50"/>
      <c r="AA801" s="50"/>
      <c r="AB801" s="50"/>
    </row>
    <row r="802" spans="1:28" ht="17.2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0"/>
      <c r="K802" s="125"/>
      <c r="L802" s="125"/>
      <c r="R802" s="50"/>
      <c r="S802" s="50"/>
      <c r="T802" s="50"/>
      <c r="U802" s="50"/>
      <c r="V802" s="50"/>
      <c r="W802" s="52"/>
      <c r="X802" s="50"/>
      <c r="Y802" s="50"/>
      <c r="Z802" s="50"/>
      <c r="AA802" s="50"/>
      <c r="AB802" s="50"/>
    </row>
    <row r="803" spans="1:28" ht="17.2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0"/>
      <c r="K803" s="125"/>
      <c r="L803" s="125"/>
      <c r="R803" s="50"/>
      <c r="S803" s="50"/>
      <c r="T803" s="50"/>
      <c r="U803" s="50"/>
      <c r="V803" s="50"/>
      <c r="W803" s="52"/>
      <c r="X803" s="50"/>
      <c r="Y803" s="50"/>
      <c r="Z803" s="50"/>
      <c r="AA803" s="50"/>
      <c r="AB803" s="50"/>
    </row>
    <row r="804" spans="1:28" ht="17.2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0"/>
      <c r="K804" s="125"/>
      <c r="L804" s="125"/>
      <c r="R804" s="50"/>
      <c r="S804" s="50"/>
      <c r="T804" s="50"/>
      <c r="U804" s="50"/>
      <c r="V804" s="50"/>
      <c r="W804" s="52"/>
      <c r="X804" s="50"/>
      <c r="Y804" s="50"/>
      <c r="Z804" s="50"/>
      <c r="AA804" s="50"/>
      <c r="AB804" s="50"/>
    </row>
    <row r="805" spans="1:28" ht="17.2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0"/>
      <c r="K805" s="125"/>
      <c r="L805" s="125"/>
      <c r="R805" s="50"/>
      <c r="S805" s="50"/>
      <c r="T805" s="50"/>
      <c r="U805" s="50"/>
      <c r="V805" s="50"/>
      <c r="W805" s="52"/>
      <c r="X805" s="50"/>
      <c r="Y805" s="50"/>
      <c r="Z805" s="50"/>
      <c r="AA805" s="50"/>
      <c r="AB805" s="50"/>
    </row>
    <row r="806" spans="1:28" ht="17.2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0"/>
      <c r="K806" s="125"/>
      <c r="L806" s="125"/>
      <c r="R806" s="50"/>
      <c r="S806" s="50"/>
      <c r="T806" s="50"/>
      <c r="U806" s="50"/>
      <c r="V806" s="50"/>
      <c r="W806" s="52"/>
      <c r="X806" s="50"/>
      <c r="Y806" s="50"/>
      <c r="Z806" s="50"/>
      <c r="AA806" s="50"/>
      <c r="AB806" s="50"/>
    </row>
    <row r="807" spans="1:28" ht="17.2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0"/>
      <c r="K807" s="125"/>
      <c r="L807" s="125"/>
      <c r="R807" s="50"/>
      <c r="S807" s="50"/>
      <c r="T807" s="50"/>
      <c r="U807" s="50"/>
      <c r="V807" s="50"/>
      <c r="W807" s="52"/>
      <c r="X807" s="50"/>
      <c r="Y807" s="50"/>
      <c r="Z807" s="50"/>
      <c r="AA807" s="50"/>
      <c r="AB807" s="50"/>
    </row>
    <row r="808" spans="1:28" ht="17.2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0"/>
      <c r="K808" s="125"/>
      <c r="L808" s="125"/>
      <c r="R808" s="50"/>
      <c r="S808" s="50"/>
      <c r="T808" s="50"/>
      <c r="U808" s="50"/>
      <c r="V808" s="50"/>
      <c r="W808" s="52"/>
      <c r="X808" s="50"/>
      <c r="Y808" s="50"/>
      <c r="Z808" s="50"/>
      <c r="AA808" s="50"/>
      <c r="AB808" s="50"/>
    </row>
    <row r="809" spans="1:28" ht="17.2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0"/>
      <c r="K809" s="125"/>
      <c r="L809" s="125"/>
      <c r="R809" s="50"/>
      <c r="S809" s="50"/>
      <c r="T809" s="50"/>
      <c r="U809" s="50"/>
      <c r="V809" s="50"/>
      <c r="W809" s="52"/>
      <c r="X809" s="50"/>
      <c r="Y809" s="50"/>
      <c r="Z809" s="50"/>
      <c r="AA809" s="50"/>
      <c r="AB809" s="50"/>
    </row>
    <row r="810" spans="1:28" ht="17.2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0"/>
      <c r="K810" s="125"/>
      <c r="L810" s="125"/>
      <c r="R810" s="50"/>
      <c r="S810" s="50"/>
      <c r="T810" s="50"/>
      <c r="U810" s="50"/>
      <c r="V810" s="50"/>
      <c r="W810" s="52"/>
      <c r="X810" s="50"/>
      <c r="Y810" s="50"/>
      <c r="Z810" s="50"/>
      <c r="AA810" s="50"/>
      <c r="AB810" s="50"/>
    </row>
    <row r="811" spans="1:28" ht="17.2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0"/>
      <c r="K811" s="125"/>
      <c r="L811" s="125"/>
      <c r="R811" s="50"/>
      <c r="S811" s="50"/>
      <c r="T811" s="50"/>
      <c r="U811" s="50"/>
      <c r="V811" s="50"/>
      <c r="W811" s="52"/>
      <c r="X811" s="50"/>
      <c r="Y811" s="50"/>
      <c r="Z811" s="50"/>
      <c r="AA811" s="50"/>
      <c r="AB811" s="50"/>
    </row>
    <row r="812" spans="1:28" ht="17.2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0"/>
      <c r="K812" s="125"/>
      <c r="L812" s="125"/>
      <c r="R812" s="50"/>
      <c r="S812" s="50"/>
      <c r="T812" s="50"/>
      <c r="U812" s="50"/>
      <c r="V812" s="50"/>
      <c r="W812" s="52"/>
      <c r="X812" s="50"/>
      <c r="Y812" s="50"/>
      <c r="Z812" s="50"/>
      <c r="AA812" s="50"/>
      <c r="AB812" s="50"/>
    </row>
    <row r="813" spans="1:28" ht="17.2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0"/>
      <c r="K813" s="125"/>
      <c r="L813" s="125"/>
      <c r="R813" s="50"/>
      <c r="S813" s="50"/>
      <c r="T813" s="50"/>
      <c r="U813" s="50"/>
      <c r="V813" s="50"/>
      <c r="W813" s="52"/>
      <c r="X813" s="50"/>
      <c r="Y813" s="50"/>
      <c r="Z813" s="50"/>
      <c r="AA813" s="50"/>
      <c r="AB813" s="50"/>
    </row>
    <row r="814" spans="1:28" ht="17.2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0"/>
      <c r="K814" s="125"/>
      <c r="L814" s="125"/>
      <c r="R814" s="50"/>
      <c r="S814" s="50"/>
      <c r="T814" s="50"/>
      <c r="U814" s="50"/>
      <c r="V814" s="50"/>
      <c r="W814" s="52"/>
      <c r="X814" s="50"/>
      <c r="Y814" s="50"/>
      <c r="Z814" s="50"/>
      <c r="AA814" s="50"/>
      <c r="AB814" s="50"/>
    </row>
    <row r="815" spans="1:28" ht="17.2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0"/>
      <c r="K815" s="125"/>
      <c r="L815" s="125"/>
      <c r="R815" s="50"/>
      <c r="S815" s="50"/>
      <c r="T815" s="50"/>
      <c r="U815" s="50"/>
      <c r="V815" s="50"/>
      <c r="W815" s="52"/>
      <c r="X815" s="50"/>
      <c r="Y815" s="50"/>
      <c r="Z815" s="50"/>
      <c r="AA815" s="50"/>
      <c r="AB815" s="50"/>
    </row>
    <row r="816" spans="1:28" ht="17.2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0"/>
      <c r="K816" s="125"/>
      <c r="L816" s="125"/>
      <c r="R816" s="50"/>
      <c r="S816" s="50"/>
      <c r="T816" s="50"/>
      <c r="U816" s="50"/>
      <c r="V816" s="50"/>
      <c r="W816" s="52"/>
      <c r="X816" s="50"/>
      <c r="Y816" s="50"/>
      <c r="Z816" s="50"/>
      <c r="AA816" s="50"/>
      <c r="AB816" s="50"/>
    </row>
    <row r="817" spans="1:28" ht="17.2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0"/>
      <c r="K817" s="125"/>
      <c r="L817" s="125"/>
      <c r="R817" s="50"/>
      <c r="S817" s="50"/>
      <c r="T817" s="50"/>
      <c r="U817" s="50"/>
      <c r="V817" s="50"/>
      <c r="W817" s="52"/>
      <c r="X817" s="50"/>
      <c r="Y817" s="50"/>
      <c r="Z817" s="50"/>
      <c r="AA817" s="50"/>
      <c r="AB817" s="50"/>
    </row>
    <row r="818" spans="1:28" ht="17.2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0"/>
      <c r="K818" s="125"/>
      <c r="L818" s="125"/>
      <c r="R818" s="50"/>
      <c r="S818" s="50"/>
      <c r="T818" s="50"/>
      <c r="U818" s="50"/>
      <c r="V818" s="50"/>
      <c r="W818" s="52"/>
      <c r="X818" s="50"/>
      <c r="Y818" s="50"/>
      <c r="Z818" s="50"/>
      <c r="AA818" s="50"/>
      <c r="AB818" s="50"/>
    </row>
    <row r="819" spans="1:28" ht="17.2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0"/>
      <c r="K819" s="125"/>
      <c r="L819" s="125"/>
      <c r="R819" s="50"/>
      <c r="S819" s="50"/>
      <c r="T819" s="50"/>
      <c r="U819" s="50"/>
      <c r="V819" s="50"/>
      <c r="W819" s="52"/>
      <c r="X819" s="50"/>
      <c r="Y819" s="50"/>
      <c r="Z819" s="50"/>
      <c r="AA819" s="50"/>
      <c r="AB819" s="50"/>
    </row>
    <row r="820" spans="1:28" ht="17.2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0"/>
      <c r="K820" s="125"/>
      <c r="L820" s="125"/>
      <c r="R820" s="50"/>
      <c r="S820" s="50"/>
      <c r="T820" s="50"/>
      <c r="U820" s="50"/>
      <c r="V820" s="50"/>
      <c r="W820" s="52"/>
      <c r="X820" s="50"/>
      <c r="Y820" s="50"/>
      <c r="Z820" s="50"/>
      <c r="AA820" s="50"/>
      <c r="AB820" s="50"/>
    </row>
    <row r="821" spans="1:28" ht="17.2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0"/>
      <c r="K821" s="125"/>
      <c r="L821" s="125"/>
      <c r="R821" s="50"/>
      <c r="S821" s="50"/>
      <c r="T821" s="50"/>
      <c r="U821" s="50"/>
      <c r="V821" s="50"/>
      <c r="W821" s="52"/>
      <c r="X821" s="50"/>
      <c r="Y821" s="50"/>
      <c r="Z821" s="50"/>
      <c r="AA821" s="50"/>
      <c r="AB821" s="50"/>
    </row>
    <row r="822" spans="1:28" ht="17.2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0"/>
      <c r="K822" s="125"/>
      <c r="L822" s="125"/>
      <c r="R822" s="50"/>
      <c r="S822" s="50"/>
      <c r="T822" s="50"/>
      <c r="U822" s="50"/>
      <c r="V822" s="50"/>
      <c r="W822" s="52"/>
      <c r="X822" s="50"/>
      <c r="Y822" s="50"/>
      <c r="Z822" s="50"/>
      <c r="AA822" s="50"/>
      <c r="AB822" s="50"/>
    </row>
    <row r="823" spans="1:28" ht="17.2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0"/>
      <c r="K823" s="125"/>
      <c r="L823" s="125"/>
      <c r="R823" s="50"/>
      <c r="S823" s="50"/>
      <c r="T823" s="50"/>
      <c r="U823" s="50"/>
      <c r="V823" s="50"/>
      <c r="W823" s="52"/>
      <c r="X823" s="50"/>
      <c r="Y823" s="50"/>
      <c r="Z823" s="50"/>
      <c r="AA823" s="50"/>
      <c r="AB823" s="50"/>
    </row>
    <row r="824" spans="1:28" ht="17.2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0"/>
      <c r="K824" s="125"/>
      <c r="L824" s="125"/>
      <c r="R824" s="50"/>
      <c r="S824" s="50"/>
      <c r="T824" s="50"/>
      <c r="U824" s="50"/>
      <c r="V824" s="50"/>
      <c r="W824" s="52"/>
      <c r="X824" s="50"/>
      <c r="Y824" s="50"/>
      <c r="Z824" s="50"/>
      <c r="AA824" s="50"/>
      <c r="AB824" s="50"/>
    </row>
    <row r="825" spans="1:28" ht="17.2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0"/>
      <c r="K825" s="125"/>
      <c r="L825" s="125"/>
      <c r="R825" s="50"/>
      <c r="S825" s="50"/>
      <c r="T825" s="50"/>
      <c r="U825" s="50"/>
      <c r="V825" s="50"/>
      <c r="W825" s="52"/>
      <c r="X825" s="50"/>
      <c r="Y825" s="50"/>
      <c r="Z825" s="50"/>
      <c r="AA825" s="50"/>
      <c r="AB825" s="50"/>
    </row>
    <row r="826" spans="1:28" ht="17.2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0"/>
      <c r="K826" s="125"/>
      <c r="L826" s="125"/>
      <c r="R826" s="50"/>
      <c r="S826" s="50"/>
      <c r="T826" s="50"/>
      <c r="U826" s="50"/>
      <c r="V826" s="50"/>
      <c r="W826" s="52"/>
      <c r="X826" s="50"/>
      <c r="Y826" s="50"/>
      <c r="Z826" s="50"/>
      <c r="AA826" s="50"/>
      <c r="AB826" s="50"/>
    </row>
    <row r="827" spans="1:28" ht="17.2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0"/>
      <c r="K827" s="125"/>
      <c r="L827" s="125"/>
      <c r="R827" s="50"/>
      <c r="S827" s="50"/>
      <c r="T827" s="50"/>
      <c r="U827" s="50"/>
      <c r="V827" s="50"/>
      <c r="W827" s="52"/>
      <c r="X827" s="50"/>
      <c r="Y827" s="50"/>
      <c r="Z827" s="50"/>
      <c r="AA827" s="50"/>
      <c r="AB827" s="50"/>
    </row>
    <row r="828" spans="1:28" ht="17.2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0"/>
      <c r="K828" s="125"/>
      <c r="L828" s="125"/>
      <c r="R828" s="50"/>
      <c r="S828" s="50"/>
      <c r="T828" s="50"/>
      <c r="U828" s="50"/>
      <c r="V828" s="50"/>
      <c r="W828" s="52"/>
      <c r="X828" s="50"/>
      <c r="Y828" s="50"/>
      <c r="Z828" s="50"/>
      <c r="AA828" s="50"/>
      <c r="AB828" s="50"/>
    </row>
    <row r="829" spans="1:28" ht="17.2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0"/>
      <c r="K829" s="125"/>
      <c r="L829" s="125"/>
      <c r="R829" s="50"/>
      <c r="S829" s="50"/>
      <c r="T829" s="50"/>
      <c r="U829" s="50"/>
      <c r="V829" s="50"/>
      <c r="W829" s="52"/>
      <c r="X829" s="50"/>
      <c r="Y829" s="50"/>
      <c r="Z829" s="50"/>
      <c r="AA829" s="50"/>
      <c r="AB829" s="50"/>
    </row>
    <row r="830" spans="1:28" ht="17.2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0"/>
      <c r="K830" s="125"/>
      <c r="L830" s="125"/>
      <c r="R830" s="50"/>
      <c r="S830" s="50"/>
      <c r="T830" s="50"/>
      <c r="U830" s="50"/>
      <c r="V830" s="50"/>
      <c r="W830" s="52"/>
      <c r="X830" s="50"/>
      <c r="Y830" s="50"/>
      <c r="Z830" s="50"/>
      <c r="AA830" s="50"/>
      <c r="AB830" s="50"/>
    </row>
    <row r="831" spans="1:28" ht="17.2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0"/>
      <c r="K831" s="125"/>
      <c r="L831" s="125"/>
      <c r="R831" s="50"/>
      <c r="S831" s="50"/>
      <c r="T831" s="50"/>
      <c r="U831" s="50"/>
      <c r="V831" s="50"/>
      <c r="W831" s="52"/>
      <c r="X831" s="50"/>
      <c r="Y831" s="50"/>
      <c r="Z831" s="50"/>
      <c r="AA831" s="50"/>
      <c r="AB831" s="50"/>
    </row>
    <row r="832" spans="1:28" ht="17.2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0"/>
      <c r="K832" s="125"/>
      <c r="L832" s="125"/>
      <c r="R832" s="50"/>
      <c r="S832" s="50"/>
      <c r="T832" s="50"/>
      <c r="U832" s="50"/>
      <c r="V832" s="50"/>
      <c r="W832" s="52"/>
      <c r="X832" s="50"/>
      <c r="Y832" s="50"/>
      <c r="Z832" s="50"/>
      <c r="AA832" s="50"/>
      <c r="AB832" s="50"/>
    </row>
    <row r="833" spans="1:28" ht="17.2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0"/>
      <c r="K833" s="125"/>
      <c r="L833" s="125"/>
      <c r="R833" s="50"/>
      <c r="S833" s="50"/>
      <c r="T833" s="50"/>
      <c r="U833" s="50"/>
      <c r="V833" s="50"/>
      <c r="W833" s="52"/>
      <c r="X833" s="50"/>
      <c r="Y833" s="50"/>
      <c r="Z833" s="50"/>
      <c r="AA833" s="50"/>
      <c r="AB833" s="50"/>
    </row>
    <row r="834" spans="1:28" ht="17.2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0"/>
      <c r="K834" s="125"/>
      <c r="L834" s="125"/>
      <c r="R834" s="50"/>
      <c r="S834" s="50"/>
      <c r="T834" s="50"/>
      <c r="U834" s="50"/>
      <c r="V834" s="50"/>
      <c r="W834" s="52"/>
      <c r="X834" s="50"/>
      <c r="Y834" s="50"/>
      <c r="Z834" s="50"/>
      <c r="AA834" s="50"/>
      <c r="AB834" s="50"/>
    </row>
    <row r="835" spans="1:28" ht="17.2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0"/>
      <c r="K835" s="125"/>
      <c r="L835" s="125"/>
      <c r="R835" s="50"/>
      <c r="S835" s="50"/>
      <c r="T835" s="50"/>
      <c r="U835" s="50"/>
      <c r="V835" s="50"/>
      <c r="W835" s="52"/>
      <c r="X835" s="50"/>
      <c r="Y835" s="50"/>
      <c r="Z835" s="50"/>
      <c r="AA835" s="50"/>
      <c r="AB835" s="50"/>
    </row>
    <row r="836" spans="1:28" ht="17.2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0"/>
      <c r="K836" s="125"/>
      <c r="L836" s="125"/>
      <c r="R836" s="50"/>
      <c r="S836" s="50"/>
      <c r="T836" s="50"/>
      <c r="U836" s="50"/>
      <c r="V836" s="50"/>
      <c r="W836" s="52"/>
      <c r="X836" s="50"/>
      <c r="Y836" s="50"/>
      <c r="Z836" s="50"/>
      <c r="AA836" s="50"/>
      <c r="AB836" s="50"/>
    </row>
    <row r="837" spans="1:28" ht="17.2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0"/>
      <c r="K837" s="125"/>
      <c r="L837" s="125"/>
      <c r="R837" s="50"/>
      <c r="S837" s="50"/>
      <c r="T837" s="50"/>
      <c r="U837" s="50"/>
      <c r="V837" s="50"/>
      <c r="W837" s="52"/>
      <c r="X837" s="50"/>
      <c r="Y837" s="50"/>
      <c r="Z837" s="50"/>
      <c r="AA837" s="50"/>
      <c r="AB837" s="50"/>
    </row>
    <row r="838" spans="1:28" ht="17.2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0"/>
      <c r="K838" s="125"/>
      <c r="L838" s="125"/>
      <c r="R838" s="50"/>
      <c r="S838" s="50"/>
      <c r="T838" s="50"/>
      <c r="U838" s="50"/>
      <c r="V838" s="50"/>
      <c r="W838" s="52"/>
      <c r="X838" s="50"/>
      <c r="Y838" s="50"/>
      <c r="Z838" s="50"/>
      <c r="AA838" s="50"/>
      <c r="AB838" s="50"/>
    </row>
    <row r="839" spans="1:28" ht="17.2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0"/>
      <c r="K839" s="125"/>
      <c r="L839" s="125"/>
      <c r="R839" s="50"/>
      <c r="S839" s="50"/>
      <c r="T839" s="50"/>
      <c r="U839" s="50"/>
      <c r="V839" s="50"/>
      <c r="W839" s="52"/>
      <c r="X839" s="50"/>
      <c r="Y839" s="50"/>
      <c r="Z839" s="50"/>
      <c r="AA839" s="50"/>
      <c r="AB839" s="50"/>
    </row>
    <row r="840" spans="1:28" ht="17.2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0"/>
      <c r="K840" s="125"/>
      <c r="L840" s="125"/>
      <c r="R840" s="50"/>
      <c r="S840" s="50"/>
      <c r="T840" s="50"/>
      <c r="U840" s="50"/>
      <c r="V840" s="50"/>
      <c r="W840" s="52"/>
      <c r="X840" s="50"/>
      <c r="Y840" s="50"/>
      <c r="Z840" s="50"/>
      <c r="AA840" s="50"/>
      <c r="AB840" s="50"/>
    </row>
    <row r="841" spans="1:28" ht="17.2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0"/>
      <c r="K841" s="125"/>
      <c r="L841" s="125"/>
      <c r="R841" s="50"/>
      <c r="S841" s="50"/>
      <c r="T841" s="50"/>
      <c r="U841" s="50"/>
      <c r="V841" s="50"/>
      <c r="W841" s="52"/>
      <c r="X841" s="50"/>
      <c r="Y841" s="50"/>
      <c r="Z841" s="50"/>
      <c r="AA841" s="50"/>
      <c r="AB841" s="50"/>
    </row>
    <row r="842" spans="1:28" ht="17.2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0"/>
      <c r="K842" s="125"/>
      <c r="L842" s="125"/>
      <c r="R842" s="50"/>
      <c r="S842" s="50"/>
      <c r="T842" s="50"/>
      <c r="U842" s="50"/>
      <c r="V842" s="50"/>
      <c r="W842" s="52"/>
      <c r="X842" s="50"/>
      <c r="Y842" s="50"/>
      <c r="Z842" s="50"/>
      <c r="AA842" s="50"/>
      <c r="AB842" s="50"/>
    </row>
    <row r="843" spans="1:28" ht="17.2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0"/>
      <c r="K843" s="125"/>
      <c r="L843" s="125"/>
      <c r="R843" s="50"/>
      <c r="S843" s="50"/>
      <c r="T843" s="50"/>
      <c r="U843" s="50"/>
      <c r="V843" s="50"/>
      <c r="W843" s="52"/>
      <c r="X843" s="50"/>
      <c r="Y843" s="50"/>
      <c r="Z843" s="50"/>
      <c r="AA843" s="50"/>
      <c r="AB843" s="50"/>
    </row>
    <row r="844" spans="1:28" ht="17.2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0"/>
      <c r="K844" s="125"/>
      <c r="L844" s="125"/>
      <c r="R844" s="50"/>
      <c r="S844" s="50"/>
      <c r="T844" s="50"/>
      <c r="U844" s="50"/>
      <c r="V844" s="50"/>
      <c r="W844" s="52"/>
      <c r="X844" s="50"/>
      <c r="Y844" s="50"/>
      <c r="Z844" s="50"/>
      <c r="AA844" s="50"/>
      <c r="AB844" s="50"/>
    </row>
    <row r="845" spans="1:28" ht="17.2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0"/>
      <c r="K845" s="125"/>
      <c r="L845" s="125"/>
      <c r="R845" s="50"/>
      <c r="S845" s="50"/>
      <c r="T845" s="50"/>
      <c r="U845" s="50"/>
      <c r="V845" s="50"/>
      <c r="W845" s="52"/>
      <c r="X845" s="50"/>
      <c r="Y845" s="50"/>
      <c r="Z845" s="50"/>
      <c r="AA845" s="50"/>
      <c r="AB845" s="50"/>
    </row>
    <row r="846" spans="1:28" ht="17.2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0"/>
      <c r="K846" s="125"/>
      <c r="L846" s="125"/>
      <c r="R846" s="50"/>
      <c r="S846" s="50"/>
      <c r="T846" s="50"/>
      <c r="U846" s="50"/>
      <c r="V846" s="50"/>
      <c r="W846" s="52"/>
      <c r="X846" s="50"/>
      <c r="Y846" s="50"/>
      <c r="Z846" s="50"/>
      <c r="AA846" s="50"/>
      <c r="AB846" s="50"/>
    </row>
    <row r="847" spans="1:28" ht="17.2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0"/>
      <c r="K847" s="125"/>
      <c r="L847" s="125"/>
      <c r="R847" s="50"/>
      <c r="S847" s="50"/>
      <c r="T847" s="50"/>
      <c r="U847" s="50"/>
      <c r="V847" s="50"/>
      <c r="W847" s="52"/>
      <c r="X847" s="50"/>
      <c r="Y847" s="50"/>
      <c r="Z847" s="50"/>
      <c r="AA847" s="50"/>
      <c r="AB847" s="50"/>
    </row>
    <row r="848" spans="1:28" ht="17.2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0"/>
      <c r="K848" s="125"/>
      <c r="L848" s="125"/>
      <c r="R848" s="50"/>
      <c r="S848" s="50"/>
      <c r="T848" s="50"/>
      <c r="U848" s="50"/>
      <c r="V848" s="50"/>
      <c r="W848" s="52"/>
      <c r="X848" s="50"/>
      <c r="Y848" s="50"/>
      <c r="Z848" s="50"/>
      <c r="AA848" s="50"/>
      <c r="AB848" s="50"/>
    </row>
    <row r="849" spans="1:28" ht="17.2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0"/>
      <c r="K849" s="125"/>
      <c r="L849" s="125"/>
      <c r="R849" s="50"/>
      <c r="S849" s="50"/>
      <c r="T849" s="50"/>
      <c r="U849" s="50"/>
      <c r="V849" s="50"/>
      <c r="W849" s="52"/>
      <c r="X849" s="50"/>
      <c r="Y849" s="50"/>
      <c r="Z849" s="50"/>
      <c r="AA849" s="50"/>
      <c r="AB849" s="50"/>
    </row>
    <row r="850" spans="1:28" ht="17.2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0"/>
      <c r="K850" s="125"/>
      <c r="L850" s="125"/>
      <c r="R850" s="50"/>
      <c r="S850" s="50"/>
      <c r="T850" s="50"/>
      <c r="U850" s="50"/>
      <c r="V850" s="50"/>
      <c r="W850" s="52"/>
      <c r="X850" s="50"/>
      <c r="Y850" s="50"/>
      <c r="Z850" s="50"/>
      <c r="AA850" s="50"/>
      <c r="AB850" s="50"/>
    </row>
    <row r="851" spans="1:28" ht="17.2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0"/>
      <c r="K851" s="125"/>
      <c r="L851" s="125"/>
      <c r="R851" s="50"/>
      <c r="S851" s="50"/>
      <c r="T851" s="50"/>
      <c r="U851" s="50"/>
      <c r="V851" s="50"/>
      <c r="W851" s="52"/>
      <c r="X851" s="50"/>
      <c r="Y851" s="50"/>
      <c r="Z851" s="50"/>
      <c r="AA851" s="50"/>
      <c r="AB851" s="50"/>
    </row>
    <row r="852" spans="1:28" ht="17.2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0"/>
      <c r="K852" s="125"/>
      <c r="L852" s="125"/>
      <c r="R852" s="50"/>
      <c r="S852" s="50"/>
      <c r="T852" s="50"/>
      <c r="U852" s="50"/>
      <c r="V852" s="50"/>
      <c r="W852" s="52"/>
      <c r="X852" s="50"/>
      <c r="Y852" s="50"/>
      <c r="Z852" s="50"/>
      <c r="AA852" s="50"/>
      <c r="AB852" s="50"/>
    </row>
    <row r="853" spans="1:28" ht="17.2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0"/>
      <c r="K853" s="125"/>
      <c r="L853" s="125"/>
      <c r="R853" s="50"/>
      <c r="S853" s="50"/>
      <c r="T853" s="50"/>
      <c r="U853" s="50"/>
      <c r="V853" s="50"/>
      <c r="W853" s="52"/>
      <c r="X853" s="50"/>
      <c r="Y853" s="50"/>
      <c r="Z853" s="50"/>
      <c r="AA853" s="50"/>
      <c r="AB853" s="50"/>
    </row>
    <row r="854" spans="1:28" ht="17.2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0"/>
      <c r="K854" s="125"/>
      <c r="L854" s="125"/>
      <c r="R854" s="50"/>
      <c r="S854" s="50"/>
      <c r="T854" s="50"/>
      <c r="U854" s="50"/>
      <c r="V854" s="50"/>
      <c r="W854" s="52"/>
      <c r="X854" s="50"/>
      <c r="Y854" s="50"/>
      <c r="Z854" s="50"/>
      <c r="AA854" s="50"/>
      <c r="AB854" s="50"/>
    </row>
    <row r="855" spans="1:28" ht="17.2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0"/>
      <c r="K855" s="125"/>
      <c r="L855" s="125"/>
      <c r="R855" s="50"/>
      <c r="S855" s="50"/>
      <c r="T855" s="50"/>
      <c r="U855" s="50"/>
      <c r="V855" s="50"/>
      <c r="W855" s="52"/>
      <c r="X855" s="50"/>
      <c r="Y855" s="50"/>
      <c r="Z855" s="50"/>
      <c r="AA855" s="50"/>
      <c r="AB855" s="50"/>
    </row>
    <row r="856" spans="1:28" ht="17.2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0"/>
      <c r="K856" s="125"/>
      <c r="L856" s="125"/>
      <c r="R856" s="50"/>
      <c r="S856" s="50"/>
      <c r="T856" s="50"/>
      <c r="U856" s="50"/>
      <c r="V856" s="50"/>
      <c r="W856" s="52"/>
      <c r="X856" s="50"/>
      <c r="Y856" s="50"/>
      <c r="Z856" s="50"/>
      <c r="AA856" s="50"/>
      <c r="AB856" s="50"/>
    </row>
    <row r="857" spans="1:28" ht="17.2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0"/>
      <c r="K857" s="125"/>
      <c r="L857" s="125"/>
      <c r="R857" s="50"/>
      <c r="S857" s="50"/>
      <c r="T857" s="50"/>
      <c r="U857" s="50"/>
      <c r="V857" s="50"/>
      <c r="W857" s="52"/>
      <c r="X857" s="50"/>
      <c r="Y857" s="50"/>
      <c r="Z857" s="50"/>
      <c r="AA857" s="50"/>
      <c r="AB857" s="50"/>
    </row>
    <row r="858" spans="1:28" ht="17.2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0"/>
      <c r="K858" s="125"/>
      <c r="L858" s="125"/>
      <c r="R858" s="50"/>
      <c r="S858" s="50"/>
      <c r="T858" s="50"/>
      <c r="U858" s="50"/>
      <c r="V858" s="50"/>
      <c r="W858" s="52"/>
      <c r="X858" s="50"/>
      <c r="Y858" s="50"/>
      <c r="Z858" s="50"/>
      <c r="AA858" s="50"/>
      <c r="AB858" s="50"/>
    </row>
    <row r="859" spans="1:28" ht="17.2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0"/>
      <c r="K859" s="125"/>
      <c r="L859" s="125"/>
      <c r="R859" s="50"/>
      <c r="S859" s="50"/>
      <c r="T859" s="50"/>
      <c r="U859" s="50"/>
      <c r="V859" s="50"/>
      <c r="W859" s="52"/>
      <c r="X859" s="50"/>
      <c r="Y859" s="50"/>
      <c r="Z859" s="50"/>
      <c r="AA859" s="50"/>
      <c r="AB859" s="50"/>
    </row>
    <row r="860" spans="1:28" ht="17.2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0"/>
      <c r="K860" s="125"/>
      <c r="L860" s="125"/>
      <c r="R860" s="50"/>
      <c r="S860" s="50"/>
      <c r="T860" s="50"/>
      <c r="U860" s="50"/>
      <c r="V860" s="50"/>
      <c r="W860" s="52"/>
      <c r="X860" s="50"/>
      <c r="Y860" s="50"/>
      <c r="Z860" s="50"/>
      <c r="AA860" s="50"/>
      <c r="AB860" s="50"/>
    </row>
    <row r="861" spans="1:28" ht="17.2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0"/>
      <c r="K861" s="125"/>
      <c r="L861" s="125"/>
      <c r="R861" s="50"/>
      <c r="S861" s="50"/>
      <c r="T861" s="50"/>
      <c r="U861" s="50"/>
      <c r="V861" s="50"/>
      <c r="W861" s="52"/>
      <c r="X861" s="50"/>
      <c r="Y861" s="50"/>
      <c r="Z861" s="50"/>
      <c r="AA861" s="50"/>
      <c r="AB861" s="50"/>
    </row>
    <row r="862" spans="1:28" ht="17.2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0"/>
      <c r="K862" s="125"/>
      <c r="L862" s="125"/>
      <c r="R862" s="50"/>
      <c r="S862" s="50"/>
      <c r="T862" s="50"/>
      <c r="U862" s="50"/>
      <c r="V862" s="50"/>
      <c r="W862" s="52"/>
      <c r="X862" s="50"/>
      <c r="Y862" s="50"/>
      <c r="Z862" s="50"/>
      <c r="AA862" s="50"/>
      <c r="AB862" s="50"/>
    </row>
    <row r="863" spans="1:28" ht="17.2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0"/>
      <c r="K863" s="125"/>
      <c r="L863" s="125"/>
      <c r="R863" s="50"/>
      <c r="S863" s="50"/>
      <c r="T863" s="50"/>
      <c r="U863" s="50"/>
      <c r="V863" s="50"/>
      <c r="W863" s="52"/>
      <c r="X863" s="50"/>
      <c r="Y863" s="50"/>
      <c r="Z863" s="50"/>
      <c r="AA863" s="50"/>
      <c r="AB863" s="50"/>
    </row>
    <row r="864" spans="1:28" ht="17.2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0"/>
      <c r="K864" s="125"/>
      <c r="L864" s="125"/>
      <c r="R864" s="50"/>
      <c r="S864" s="50"/>
      <c r="T864" s="50"/>
      <c r="U864" s="50"/>
      <c r="V864" s="50"/>
      <c r="W864" s="52"/>
      <c r="X864" s="50"/>
      <c r="Y864" s="50"/>
      <c r="Z864" s="50"/>
      <c r="AA864" s="50"/>
      <c r="AB864" s="50"/>
    </row>
    <row r="865" spans="1:28" ht="17.2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0"/>
      <c r="K865" s="125"/>
      <c r="L865" s="125"/>
      <c r="R865" s="50"/>
      <c r="S865" s="50"/>
      <c r="T865" s="50"/>
      <c r="U865" s="50"/>
      <c r="V865" s="50"/>
      <c r="W865" s="52"/>
      <c r="X865" s="50"/>
      <c r="Y865" s="50"/>
      <c r="Z865" s="50"/>
      <c r="AA865" s="50"/>
      <c r="AB865" s="50"/>
    </row>
    <row r="866" spans="1:28" ht="17.2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0"/>
      <c r="K866" s="125"/>
      <c r="L866" s="125"/>
      <c r="R866" s="50"/>
      <c r="S866" s="50"/>
      <c r="T866" s="50"/>
      <c r="U866" s="50"/>
      <c r="V866" s="50"/>
      <c r="W866" s="52"/>
      <c r="X866" s="50"/>
      <c r="Y866" s="50"/>
      <c r="Z866" s="50"/>
      <c r="AA866" s="50"/>
      <c r="AB866" s="50"/>
    </row>
    <row r="867" spans="1:28" ht="17.2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0"/>
      <c r="K867" s="125"/>
      <c r="L867" s="125"/>
      <c r="R867" s="50"/>
      <c r="S867" s="50"/>
      <c r="T867" s="50"/>
      <c r="U867" s="50"/>
      <c r="V867" s="50"/>
      <c r="W867" s="52"/>
      <c r="X867" s="50"/>
      <c r="Y867" s="50"/>
      <c r="Z867" s="50"/>
      <c r="AA867" s="50"/>
      <c r="AB867" s="50"/>
    </row>
    <row r="868" spans="1:28" ht="17.2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0"/>
      <c r="K868" s="125"/>
      <c r="L868" s="125"/>
      <c r="R868" s="50"/>
      <c r="S868" s="50"/>
      <c r="T868" s="50"/>
      <c r="U868" s="50"/>
      <c r="V868" s="50"/>
      <c r="W868" s="52"/>
      <c r="X868" s="50"/>
      <c r="Y868" s="50"/>
      <c r="Z868" s="50"/>
      <c r="AA868" s="50"/>
      <c r="AB868" s="50"/>
    </row>
    <row r="869" spans="1:28" ht="17.2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0"/>
      <c r="K869" s="125"/>
      <c r="L869" s="125"/>
      <c r="R869" s="50"/>
      <c r="S869" s="50"/>
      <c r="T869" s="50"/>
      <c r="U869" s="50"/>
      <c r="V869" s="50"/>
      <c r="W869" s="52"/>
      <c r="X869" s="50"/>
      <c r="Y869" s="50"/>
      <c r="Z869" s="50"/>
      <c r="AA869" s="50"/>
      <c r="AB869" s="50"/>
    </row>
    <row r="870" spans="1:28" ht="17.2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0"/>
      <c r="K870" s="125"/>
      <c r="L870" s="125"/>
      <c r="R870" s="50"/>
      <c r="S870" s="50"/>
      <c r="T870" s="50"/>
      <c r="U870" s="50"/>
      <c r="V870" s="50"/>
      <c r="W870" s="52"/>
      <c r="X870" s="50"/>
      <c r="Y870" s="50"/>
      <c r="Z870" s="50"/>
      <c r="AA870" s="50"/>
      <c r="AB870" s="50"/>
    </row>
    <row r="871" spans="1:28" ht="17.2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0"/>
      <c r="K871" s="125"/>
      <c r="L871" s="125"/>
      <c r="R871" s="50"/>
      <c r="S871" s="50"/>
      <c r="T871" s="50"/>
      <c r="U871" s="50"/>
      <c r="V871" s="50"/>
      <c r="W871" s="52"/>
      <c r="X871" s="50"/>
      <c r="Y871" s="50"/>
      <c r="Z871" s="50"/>
      <c r="AA871" s="50"/>
      <c r="AB871" s="50"/>
    </row>
    <row r="872" spans="1:28" ht="17.2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0"/>
      <c r="K872" s="125"/>
      <c r="L872" s="125"/>
      <c r="R872" s="50"/>
      <c r="S872" s="50"/>
      <c r="T872" s="50"/>
      <c r="U872" s="50"/>
      <c r="V872" s="50"/>
      <c r="W872" s="52"/>
      <c r="X872" s="50"/>
      <c r="Y872" s="50"/>
      <c r="Z872" s="50"/>
      <c r="AA872" s="50"/>
      <c r="AB872" s="50"/>
    </row>
    <row r="873" spans="1:28" ht="17.2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0"/>
      <c r="K873" s="125"/>
      <c r="L873" s="125"/>
      <c r="R873" s="50"/>
      <c r="S873" s="50"/>
      <c r="T873" s="50"/>
      <c r="U873" s="50"/>
      <c r="V873" s="50"/>
      <c r="W873" s="52"/>
      <c r="X873" s="50"/>
      <c r="Y873" s="50"/>
      <c r="Z873" s="50"/>
      <c r="AA873" s="50"/>
      <c r="AB873" s="50"/>
    </row>
    <row r="874" spans="1:28" ht="17.2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0"/>
      <c r="K874" s="125"/>
      <c r="L874" s="125"/>
      <c r="R874" s="50"/>
      <c r="S874" s="50"/>
      <c r="T874" s="50"/>
      <c r="U874" s="50"/>
      <c r="V874" s="50"/>
      <c r="W874" s="52"/>
      <c r="X874" s="50"/>
      <c r="Y874" s="50"/>
      <c r="Z874" s="50"/>
      <c r="AA874" s="50"/>
      <c r="AB874" s="50"/>
    </row>
    <row r="875" spans="1:28" ht="17.2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0"/>
      <c r="K875" s="125"/>
      <c r="L875" s="125"/>
      <c r="R875" s="50"/>
      <c r="S875" s="50"/>
      <c r="T875" s="50"/>
      <c r="U875" s="50"/>
      <c r="V875" s="50"/>
      <c r="W875" s="52"/>
      <c r="X875" s="50"/>
      <c r="Y875" s="50"/>
      <c r="Z875" s="50"/>
      <c r="AA875" s="50"/>
      <c r="AB875" s="50"/>
    </row>
    <row r="876" spans="1:28" ht="17.2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0"/>
      <c r="K876" s="125"/>
      <c r="L876" s="125"/>
      <c r="R876" s="50"/>
      <c r="S876" s="50"/>
      <c r="T876" s="50"/>
      <c r="U876" s="50"/>
      <c r="V876" s="50"/>
      <c r="W876" s="52"/>
      <c r="X876" s="50"/>
      <c r="Y876" s="50"/>
      <c r="Z876" s="50"/>
      <c r="AA876" s="50"/>
      <c r="AB876" s="50"/>
    </row>
    <row r="877" spans="1:28" ht="17.2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0"/>
      <c r="K877" s="125"/>
      <c r="L877" s="125"/>
      <c r="R877" s="50"/>
      <c r="S877" s="50"/>
      <c r="T877" s="50"/>
      <c r="U877" s="50"/>
      <c r="V877" s="50"/>
      <c r="W877" s="52"/>
      <c r="X877" s="50"/>
      <c r="Y877" s="50"/>
      <c r="Z877" s="50"/>
      <c r="AA877" s="50"/>
      <c r="AB877" s="50"/>
    </row>
    <row r="878" spans="1:28" ht="17.2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0"/>
      <c r="K878" s="125"/>
      <c r="L878" s="125"/>
      <c r="R878" s="50"/>
      <c r="S878" s="50"/>
      <c r="T878" s="50"/>
      <c r="U878" s="50"/>
      <c r="V878" s="50"/>
      <c r="W878" s="52"/>
      <c r="X878" s="50"/>
      <c r="Y878" s="50"/>
      <c r="Z878" s="50"/>
      <c r="AA878" s="50"/>
      <c r="AB878" s="50"/>
    </row>
    <row r="879" spans="1:28" ht="17.2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0"/>
      <c r="K879" s="125"/>
      <c r="L879" s="125"/>
      <c r="R879" s="50"/>
      <c r="S879" s="50"/>
      <c r="T879" s="50"/>
      <c r="U879" s="50"/>
      <c r="V879" s="50"/>
      <c r="W879" s="52"/>
      <c r="X879" s="50"/>
      <c r="Y879" s="50"/>
      <c r="Z879" s="50"/>
      <c r="AA879" s="50"/>
      <c r="AB879" s="50"/>
    </row>
    <row r="880" spans="1:28" ht="17.2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0"/>
      <c r="K880" s="125"/>
      <c r="L880" s="125"/>
      <c r="R880" s="50"/>
      <c r="S880" s="50"/>
      <c r="T880" s="50"/>
      <c r="U880" s="50"/>
      <c r="V880" s="50"/>
      <c r="W880" s="52"/>
      <c r="X880" s="50"/>
      <c r="Y880" s="50"/>
      <c r="Z880" s="50"/>
      <c r="AA880" s="50"/>
      <c r="AB880" s="50"/>
    </row>
    <row r="881" spans="1:28" ht="17.2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0"/>
      <c r="K881" s="125"/>
      <c r="L881" s="125"/>
      <c r="R881" s="50"/>
      <c r="S881" s="50"/>
      <c r="T881" s="50"/>
      <c r="U881" s="50"/>
      <c r="V881" s="50"/>
      <c r="W881" s="52"/>
      <c r="X881" s="50"/>
      <c r="Y881" s="50"/>
      <c r="Z881" s="50"/>
      <c r="AA881" s="50"/>
      <c r="AB881" s="50"/>
    </row>
    <row r="882" spans="1:28" ht="17.2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0"/>
      <c r="K882" s="125"/>
      <c r="L882" s="125"/>
      <c r="R882" s="50"/>
      <c r="S882" s="50"/>
      <c r="T882" s="50"/>
      <c r="U882" s="50"/>
      <c r="V882" s="50"/>
      <c r="W882" s="52"/>
      <c r="X882" s="50"/>
      <c r="Y882" s="50"/>
      <c r="Z882" s="50"/>
      <c r="AA882" s="50"/>
      <c r="AB882" s="50"/>
    </row>
    <row r="883" spans="1:28" ht="17.2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0"/>
      <c r="K883" s="125"/>
      <c r="L883" s="125"/>
      <c r="R883" s="50"/>
      <c r="S883" s="50"/>
      <c r="T883" s="50"/>
      <c r="U883" s="50"/>
      <c r="V883" s="50"/>
      <c r="W883" s="52"/>
      <c r="X883" s="50"/>
      <c r="Y883" s="50"/>
      <c r="Z883" s="50"/>
      <c r="AA883" s="50"/>
      <c r="AB883" s="50"/>
    </row>
    <row r="884" spans="1:28" ht="17.2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0"/>
      <c r="K884" s="125"/>
      <c r="L884" s="125"/>
      <c r="R884" s="50"/>
      <c r="S884" s="50"/>
      <c r="T884" s="50"/>
      <c r="U884" s="50"/>
      <c r="V884" s="50"/>
      <c r="W884" s="52"/>
      <c r="X884" s="50"/>
      <c r="Y884" s="50"/>
      <c r="Z884" s="50"/>
      <c r="AA884" s="50"/>
      <c r="AB884" s="50"/>
    </row>
    <row r="885" spans="1:28" ht="17.2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0"/>
      <c r="K885" s="125"/>
      <c r="L885" s="125"/>
      <c r="R885" s="50"/>
      <c r="S885" s="50"/>
      <c r="T885" s="50"/>
      <c r="U885" s="50"/>
      <c r="V885" s="50"/>
      <c r="W885" s="52"/>
      <c r="X885" s="50"/>
      <c r="Y885" s="50"/>
      <c r="Z885" s="50"/>
      <c r="AA885" s="50"/>
      <c r="AB885" s="50"/>
    </row>
    <row r="886" spans="1:28" ht="17.2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0"/>
      <c r="K886" s="125"/>
      <c r="L886" s="125"/>
      <c r="R886" s="50"/>
      <c r="S886" s="50"/>
      <c r="T886" s="50"/>
      <c r="U886" s="50"/>
      <c r="V886" s="50"/>
      <c r="W886" s="52"/>
      <c r="X886" s="50"/>
      <c r="Y886" s="50"/>
      <c r="Z886" s="50"/>
      <c r="AA886" s="50"/>
      <c r="AB886" s="50"/>
    </row>
    <row r="887" spans="1:28" ht="17.2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0"/>
      <c r="K887" s="125"/>
      <c r="L887" s="125"/>
      <c r="R887" s="50"/>
      <c r="S887" s="50"/>
      <c r="T887" s="50"/>
      <c r="U887" s="50"/>
      <c r="V887" s="50"/>
      <c r="W887" s="52"/>
      <c r="X887" s="50"/>
      <c r="Y887" s="50"/>
      <c r="Z887" s="50"/>
      <c r="AA887" s="50"/>
      <c r="AB887" s="50"/>
    </row>
    <row r="888" spans="1:28" ht="17.2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0"/>
      <c r="K888" s="125"/>
      <c r="L888" s="125"/>
      <c r="R888" s="50"/>
      <c r="S888" s="50"/>
      <c r="T888" s="50"/>
      <c r="U888" s="50"/>
      <c r="V888" s="50"/>
      <c r="W888" s="52"/>
      <c r="X888" s="50"/>
      <c r="Y888" s="50"/>
      <c r="Z888" s="50"/>
      <c r="AA888" s="50"/>
      <c r="AB888" s="50"/>
    </row>
    <row r="889" spans="1:28" ht="17.2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0"/>
      <c r="K889" s="125"/>
      <c r="L889" s="125"/>
      <c r="R889" s="50"/>
      <c r="S889" s="50"/>
      <c r="T889" s="50"/>
      <c r="U889" s="50"/>
      <c r="V889" s="50"/>
      <c r="W889" s="52"/>
      <c r="X889" s="50"/>
      <c r="Y889" s="50"/>
      <c r="Z889" s="50"/>
      <c r="AA889" s="50"/>
      <c r="AB889" s="50"/>
    </row>
    <row r="890" spans="1:28" ht="17.2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0"/>
      <c r="K890" s="125"/>
      <c r="L890" s="125"/>
      <c r="R890" s="50"/>
      <c r="S890" s="50"/>
      <c r="T890" s="50"/>
      <c r="U890" s="50"/>
      <c r="V890" s="50"/>
      <c r="W890" s="52"/>
      <c r="X890" s="50"/>
      <c r="Y890" s="50"/>
      <c r="Z890" s="50"/>
      <c r="AA890" s="50"/>
      <c r="AB890" s="50"/>
    </row>
    <row r="891" spans="1:28" ht="17.2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0"/>
      <c r="K891" s="125"/>
      <c r="L891" s="125"/>
      <c r="R891" s="50"/>
      <c r="S891" s="50"/>
      <c r="T891" s="50"/>
      <c r="U891" s="50"/>
      <c r="V891" s="50"/>
      <c r="W891" s="52"/>
      <c r="X891" s="50"/>
      <c r="Y891" s="50"/>
      <c r="Z891" s="50"/>
      <c r="AA891" s="50"/>
      <c r="AB891" s="50"/>
    </row>
    <row r="892" spans="1:28" ht="17.2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0"/>
      <c r="K892" s="125"/>
      <c r="L892" s="125"/>
      <c r="R892" s="50"/>
      <c r="S892" s="50"/>
      <c r="T892" s="50"/>
      <c r="U892" s="50"/>
      <c r="V892" s="50"/>
      <c r="W892" s="52"/>
      <c r="X892" s="50"/>
      <c r="Y892" s="50"/>
      <c r="Z892" s="50"/>
      <c r="AA892" s="50"/>
      <c r="AB892" s="50"/>
    </row>
    <row r="893" spans="1:28" ht="17.2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0"/>
      <c r="K893" s="125"/>
      <c r="L893" s="125"/>
      <c r="R893" s="50"/>
      <c r="S893" s="50"/>
      <c r="T893" s="50"/>
      <c r="U893" s="50"/>
      <c r="V893" s="50"/>
      <c r="W893" s="52"/>
      <c r="X893" s="50"/>
      <c r="Y893" s="50"/>
      <c r="Z893" s="50"/>
      <c r="AA893" s="50"/>
      <c r="AB893" s="50"/>
    </row>
    <row r="894" spans="1:28" ht="17.2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0"/>
      <c r="K894" s="125"/>
      <c r="L894" s="125"/>
      <c r="R894" s="50"/>
      <c r="S894" s="50"/>
      <c r="T894" s="50"/>
      <c r="U894" s="50"/>
      <c r="V894" s="50"/>
      <c r="W894" s="52"/>
      <c r="X894" s="50"/>
      <c r="Y894" s="50"/>
      <c r="Z894" s="50"/>
      <c r="AA894" s="50"/>
      <c r="AB894" s="50"/>
    </row>
    <row r="895" spans="1:28" ht="17.2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0"/>
      <c r="K895" s="125"/>
      <c r="L895" s="125"/>
      <c r="R895" s="50"/>
      <c r="S895" s="50"/>
      <c r="T895" s="50"/>
      <c r="U895" s="50"/>
      <c r="V895" s="50"/>
      <c r="W895" s="52"/>
      <c r="X895" s="50"/>
      <c r="Y895" s="50"/>
      <c r="Z895" s="50"/>
      <c r="AA895" s="50"/>
      <c r="AB895" s="50"/>
    </row>
    <row r="896" spans="1:28" ht="17.2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0"/>
      <c r="K896" s="125"/>
      <c r="L896" s="125"/>
      <c r="R896" s="50"/>
      <c r="S896" s="50"/>
      <c r="T896" s="50"/>
      <c r="U896" s="50"/>
      <c r="V896" s="50"/>
      <c r="W896" s="52"/>
      <c r="X896" s="50"/>
      <c r="Y896" s="50"/>
      <c r="Z896" s="50"/>
      <c r="AA896" s="50"/>
      <c r="AB896" s="50"/>
    </row>
    <row r="897" spans="1:28" ht="17.2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0"/>
      <c r="K897" s="125"/>
      <c r="L897" s="125"/>
      <c r="R897" s="50"/>
      <c r="S897" s="50"/>
      <c r="T897" s="50"/>
      <c r="U897" s="50"/>
      <c r="V897" s="50"/>
      <c r="W897" s="52"/>
      <c r="X897" s="50"/>
      <c r="Y897" s="50"/>
      <c r="Z897" s="50"/>
      <c r="AA897" s="50"/>
      <c r="AB897" s="50"/>
    </row>
    <row r="898" spans="1:28" ht="17.2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0"/>
      <c r="K898" s="125"/>
      <c r="L898" s="125"/>
      <c r="R898" s="50"/>
      <c r="S898" s="50"/>
      <c r="T898" s="50"/>
      <c r="U898" s="50"/>
      <c r="V898" s="50"/>
      <c r="W898" s="52"/>
      <c r="X898" s="50"/>
      <c r="Y898" s="50"/>
      <c r="Z898" s="50"/>
      <c r="AA898" s="50"/>
      <c r="AB898" s="50"/>
    </row>
    <row r="899" spans="1:28" ht="17.2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0"/>
      <c r="K899" s="125"/>
      <c r="L899" s="125"/>
      <c r="R899" s="50"/>
      <c r="S899" s="50"/>
      <c r="T899" s="50"/>
      <c r="U899" s="50"/>
      <c r="V899" s="50"/>
      <c r="W899" s="52"/>
      <c r="X899" s="50"/>
      <c r="Y899" s="50"/>
      <c r="Z899" s="50"/>
      <c r="AA899" s="50"/>
      <c r="AB899" s="50"/>
    </row>
    <row r="900" spans="1:28" ht="17.2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0"/>
      <c r="K900" s="125"/>
      <c r="L900" s="125"/>
      <c r="R900" s="50"/>
      <c r="S900" s="50"/>
      <c r="T900" s="50"/>
      <c r="U900" s="50"/>
      <c r="V900" s="50"/>
      <c r="W900" s="52"/>
      <c r="X900" s="50"/>
      <c r="Y900" s="50"/>
      <c r="Z900" s="50"/>
      <c r="AA900" s="50"/>
      <c r="AB900" s="50"/>
    </row>
    <row r="901" spans="1:28" ht="17.2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0"/>
      <c r="K901" s="125"/>
      <c r="L901" s="125"/>
      <c r="R901" s="50"/>
      <c r="S901" s="50"/>
      <c r="T901" s="50"/>
      <c r="U901" s="50"/>
      <c r="V901" s="50"/>
      <c r="W901" s="52"/>
      <c r="X901" s="50"/>
      <c r="Y901" s="50"/>
      <c r="Z901" s="50"/>
      <c r="AA901" s="50"/>
      <c r="AB901" s="50"/>
    </row>
    <row r="902" spans="1:28" ht="17.2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0"/>
      <c r="K902" s="125"/>
      <c r="L902" s="125"/>
      <c r="R902" s="50"/>
      <c r="S902" s="50"/>
      <c r="T902" s="50"/>
      <c r="U902" s="50"/>
      <c r="V902" s="50"/>
      <c r="W902" s="52"/>
      <c r="X902" s="50"/>
      <c r="Y902" s="50"/>
      <c r="Z902" s="50"/>
      <c r="AA902" s="50"/>
      <c r="AB902" s="50"/>
    </row>
    <row r="903" spans="1:28" ht="17.2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0"/>
      <c r="K903" s="125"/>
      <c r="L903" s="125"/>
      <c r="R903" s="50"/>
      <c r="S903" s="50"/>
      <c r="T903" s="50"/>
      <c r="U903" s="50"/>
      <c r="V903" s="50"/>
      <c r="W903" s="52"/>
      <c r="X903" s="50"/>
      <c r="Y903" s="50"/>
      <c r="Z903" s="50"/>
      <c r="AA903" s="50"/>
      <c r="AB903" s="50"/>
    </row>
    <row r="904" spans="1:28" ht="17.2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0"/>
      <c r="K904" s="125"/>
      <c r="L904" s="125"/>
      <c r="R904" s="50"/>
      <c r="S904" s="50"/>
      <c r="T904" s="50"/>
      <c r="U904" s="50"/>
      <c r="V904" s="50"/>
      <c r="W904" s="52"/>
      <c r="X904" s="50"/>
      <c r="Y904" s="50"/>
      <c r="Z904" s="50"/>
      <c r="AA904" s="50"/>
      <c r="AB904" s="50"/>
    </row>
    <row r="905" spans="1:28" ht="17.2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0"/>
      <c r="K905" s="125"/>
      <c r="L905" s="125"/>
      <c r="R905" s="50"/>
      <c r="S905" s="50"/>
      <c r="T905" s="50"/>
      <c r="U905" s="50"/>
      <c r="V905" s="50"/>
      <c r="W905" s="52"/>
      <c r="X905" s="50"/>
      <c r="Y905" s="50"/>
      <c r="Z905" s="50"/>
      <c r="AA905" s="50"/>
      <c r="AB905" s="50"/>
    </row>
    <row r="906" spans="1:28" ht="17.2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0"/>
      <c r="K906" s="125"/>
      <c r="L906" s="125"/>
      <c r="R906" s="50"/>
      <c r="S906" s="50"/>
      <c r="T906" s="50"/>
      <c r="U906" s="50"/>
      <c r="V906" s="50"/>
      <c r="W906" s="52"/>
      <c r="X906" s="50"/>
      <c r="Y906" s="50"/>
      <c r="Z906" s="50"/>
      <c r="AA906" s="50"/>
      <c r="AB906" s="50"/>
    </row>
    <row r="907" spans="1:28" ht="17.2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0"/>
      <c r="K907" s="125"/>
      <c r="L907" s="125"/>
      <c r="R907" s="50"/>
      <c r="S907" s="50"/>
      <c r="T907" s="50"/>
      <c r="U907" s="50"/>
      <c r="V907" s="50"/>
      <c r="W907" s="52"/>
      <c r="X907" s="50"/>
      <c r="Y907" s="50"/>
      <c r="Z907" s="50"/>
      <c r="AA907" s="50"/>
      <c r="AB907" s="50"/>
    </row>
    <row r="908" spans="1:28" ht="17.2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0"/>
      <c r="K908" s="125"/>
      <c r="L908" s="125"/>
      <c r="R908" s="50"/>
      <c r="S908" s="50"/>
      <c r="T908" s="50"/>
      <c r="U908" s="50"/>
      <c r="V908" s="50"/>
      <c r="W908" s="52"/>
      <c r="X908" s="50"/>
      <c r="Y908" s="50"/>
      <c r="Z908" s="50"/>
      <c r="AA908" s="50"/>
      <c r="AB908" s="50"/>
    </row>
    <row r="909" spans="1:28" ht="17.2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0"/>
      <c r="K909" s="125"/>
      <c r="L909" s="125"/>
      <c r="R909" s="50"/>
      <c r="S909" s="50"/>
      <c r="T909" s="50"/>
      <c r="U909" s="50"/>
      <c r="V909" s="50"/>
      <c r="W909" s="52"/>
      <c r="X909" s="50"/>
      <c r="Y909" s="50"/>
      <c r="Z909" s="50"/>
      <c r="AA909" s="50"/>
      <c r="AB909" s="50"/>
    </row>
    <row r="910" spans="1:28" ht="17.2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0"/>
      <c r="K910" s="125"/>
      <c r="L910" s="125"/>
      <c r="R910" s="50"/>
      <c r="S910" s="50"/>
      <c r="T910" s="50"/>
      <c r="U910" s="50"/>
      <c r="V910" s="50"/>
      <c r="W910" s="52"/>
      <c r="X910" s="50"/>
      <c r="Y910" s="50"/>
      <c r="Z910" s="50"/>
      <c r="AA910" s="50"/>
      <c r="AB910" s="50"/>
    </row>
    <row r="911" spans="1:28" ht="17.2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0"/>
      <c r="K911" s="125"/>
      <c r="L911" s="125"/>
      <c r="R911" s="50"/>
      <c r="S911" s="50"/>
      <c r="T911" s="50"/>
      <c r="U911" s="50"/>
      <c r="V911" s="50"/>
      <c r="W911" s="52"/>
      <c r="X911" s="50"/>
      <c r="Y911" s="50"/>
      <c r="Z911" s="50"/>
      <c r="AA911" s="50"/>
      <c r="AB911" s="50"/>
    </row>
    <row r="912" spans="1:28" ht="17.2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0"/>
      <c r="K912" s="125"/>
      <c r="L912" s="125"/>
      <c r="R912" s="50"/>
      <c r="S912" s="50"/>
      <c r="T912" s="50"/>
      <c r="U912" s="50"/>
      <c r="V912" s="50"/>
      <c r="W912" s="52"/>
      <c r="X912" s="50"/>
      <c r="Y912" s="50"/>
      <c r="Z912" s="50"/>
      <c r="AA912" s="50"/>
      <c r="AB912" s="50"/>
    </row>
    <row r="913" spans="1:28" ht="17.2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0"/>
      <c r="K913" s="125"/>
      <c r="L913" s="125"/>
      <c r="R913" s="50"/>
      <c r="S913" s="50"/>
      <c r="T913" s="50"/>
      <c r="U913" s="50"/>
      <c r="V913" s="50"/>
      <c r="W913" s="52"/>
      <c r="X913" s="50"/>
      <c r="Y913" s="50"/>
      <c r="Z913" s="50"/>
      <c r="AA913" s="50"/>
      <c r="AB913" s="50"/>
    </row>
    <row r="914" spans="1:28" ht="17.2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0"/>
      <c r="K914" s="125"/>
      <c r="L914" s="125"/>
      <c r="R914" s="50"/>
      <c r="S914" s="50"/>
      <c r="T914" s="50"/>
      <c r="U914" s="50"/>
      <c r="V914" s="50"/>
      <c r="W914" s="52"/>
      <c r="X914" s="50"/>
      <c r="Y914" s="50"/>
      <c r="Z914" s="50"/>
      <c r="AA914" s="50"/>
      <c r="AB914" s="50"/>
    </row>
    <row r="915" spans="1:28" ht="17.2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0"/>
      <c r="K915" s="125"/>
      <c r="L915" s="125"/>
      <c r="R915" s="50"/>
      <c r="S915" s="50"/>
      <c r="T915" s="50"/>
      <c r="U915" s="50"/>
      <c r="V915" s="50"/>
      <c r="W915" s="52"/>
      <c r="X915" s="50"/>
      <c r="Y915" s="50"/>
      <c r="Z915" s="50"/>
      <c r="AA915" s="50"/>
      <c r="AB915" s="50"/>
    </row>
    <row r="916" spans="1:28" ht="17.2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0"/>
      <c r="K916" s="125"/>
      <c r="L916" s="125"/>
      <c r="R916" s="50"/>
      <c r="S916" s="50"/>
      <c r="T916" s="50"/>
      <c r="U916" s="50"/>
      <c r="V916" s="50"/>
      <c r="W916" s="52"/>
      <c r="X916" s="50"/>
      <c r="Y916" s="50"/>
      <c r="Z916" s="50"/>
      <c r="AA916" s="50"/>
      <c r="AB916" s="50"/>
    </row>
    <row r="917" spans="1:28" ht="17.2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0"/>
      <c r="K917" s="125"/>
      <c r="L917" s="125"/>
      <c r="R917" s="50"/>
      <c r="S917" s="50"/>
      <c r="T917" s="50"/>
      <c r="U917" s="50"/>
      <c r="V917" s="50"/>
      <c r="W917" s="52"/>
      <c r="X917" s="50"/>
      <c r="Y917" s="50"/>
      <c r="Z917" s="50"/>
      <c r="AA917" s="50"/>
      <c r="AB917" s="50"/>
    </row>
    <row r="918" spans="1:28" ht="17.2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0"/>
      <c r="K918" s="125"/>
      <c r="L918" s="125"/>
      <c r="R918" s="50"/>
      <c r="S918" s="50"/>
      <c r="T918" s="50"/>
      <c r="U918" s="50"/>
      <c r="V918" s="50"/>
      <c r="W918" s="52"/>
      <c r="X918" s="50"/>
      <c r="Y918" s="50"/>
      <c r="Z918" s="50"/>
      <c r="AA918" s="50"/>
      <c r="AB918" s="50"/>
    </row>
    <row r="919" spans="1:28" ht="17.2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0"/>
      <c r="K919" s="125"/>
      <c r="L919" s="125"/>
      <c r="R919" s="50"/>
      <c r="S919" s="50"/>
      <c r="T919" s="50"/>
      <c r="U919" s="50"/>
      <c r="V919" s="50"/>
      <c r="W919" s="52"/>
      <c r="X919" s="50"/>
      <c r="Y919" s="50"/>
      <c r="Z919" s="50"/>
      <c r="AA919" s="50"/>
      <c r="AB919" s="50"/>
    </row>
    <row r="920" spans="1:28" ht="17.2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0"/>
      <c r="K920" s="125"/>
      <c r="L920" s="125"/>
      <c r="R920" s="50"/>
      <c r="S920" s="50"/>
      <c r="T920" s="50"/>
      <c r="U920" s="50"/>
      <c r="V920" s="50"/>
      <c r="W920" s="52"/>
      <c r="X920" s="50"/>
      <c r="Y920" s="50"/>
      <c r="Z920" s="50"/>
      <c r="AA920" s="50"/>
      <c r="AB920" s="50"/>
    </row>
    <row r="921" spans="1:28" ht="17.2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0"/>
      <c r="K921" s="125"/>
      <c r="L921" s="125"/>
      <c r="R921" s="50"/>
      <c r="S921" s="50"/>
      <c r="T921" s="50"/>
      <c r="U921" s="50"/>
      <c r="V921" s="50"/>
      <c r="W921" s="52"/>
      <c r="X921" s="50"/>
      <c r="Y921" s="50"/>
      <c r="Z921" s="50"/>
      <c r="AA921" s="50"/>
      <c r="AB921" s="50"/>
    </row>
    <row r="922" spans="1:28" ht="17.2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0"/>
      <c r="K922" s="125"/>
      <c r="L922" s="125"/>
      <c r="R922" s="50"/>
      <c r="S922" s="50"/>
      <c r="T922" s="50"/>
      <c r="U922" s="50"/>
      <c r="V922" s="50"/>
      <c r="W922" s="52"/>
      <c r="X922" s="50"/>
      <c r="Y922" s="50"/>
      <c r="Z922" s="50"/>
      <c r="AA922" s="50"/>
      <c r="AB922" s="50"/>
    </row>
    <row r="923" spans="1:28" ht="17.2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0"/>
      <c r="K923" s="125"/>
      <c r="L923" s="125"/>
      <c r="R923" s="50"/>
      <c r="S923" s="50"/>
      <c r="T923" s="50"/>
      <c r="U923" s="50"/>
      <c r="V923" s="50"/>
      <c r="W923" s="52"/>
      <c r="X923" s="50"/>
      <c r="Y923" s="50"/>
      <c r="Z923" s="50"/>
      <c r="AA923" s="50"/>
      <c r="AB923" s="50"/>
    </row>
    <row r="924" spans="1:28" ht="17.2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0"/>
      <c r="K924" s="125"/>
      <c r="L924" s="125"/>
      <c r="R924" s="50"/>
      <c r="S924" s="50"/>
      <c r="T924" s="50"/>
      <c r="U924" s="50"/>
      <c r="V924" s="50"/>
      <c r="W924" s="52"/>
      <c r="X924" s="50"/>
      <c r="Y924" s="50"/>
      <c r="Z924" s="50"/>
      <c r="AA924" s="50"/>
      <c r="AB924" s="50"/>
    </row>
    <row r="925" spans="1:28" ht="17.2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0"/>
      <c r="K925" s="125"/>
      <c r="L925" s="125"/>
      <c r="R925" s="50"/>
      <c r="S925" s="50"/>
      <c r="T925" s="50"/>
      <c r="U925" s="50"/>
      <c r="V925" s="50"/>
      <c r="W925" s="52"/>
      <c r="X925" s="50"/>
      <c r="Y925" s="50"/>
      <c r="Z925" s="50"/>
      <c r="AA925" s="50"/>
      <c r="AB925" s="50"/>
    </row>
    <row r="926" spans="1:28" ht="17.2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0"/>
      <c r="K926" s="125"/>
      <c r="L926" s="125"/>
      <c r="R926" s="50"/>
      <c r="S926" s="50"/>
      <c r="T926" s="50"/>
      <c r="U926" s="50"/>
      <c r="V926" s="50"/>
      <c r="W926" s="52"/>
      <c r="X926" s="50"/>
      <c r="Y926" s="50"/>
      <c r="Z926" s="50"/>
      <c r="AA926" s="50"/>
      <c r="AB926" s="50"/>
    </row>
    <row r="927" spans="1:28" ht="17.2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0"/>
      <c r="K927" s="125"/>
      <c r="L927" s="125"/>
      <c r="R927" s="50"/>
      <c r="S927" s="50"/>
      <c r="T927" s="50"/>
      <c r="U927" s="50"/>
      <c r="V927" s="50"/>
      <c r="W927" s="52"/>
      <c r="X927" s="50"/>
      <c r="Y927" s="50"/>
      <c r="Z927" s="50"/>
      <c r="AA927" s="50"/>
      <c r="AB927" s="50"/>
    </row>
    <row r="928" spans="1:28" ht="17.2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0"/>
      <c r="K928" s="125"/>
      <c r="L928" s="125"/>
      <c r="R928" s="50"/>
      <c r="S928" s="50"/>
      <c r="T928" s="50"/>
      <c r="U928" s="50"/>
      <c r="V928" s="50"/>
      <c r="W928" s="52"/>
      <c r="X928" s="50"/>
      <c r="Y928" s="50"/>
      <c r="Z928" s="50"/>
      <c r="AA928" s="50"/>
      <c r="AB928" s="50"/>
    </row>
    <row r="929" spans="1:28" ht="17.2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0"/>
      <c r="K929" s="125"/>
      <c r="L929" s="125"/>
      <c r="R929" s="50"/>
      <c r="S929" s="50"/>
      <c r="T929" s="50"/>
      <c r="U929" s="50"/>
      <c r="V929" s="50"/>
      <c r="W929" s="52"/>
      <c r="X929" s="50"/>
      <c r="Y929" s="50"/>
      <c r="Z929" s="50"/>
      <c r="AA929" s="50"/>
      <c r="AB929" s="50"/>
    </row>
    <row r="930" spans="1:28" ht="17.2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0"/>
      <c r="K930" s="125"/>
      <c r="L930" s="125"/>
      <c r="R930" s="50"/>
      <c r="S930" s="50"/>
      <c r="T930" s="50"/>
      <c r="U930" s="50"/>
      <c r="V930" s="50"/>
      <c r="W930" s="52"/>
      <c r="X930" s="50"/>
      <c r="Y930" s="50"/>
      <c r="Z930" s="50"/>
      <c r="AA930" s="50"/>
      <c r="AB930" s="50"/>
    </row>
    <row r="931" spans="1:28" ht="17.2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0"/>
      <c r="K931" s="125"/>
      <c r="L931" s="125"/>
      <c r="R931" s="50"/>
      <c r="S931" s="50"/>
      <c r="T931" s="50"/>
      <c r="U931" s="50"/>
      <c r="V931" s="50"/>
      <c r="W931" s="52"/>
      <c r="X931" s="50"/>
      <c r="Y931" s="50"/>
      <c r="Z931" s="50"/>
      <c r="AA931" s="50"/>
      <c r="AB931" s="50"/>
    </row>
    <row r="932" spans="1:28" ht="17.2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0"/>
      <c r="K932" s="125"/>
      <c r="L932" s="125"/>
      <c r="R932" s="50"/>
      <c r="S932" s="50"/>
      <c r="T932" s="50"/>
      <c r="U932" s="50"/>
      <c r="V932" s="50"/>
      <c r="W932" s="52"/>
      <c r="X932" s="50"/>
      <c r="Y932" s="50"/>
      <c r="Z932" s="50"/>
      <c r="AA932" s="50"/>
      <c r="AB932" s="50"/>
    </row>
    <row r="933" spans="1:28" ht="17.2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0"/>
      <c r="K933" s="125"/>
      <c r="L933" s="125"/>
      <c r="R933" s="50"/>
      <c r="S933" s="50"/>
      <c r="T933" s="50"/>
      <c r="U933" s="50"/>
      <c r="V933" s="50"/>
      <c r="W933" s="52"/>
      <c r="X933" s="50"/>
      <c r="Y933" s="50"/>
      <c r="Z933" s="50"/>
      <c r="AA933" s="50"/>
      <c r="AB933" s="50"/>
    </row>
    <row r="934" spans="1:28" ht="17.2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0"/>
      <c r="K934" s="125"/>
      <c r="L934" s="125"/>
      <c r="R934" s="50"/>
      <c r="S934" s="50"/>
      <c r="T934" s="50"/>
      <c r="U934" s="50"/>
      <c r="V934" s="50"/>
      <c r="W934" s="52"/>
      <c r="X934" s="50"/>
      <c r="Y934" s="50"/>
      <c r="Z934" s="50"/>
      <c r="AA934" s="50"/>
      <c r="AB934" s="50"/>
    </row>
    <row r="935" spans="1:28" ht="17.2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0"/>
      <c r="K935" s="125"/>
      <c r="L935" s="125"/>
      <c r="R935" s="50"/>
      <c r="S935" s="50"/>
      <c r="T935" s="50"/>
      <c r="U935" s="50"/>
      <c r="V935" s="50"/>
      <c r="W935" s="52"/>
      <c r="X935" s="50"/>
      <c r="Y935" s="50"/>
      <c r="Z935" s="50"/>
      <c r="AA935" s="50"/>
      <c r="AB935" s="50"/>
    </row>
    <row r="936" spans="1:28" ht="17.2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0"/>
      <c r="K936" s="125"/>
      <c r="L936" s="125"/>
      <c r="R936" s="50"/>
      <c r="S936" s="50"/>
      <c r="T936" s="50"/>
      <c r="U936" s="50"/>
      <c r="V936" s="50"/>
      <c r="W936" s="52"/>
      <c r="X936" s="50"/>
      <c r="Y936" s="50"/>
      <c r="Z936" s="50"/>
      <c r="AA936" s="50"/>
      <c r="AB936" s="50"/>
    </row>
    <row r="937" spans="1:28" ht="17.2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0"/>
      <c r="K937" s="125"/>
      <c r="L937" s="125"/>
      <c r="R937" s="50"/>
      <c r="S937" s="50"/>
      <c r="T937" s="50"/>
      <c r="U937" s="50"/>
      <c r="V937" s="50"/>
      <c r="W937" s="52"/>
      <c r="X937" s="50"/>
      <c r="Y937" s="50"/>
      <c r="Z937" s="50"/>
      <c r="AA937" s="50"/>
      <c r="AB937" s="50"/>
    </row>
    <row r="938" spans="1:28" ht="17.2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0"/>
      <c r="K938" s="125"/>
      <c r="L938" s="125"/>
      <c r="R938" s="50"/>
      <c r="S938" s="50"/>
      <c r="T938" s="50"/>
      <c r="U938" s="50"/>
      <c r="V938" s="50"/>
      <c r="W938" s="52"/>
      <c r="X938" s="50"/>
      <c r="Y938" s="50"/>
      <c r="Z938" s="50"/>
      <c r="AA938" s="50"/>
      <c r="AB938" s="50"/>
    </row>
    <row r="939" spans="1:28" ht="17.2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0"/>
      <c r="K939" s="125"/>
      <c r="L939" s="125"/>
      <c r="R939" s="50"/>
      <c r="S939" s="50"/>
      <c r="T939" s="50"/>
      <c r="U939" s="50"/>
      <c r="V939" s="50"/>
      <c r="W939" s="52"/>
      <c r="X939" s="50"/>
      <c r="Y939" s="50"/>
      <c r="Z939" s="50"/>
      <c r="AA939" s="50"/>
      <c r="AB939" s="50"/>
    </row>
    <row r="940" spans="1:28" ht="17.2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0"/>
      <c r="K940" s="125"/>
      <c r="L940" s="125"/>
      <c r="R940" s="50"/>
      <c r="S940" s="50"/>
      <c r="T940" s="50"/>
      <c r="U940" s="50"/>
      <c r="V940" s="50"/>
      <c r="W940" s="52"/>
      <c r="X940" s="50"/>
      <c r="Y940" s="50"/>
      <c r="Z940" s="50"/>
      <c r="AA940" s="50"/>
      <c r="AB940" s="50"/>
    </row>
    <row r="941" spans="1:28" ht="17.2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0"/>
      <c r="K941" s="125"/>
      <c r="L941" s="125"/>
      <c r="R941" s="50"/>
      <c r="S941" s="50"/>
      <c r="T941" s="50"/>
      <c r="U941" s="50"/>
      <c r="V941" s="50"/>
      <c r="W941" s="52"/>
      <c r="X941" s="50"/>
      <c r="Y941" s="50"/>
      <c r="Z941" s="50"/>
      <c r="AA941" s="50"/>
      <c r="AB941" s="50"/>
    </row>
    <row r="942" spans="1:28" ht="17.2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0"/>
      <c r="K942" s="125"/>
      <c r="L942" s="125"/>
      <c r="R942" s="50"/>
      <c r="S942" s="50"/>
      <c r="T942" s="50"/>
      <c r="U942" s="50"/>
      <c r="V942" s="50"/>
      <c r="W942" s="52"/>
      <c r="X942" s="50"/>
      <c r="Y942" s="50"/>
      <c r="Z942" s="50"/>
      <c r="AA942" s="50"/>
      <c r="AB942" s="50"/>
    </row>
    <row r="943" spans="1:28" ht="17.2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0"/>
      <c r="K943" s="125"/>
      <c r="L943" s="125"/>
      <c r="R943" s="50"/>
      <c r="S943" s="50"/>
      <c r="T943" s="50"/>
      <c r="U943" s="50"/>
      <c r="V943" s="50"/>
      <c r="W943" s="52"/>
      <c r="X943" s="50"/>
      <c r="Y943" s="50"/>
      <c r="Z943" s="50"/>
      <c r="AA943" s="50"/>
      <c r="AB943" s="50"/>
    </row>
    <row r="944" spans="1:28" ht="17.2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0"/>
      <c r="K944" s="125"/>
      <c r="L944" s="125"/>
      <c r="R944" s="50"/>
      <c r="S944" s="50"/>
      <c r="T944" s="50"/>
      <c r="U944" s="50"/>
      <c r="V944" s="50"/>
      <c r="W944" s="52"/>
      <c r="X944" s="50"/>
      <c r="Y944" s="50"/>
      <c r="Z944" s="50"/>
      <c r="AA944" s="50"/>
      <c r="AB944" s="50"/>
    </row>
    <row r="945" spans="1:28" ht="17.2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0"/>
      <c r="K945" s="125"/>
      <c r="L945" s="125"/>
      <c r="R945" s="50"/>
      <c r="S945" s="50"/>
      <c r="T945" s="50"/>
      <c r="U945" s="50"/>
      <c r="V945" s="50"/>
      <c r="W945" s="52"/>
      <c r="X945" s="50"/>
      <c r="Y945" s="50"/>
      <c r="Z945" s="50"/>
      <c r="AA945" s="50"/>
      <c r="AB945" s="50"/>
    </row>
    <row r="946" spans="1:28" ht="17.2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0"/>
      <c r="K946" s="125"/>
      <c r="L946" s="125"/>
      <c r="R946" s="50"/>
      <c r="S946" s="50"/>
      <c r="T946" s="50"/>
      <c r="U946" s="50"/>
      <c r="V946" s="50"/>
      <c r="W946" s="52"/>
      <c r="X946" s="50"/>
      <c r="Y946" s="50"/>
      <c r="Z946" s="50"/>
      <c r="AA946" s="50"/>
      <c r="AB946" s="50"/>
    </row>
    <row r="947" spans="1:28" ht="17.2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0"/>
      <c r="K947" s="125"/>
      <c r="L947" s="125"/>
      <c r="R947" s="50"/>
      <c r="S947" s="50"/>
      <c r="T947" s="50"/>
      <c r="U947" s="50"/>
      <c r="V947" s="50"/>
      <c r="W947" s="52"/>
      <c r="X947" s="50"/>
      <c r="Y947" s="50"/>
      <c r="Z947" s="50"/>
      <c r="AA947" s="50"/>
      <c r="AB947" s="50"/>
    </row>
    <row r="948" spans="1:28" ht="17.2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0"/>
      <c r="K948" s="125"/>
      <c r="L948" s="125"/>
      <c r="R948" s="50"/>
      <c r="S948" s="50"/>
      <c r="T948" s="50"/>
      <c r="U948" s="50"/>
      <c r="V948" s="50"/>
      <c r="W948" s="52"/>
      <c r="X948" s="50"/>
      <c r="Y948" s="50"/>
      <c r="Z948" s="50"/>
      <c r="AA948" s="50"/>
      <c r="AB948" s="50"/>
    </row>
    <row r="949" spans="1:28" ht="17.2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0"/>
      <c r="K949" s="125"/>
      <c r="L949" s="125"/>
      <c r="R949" s="50"/>
      <c r="S949" s="50"/>
      <c r="T949" s="50"/>
      <c r="U949" s="50"/>
      <c r="V949" s="50"/>
      <c r="W949" s="52"/>
      <c r="X949" s="50"/>
      <c r="Y949" s="50"/>
      <c r="Z949" s="50"/>
      <c r="AA949" s="50"/>
      <c r="AB949" s="50"/>
    </row>
    <row r="950" spans="1:28" ht="17.2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0"/>
      <c r="K950" s="125"/>
      <c r="L950" s="125"/>
      <c r="R950" s="50"/>
      <c r="S950" s="50"/>
      <c r="T950" s="50"/>
      <c r="U950" s="50"/>
      <c r="V950" s="50"/>
      <c r="W950" s="52"/>
      <c r="X950" s="50"/>
      <c r="Y950" s="50"/>
      <c r="Z950" s="50"/>
      <c r="AA950" s="50"/>
      <c r="AB950" s="50"/>
    </row>
    <row r="951" spans="1:28" ht="17.2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0"/>
      <c r="K951" s="125"/>
      <c r="L951" s="125"/>
      <c r="R951" s="50"/>
      <c r="S951" s="50"/>
      <c r="T951" s="50"/>
      <c r="U951" s="50"/>
      <c r="V951" s="50"/>
      <c r="W951" s="52"/>
      <c r="X951" s="50"/>
      <c r="Y951" s="50"/>
      <c r="Z951" s="50"/>
      <c r="AA951" s="50"/>
      <c r="AB951" s="50"/>
    </row>
    <row r="952" spans="1:28" ht="17.2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0"/>
      <c r="K952" s="125"/>
      <c r="L952" s="125"/>
      <c r="R952" s="50"/>
      <c r="S952" s="50"/>
      <c r="T952" s="50"/>
      <c r="U952" s="50"/>
      <c r="V952" s="50"/>
      <c r="W952" s="52"/>
      <c r="X952" s="50"/>
      <c r="Y952" s="50"/>
      <c r="Z952" s="50"/>
      <c r="AA952" s="50"/>
      <c r="AB952" s="50"/>
    </row>
    <row r="953" spans="1:28" ht="17.2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0"/>
      <c r="K953" s="125"/>
      <c r="L953" s="125"/>
      <c r="R953" s="50"/>
      <c r="S953" s="50"/>
      <c r="T953" s="50"/>
      <c r="U953" s="50"/>
      <c r="V953" s="50"/>
      <c r="W953" s="52"/>
      <c r="X953" s="50"/>
      <c r="Y953" s="50"/>
      <c r="Z953" s="50"/>
      <c r="AA953" s="50"/>
      <c r="AB953" s="50"/>
    </row>
    <row r="954" spans="1:28" ht="17.2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0"/>
      <c r="K954" s="125"/>
      <c r="L954" s="125"/>
      <c r="R954" s="50"/>
      <c r="S954" s="50"/>
      <c r="T954" s="50"/>
      <c r="U954" s="50"/>
      <c r="V954" s="50"/>
      <c r="W954" s="52"/>
      <c r="X954" s="50"/>
      <c r="Y954" s="50"/>
      <c r="Z954" s="50"/>
      <c r="AA954" s="50"/>
      <c r="AB954" s="50"/>
    </row>
    <row r="955" spans="1:28" ht="17.2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0"/>
      <c r="K955" s="125"/>
      <c r="L955" s="125"/>
      <c r="R955" s="50"/>
      <c r="S955" s="50"/>
      <c r="T955" s="50"/>
      <c r="U955" s="50"/>
      <c r="V955" s="50"/>
      <c r="W955" s="52"/>
      <c r="X955" s="50"/>
      <c r="Y955" s="50"/>
      <c r="Z955" s="50"/>
      <c r="AA955" s="50"/>
      <c r="AB955" s="50"/>
    </row>
    <row r="956" spans="1:28" ht="17.2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0"/>
      <c r="K956" s="125"/>
      <c r="L956" s="125"/>
      <c r="R956" s="50"/>
      <c r="S956" s="50"/>
      <c r="T956" s="50"/>
      <c r="U956" s="50"/>
      <c r="V956" s="50"/>
      <c r="W956" s="52"/>
      <c r="X956" s="50"/>
      <c r="Y956" s="50"/>
      <c r="Z956" s="50"/>
      <c r="AA956" s="50"/>
      <c r="AB956" s="50"/>
    </row>
    <row r="957" spans="1:28" ht="17.2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0"/>
      <c r="K957" s="125"/>
      <c r="L957" s="125"/>
      <c r="R957" s="50"/>
      <c r="S957" s="50"/>
      <c r="T957" s="50"/>
      <c r="U957" s="50"/>
      <c r="V957" s="50"/>
      <c r="W957" s="52"/>
      <c r="X957" s="50"/>
      <c r="Y957" s="50"/>
      <c r="Z957" s="50"/>
      <c r="AA957" s="50"/>
      <c r="AB957" s="50"/>
    </row>
    <row r="958" spans="1:28" ht="17.2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0"/>
      <c r="K958" s="125"/>
      <c r="L958" s="125"/>
      <c r="R958" s="50"/>
      <c r="S958" s="50"/>
      <c r="T958" s="50"/>
      <c r="U958" s="50"/>
      <c r="V958" s="50"/>
      <c r="W958" s="52"/>
      <c r="X958" s="50"/>
      <c r="Y958" s="50"/>
      <c r="Z958" s="50"/>
      <c r="AA958" s="50"/>
      <c r="AB958" s="50"/>
    </row>
    <row r="959" spans="1:28" ht="17.2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0"/>
      <c r="K959" s="125"/>
      <c r="L959" s="125"/>
      <c r="R959" s="50"/>
      <c r="S959" s="50"/>
      <c r="T959" s="50"/>
      <c r="U959" s="50"/>
      <c r="V959" s="50"/>
      <c r="W959" s="52"/>
      <c r="X959" s="50"/>
      <c r="Y959" s="50"/>
      <c r="Z959" s="50"/>
      <c r="AA959" s="50"/>
      <c r="AB959" s="50"/>
    </row>
    <row r="960" spans="1:28" ht="17.2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0"/>
      <c r="K960" s="125"/>
      <c r="L960" s="125"/>
      <c r="R960" s="50"/>
      <c r="S960" s="50"/>
      <c r="T960" s="50"/>
      <c r="U960" s="50"/>
      <c r="V960" s="50"/>
      <c r="W960" s="52"/>
      <c r="X960" s="50"/>
      <c r="Y960" s="50"/>
      <c r="Z960" s="50"/>
      <c r="AA960" s="50"/>
      <c r="AB960" s="50"/>
    </row>
    <row r="961" spans="1:28" ht="17.2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0"/>
      <c r="K961" s="125"/>
      <c r="L961" s="125"/>
      <c r="R961" s="50"/>
      <c r="S961" s="50"/>
      <c r="T961" s="50"/>
      <c r="U961" s="50"/>
      <c r="V961" s="50"/>
      <c r="W961" s="52"/>
      <c r="X961" s="50"/>
      <c r="Y961" s="50"/>
      <c r="Z961" s="50"/>
      <c r="AA961" s="50"/>
      <c r="AB961" s="50"/>
    </row>
    <row r="962" spans="1:28" ht="17.2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0"/>
      <c r="K962" s="125"/>
      <c r="L962" s="125"/>
      <c r="R962" s="50"/>
      <c r="S962" s="50"/>
      <c r="T962" s="50"/>
      <c r="U962" s="50"/>
      <c r="V962" s="50"/>
      <c r="W962" s="52"/>
      <c r="X962" s="50"/>
      <c r="Y962" s="50"/>
      <c r="Z962" s="50"/>
      <c r="AA962" s="50"/>
      <c r="AB962" s="50"/>
    </row>
    <row r="963" spans="1:28" ht="17.2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0"/>
      <c r="K963" s="125"/>
      <c r="L963" s="125"/>
      <c r="R963" s="50"/>
      <c r="S963" s="50"/>
      <c r="T963" s="50"/>
      <c r="U963" s="50"/>
      <c r="V963" s="50"/>
      <c r="W963" s="52"/>
      <c r="X963" s="50"/>
      <c r="Y963" s="50"/>
      <c r="Z963" s="50"/>
      <c r="AA963" s="50"/>
      <c r="AB963" s="50"/>
    </row>
    <row r="964" spans="1:28" ht="17.2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0"/>
      <c r="K964" s="125"/>
      <c r="L964" s="125"/>
      <c r="R964" s="50"/>
      <c r="S964" s="50"/>
      <c r="T964" s="50"/>
      <c r="U964" s="50"/>
      <c r="V964" s="50"/>
      <c r="W964" s="52"/>
      <c r="X964" s="50"/>
      <c r="Y964" s="50"/>
      <c r="Z964" s="50"/>
      <c r="AA964" s="50"/>
      <c r="AB964" s="50"/>
    </row>
    <row r="965" spans="1:28" ht="17.2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0"/>
      <c r="K965" s="125"/>
      <c r="L965" s="125"/>
      <c r="R965" s="50"/>
      <c r="S965" s="50"/>
      <c r="T965" s="50"/>
      <c r="U965" s="50"/>
      <c r="V965" s="50"/>
      <c r="W965" s="52"/>
      <c r="X965" s="50"/>
      <c r="Y965" s="50"/>
      <c r="Z965" s="50"/>
      <c r="AA965" s="50"/>
      <c r="AB965" s="50"/>
    </row>
    <row r="966" spans="1:28" ht="17.2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0"/>
      <c r="K966" s="125"/>
      <c r="L966" s="125"/>
      <c r="R966" s="50"/>
      <c r="S966" s="50"/>
      <c r="T966" s="50"/>
      <c r="U966" s="50"/>
      <c r="V966" s="50"/>
      <c r="W966" s="52"/>
      <c r="X966" s="50"/>
      <c r="Y966" s="50"/>
      <c r="Z966" s="50"/>
      <c r="AA966" s="50"/>
      <c r="AB966" s="50"/>
    </row>
    <row r="967" spans="1:28" ht="17.2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0"/>
      <c r="K967" s="125"/>
      <c r="L967" s="125"/>
      <c r="R967" s="50"/>
      <c r="S967" s="50"/>
      <c r="T967" s="50"/>
      <c r="U967" s="50"/>
      <c r="V967" s="50"/>
      <c r="W967" s="52"/>
      <c r="X967" s="50"/>
      <c r="Y967" s="50"/>
      <c r="Z967" s="50"/>
      <c r="AA967" s="50"/>
      <c r="AB967" s="50"/>
    </row>
    <row r="968" spans="1:28" ht="17.2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0"/>
      <c r="K968" s="125"/>
      <c r="L968" s="125"/>
      <c r="R968" s="50"/>
      <c r="S968" s="50"/>
      <c r="T968" s="50"/>
      <c r="U968" s="50"/>
      <c r="V968" s="50"/>
      <c r="W968" s="52"/>
      <c r="X968" s="50"/>
      <c r="Y968" s="50"/>
      <c r="Z968" s="50"/>
      <c r="AA968" s="50"/>
      <c r="AB968" s="50"/>
    </row>
    <row r="969" spans="1:28" ht="17.2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0"/>
      <c r="K969" s="125"/>
      <c r="L969" s="125"/>
      <c r="R969" s="50"/>
      <c r="S969" s="50"/>
      <c r="T969" s="50"/>
      <c r="U969" s="50"/>
      <c r="V969" s="50"/>
      <c r="W969" s="52"/>
      <c r="X969" s="50"/>
      <c r="Y969" s="50"/>
      <c r="Z969" s="50"/>
      <c r="AA969" s="50"/>
      <c r="AB969" s="50"/>
    </row>
    <row r="970" spans="1:28" ht="17.2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0"/>
      <c r="K970" s="125"/>
      <c r="L970" s="125"/>
      <c r="R970" s="50"/>
      <c r="S970" s="50"/>
      <c r="T970" s="50"/>
      <c r="U970" s="50"/>
      <c r="V970" s="50"/>
      <c r="W970" s="52"/>
      <c r="X970" s="50"/>
      <c r="Y970" s="50"/>
      <c r="Z970" s="50"/>
      <c r="AA970" s="50"/>
      <c r="AB970" s="50"/>
    </row>
    <row r="971" spans="1:28" ht="17.2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0"/>
      <c r="K971" s="125"/>
      <c r="L971" s="125"/>
      <c r="R971" s="50"/>
      <c r="S971" s="50"/>
      <c r="T971" s="50"/>
      <c r="U971" s="50"/>
      <c r="V971" s="50"/>
      <c r="W971" s="52"/>
      <c r="X971" s="50"/>
      <c r="Y971" s="50"/>
      <c r="Z971" s="50"/>
      <c r="AA971" s="50"/>
      <c r="AB971" s="50"/>
    </row>
    <row r="972" spans="1:28" ht="17.2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0"/>
      <c r="K972" s="125"/>
      <c r="L972" s="125"/>
      <c r="R972" s="50"/>
      <c r="S972" s="50"/>
      <c r="T972" s="50"/>
      <c r="U972" s="50"/>
      <c r="V972" s="50"/>
      <c r="W972" s="52"/>
      <c r="X972" s="50"/>
      <c r="Y972" s="50"/>
      <c r="Z972" s="50"/>
      <c r="AA972" s="50"/>
      <c r="AB972" s="50"/>
    </row>
    <row r="973" spans="1:28" ht="17.2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0"/>
      <c r="K973" s="125"/>
      <c r="L973" s="125"/>
      <c r="R973" s="50"/>
      <c r="S973" s="50"/>
      <c r="T973" s="50"/>
      <c r="U973" s="50"/>
      <c r="V973" s="50"/>
      <c r="W973" s="52"/>
      <c r="X973" s="50"/>
      <c r="Y973" s="50"/>
      <c r="Z973" s="50"/>
      <c r="AA973" s="50"/>
      <c r="AB973" s="50"/>
    </row>
    <row r="974" spans="1:28" ht="17.2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0"/>
      <c r="K974" s="125"/>
      <c r="L974" s="125"/>
      <c r="R974" s="50"/>
      <c r="S974" s="50"/>
      <c r="T974" s="50"/>
      <c r="U974" s="50"/>
      <c r="V974" s="50"/>
      <c r="W974" s="52"/>
      <c r="X974" s="50"/>
      <c r="Y974" s="50"/>
      <c r="Z974" s="50"/>
      <c r="AA974" s="50"/>
      <c r="AB974" s="50"/>
    </row>
    <row r="975" spans="1:28" ht="17.2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0"/>
      <c r="K975" s="125"/>
      <c r="L975" s="125"/>
      <c r="R975" s="50"/>
      <c r="S975" s="50"/>
      <c r="T975" s="50"/>
      <c r="U975" s="50"/>
      <c r="V975" s="50"/>
      <c r="W975" s="52"/>
      <c r="X975" s="50"/>
      <c r="Y975" s="50"/>
      <c r="Z975" s="50"/>
      <c r="AA975" s="50"/>
      <c r="AB975" s="50"/>
    </row>
    <row r="976" spans="1:28" ht="17.2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0"/>
      <c r="K976" s="125"/>
      <c r="L976" s="125"/>
      <c r="R976" s="50"/>
      <c r="S976" s="50"/>
      <c r="T976" s="50"/>
      <c r="U976" s="50"/>
      <c r="V976" s="50"/>
      <c r="W976" s="52"/>
      <c r="X976" s="50"/>
      <c r="Y976" s="50"/>
      <c r="Z976" s="50"/>
      <c r="AA976" s="50"/>
      <c r="AB976" s="50"/>
    </row>
    <row r="977" spans="1:28" ht="17.2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0"/>
      <c r="K977" s="125"/>
      <c r="L977" s="125"/>
      <c r="R977" s="50"/>
      <c r="S977" s="50"/>
      <c r="T977" s="50"/>
      <c r="U977" s="50"/>
      <c r="V977" s="50"/>
      <c r="W977" s="52"/>
      <c r="X977" s="50"/>
      <c r="Y977" s="50"/>
      <c r="Z977" s="50"/>
      <c r="AA977" s="50"/>
      <c r="AB977" s="50"/>
    </row>
    <row r="978" spans="1:28" ht="17.2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0"/>
      <c r="K978" s="125"/>
      <c r="L978" s="125"/>
      <c r="R978" s="50"/>
      <c r="S978" s="50"/>
      <c r="T978" s="50"/>
      <c r="U978" s="50"/>
      <c r="V978" s="50"/>
      <c r="W978" s="52"/>
      <c r="X978" s="50"/>
      <c r="Y978" s="50"/>
      <c r="Z978" s="50"/>
      <c r="AA978" s="50"/>
      <c r="AB978" s="50"/>
    </row>
    <row r="979" spans="1:28" ht="17.2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0"/>
      <c r="K979" s="125"/>
      <c r="L979" s="125"/>
      <c r="R979" s="50"/>
      <c r="S979" s="50"/>
      <c r="T979" s="50"/>
      <c r="U979" s="50"/>
      <c r="V979" s="50"/>
      <c r="W979" s="52"/>
      <c r="X979" s="50"/>
      <c r="Y979" s="50"/>
      <c r="Z979" s="50"/>
      <c r="AA979" s="50"/>
      <c r="AB979" s="50"/>
    </row>
    <row r="980" spans="1:28" ht="17.2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0"/>
      <c r="K980" s="125"/>
      <c r="L980" s="125"/>
      <c r="R980" s="50"/>
      <c r="S980" s="50"/>
      <c r="T980" s="50"/>
      <c r="U980" s="50"/>
      <c r="V980" s="50"/>
      <c r="W980" s="52"/>
      <c r="X980" s="50"/>
      <c r="Y980" s="50"/>
      <c r="Z980" s="50"/>
      <c r="AA980" s="50"/>
      <c r="AB980" s="50"/>
    </row>
    <row r="981" spans="1:28" ht="17.2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0"/>
      <c r="K981" s="125"/>
      <c r="L981" s="125"/>
      <c r="R981" s="50"/>
      <c r="S981" s="50"/>
      <c r="T981" s="50"/>
      <c r="U981" s="50"/>
      <c r="V981" s="50"/>
      <c r="W981" s="52"/>
      <c r="X981" s="50"/>
      <c r="Y981" s="50"/>
      <c r="Z981" s="50"/>
      <c r="AA981" s="50"/>
      <c r="AB981" s="50"/>
    </row>
    <row r="982" spans="1:28" ht="17.2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0"/>
      <c r="K982" s="125"/>
      <c r="L982" s="125"/>
      <c r="R982" s="50"/>
      <c r="S982" s="50"/>
      <c r="T982" s="50"/>
      <c r="U982" s="50"/>
      <c r="V982" s="50"/>
      <c r="W982" s="52"/>
      <c r="X982" s="50"/>
      <c r="Y982" s="50"/>
      <c r="Z982" s="50"/>
      <c r="AA982" s="50"/>
      <c r="AB982" s="50"/>
    </row>
    <row r="983" spans="1:28" ht="17.2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0"/>
      <c r="K983" s="125"/>
      <c r="L983" s="125"/>
      <c r="R983" s="50"/>
      <c r="S983" s="50"/>
      <c r="T983" s="50"/>
      <c r="U983" s="50"/>
      <c r="V983" s="50"/>
      <c r="W983" s="52"/>
      <c r="X983" s="50"/>
      <c r="Y983" s="50"/>
      <c r="Z983" s="50"/>
      <c r="AA983" s="50"/>
      <c r="AB983" s="50"/>
    </row>
    <row r="984" spans="1:28" ht="17.2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0"/>
      <c r="K984" s="125"/>
      <c r="L984" s="125"/>
      <c r="R984" s="50"/>
      <c r="S984" s="50"/>
      <c r="T984" s="50"/>
      <c r="U984" s="50"/>
      <c r="V984" s="50"/>
      <c r="W984" s="52"/>
      <c r="X984" s="50"/>
      <c r="Y984" s="50"/>
      <c r="Z984" s="50"/>
      <c r="AA984" s="50"/>
      <c r="AB984" s="50"/>
    </row>
    <row r="985" spans="1:28" ht="17.2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0"/>
      <c r="K985" s="125"/>
      <c r="L985" s="125"/>
      <c r="R985" s="50"/>
      <c r="S985" s="50"/>
      <c r="T985" s="50"/>
      <c r="U985" s="50"/>
      <c r="V985" s="50"/>
      <c r="W985" s="52"/>
      <c r="X985" s="50"/>
      <c r="Y985" s="50"/>
      <c r="Z985" s="50"/>
      <c r="AA985" s="50"/>
      <c r="AB985" s="50"/>
    </row>
    <row r="986" spans="1:28" ht="17.2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0"/>
      <c r="K986" s="125"/>
      <c r="L986" s="125"/>
      <c r="R986" s="50"/>
      <c r="S986" s="50"/>
      <c r="T986" s="50"/>
      <c r="U986" s="50"/>
      <c r="V986" s="50"/>
      <c r="W986" s="52"/>
      <c r="X986" s="50"/>
      <c r="Y986" s="50"/>
      <c r="Z986" s="50"/>
      <c r="AA986" s="50"/>
      <c r="AB986" s="50"/>
    </row>
    <row r="987" spans="1:28" ht="17.2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0"/>
      <c r="K987" s="125"/>
      <c r="L987" s="125"/>
      <c r="R987" s="50"/>
      <c r="S987" s="50"/>
      <c r="T987" s="50"/>
      <c r="U987" s="50"/>
      <c r="V987" s="50"/>
      <c r="W987" s="52"/>
      <c r="X987" s="50"/>
      <c r="Y987" s="50"/>
      <c r="Z987" s="50"/>
      <c r="AA987" s="50"/>
      <c r="AB987" s="50"/>
    </row>
    <row r="988" spans="1:28" ht="17.2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0"/>
      <c r="K988" s="125"/>
      <c r="L988" s="125"/>
      <c r="R988" s="50"/>
      <c r="S988" s="50"/>
      <c r="T988" s="50"/>
      <c r="U988" s="50"/>
      <c r="V988" s="50"/>
      <c r="W988" s="52"/>
      <c r="X988" s="50"/>
      <c r="Y988" s="50"/>
      <c r="Z988" s="50"/>
      <c r="AA988" s="50"/>
      <c r="AB988" s="50"/>
    </row>
    <row r="989" spans="1:28" ht="17.2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0"/>
      <c r="K989" s="125"/>
      <c r="L989" s="125"/>
      <c r="R989" s="50"/>
      <c r="S989" s="50"/>
      <c r="T989" s="50"/>
      <c r="U989" s="50"/>
      <c r="V989" s="50"/>
      <c r="W989" s="52"/>
      <c r="X989" s="50"/>
      <c r="Y989" s="50"/>
      <c r="Z989" s="50"/>
      <c r="AA989" s="50"/>
      <c r="AB989" s="50"/>
    </row>
    <row r="990" spans="1:28" ht="17.2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0"/>
      <c r="K990" s="125"/>
      <c r="L990" s="125"/>
      <c r="R990" s="50"/>
      <c r="S990" s="50"/>
      <c r="T990" s="50"/>
      <c r="U990" s="50"/>
      <c r="V990" s="50"/>
      <c r="W990" s="52"/>
      <c r="X990" s="50"/>
      <c r="Y990" s="50"/>
      <c r="Z990" s="50"/>
      <c r="AA990" s="50"/>
      <c r="AB990" s="50"/>
    </row>
    <row r="991" spans="1:28" ht="17.2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0"/>
      <c r="K991" s="125"/>
      <c r="L991" s="125"/>
      <c r="R991" s="50"/>
      <c r="S991" s="50"/>
      <c r="T991" s="50"/>
      <c r="U991" s="50"/>
      <c r="V991" s="50"/>
      <c r="W991" s="52"/>
      <c r="X991" s="50"/>
      <c r="Y991" s="50"/>
      <c r="Z991" s="50"/>
      <c r="AA991" s="50"/>
      <c r="AB991" s="50"/>
    </row>
    <row r="992" spans="1:28" ht="17.2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0"/>
      <c r="K992" s="125"/>
      <c r="L992" s="125"/>
      <c r="R992" s="50"/>
      <c r="S992" s="50"/>
      <c r="T992" s="50"/>
      <c r="U992" s="50"/>
      <c r="V992" s="50"/>
      <c r="W992" s="52"/>
      <c r="X992" s="50"/>
      <c r="Y992" s="50"/>
      <c r="Z992" s="50"/>
      <c r="AA992" s="50"/>
      <c r="AB992" s="50"/>
    </row>
    <row r="993" spans="1:28" ht="17.2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0"/>
      <c r="K993" s="125"/>
      <c r="L993" s="125"/>
      <c r="R993" s="50"/>
      <c r="S993" s="50"/>
      <c r="T993" s="50"/>
      <c r="U993" s="50"/>
      <c r="V993" s="50"/>
      <c r="W993" s="52"/>
      <c r="X993" s="50"/>
      <c r="Y993" s="50"/>
      <c r="Z993" s="50"/>
      <c r="AA993" s="50"/>
      <c r="AB993" s="50"/>
    </row>
    <row r="994" spans="1:28" ht="17.2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0"/>
      <c r="K994" s="125"/>
      <c r="L994" s="125"/>
      <c r="R994" s="50"/>
      <c r="S994" s="50"/>
      <c r="T994" s="50"/>
      <c r="U994" s="50"/>
      <c r="V994" s="50"/>
      <c r="W994" s="52"/>
      <c r="X994" s="50"/>
      <c r="Y994" s="50"/>
      <c r="Z994" s="50"/>
      <c r="AA994" s="50"/>
      <c r="AB994" s="50"/>
    </row>
    <row r="995" spans="1:28" ht="17.2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0"/>
      <c r="K995" s="125"/>
      <c r="L995" s="125"/>
      <c r="R995" s="50"/>
      <c r="S995" s="50"/>
      <c r="T995" s="50"/>
      <c r="U995" s="50"/>
      <c r="V995" s="50"/>
      <c r="W995" s="52"/>
      <c r="X995" s="50"/>
      <c r="Y995" s="50"/>
      <c r="Z995" s="50"/>
      <c r="AA995" s="50"/>
      <c r="AB995" s="50"/>
    </row>
    <row r="996" spans="1:28" ht="17.2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0"/>
      <c r="K996" s="125"/>
      <c r="L996" s="125"/>
      <c r="R996" s="50"/>
      <c r="S996" s="50"/>
      <c r="T996" s="50"/>
      <c r="U996" s="50"/>
      <c r="V996" s="50"/>
      <c r="W996" s="52"/>
      <c r="X996" s="50"/>
      <c r="Y996" s="50"/>
      <c r="Z996" s="50"/>
      <c r="AA996" s="50"/>
      <c r="AB996" s="50"/>
    </row>
    <row r="997" spans="1:28" ht="17.2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0"/>
      <c r="K997" s="125"/>
      <c r="L997" s="125"/>
      <c r="R997" s="50"/>
      <c r="S997" s="50"/>
      <c r="T997" s="50"/>
      <c r="U997" s="50"/>
      <c r="V997" s="50"/>
      <c r="W997" s="52"/>
      <c r="X997" s="50"/>
      <c r="Y997" s="50"/>
      <c r="Z997" s="50"/>
      <c r="AA997" s="50"/>
      <c r="AB997" s="50"/>
    </row>
    <row r="998" spans="1:28" ht="17.2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0"/>
      <c r="K998" s="125"/>
      <c r="L998" s="125"/>
      <c r="R998" s="50"/>
      <c r="S998" s="50"/>
      <c r="T998" s="50"/>
      <c r="U998" s="50"/>
      <c r="V998" s="50"/>
      <c r="W998" s="52"/>
      <c r="X998" s="50"/>
      <c r="Y998" s="50"/>
      <c r="Z998" s="50"/>
      <c r="AA998" s="50"/>
      <c r="AB998" s="50"/>
    </row>
    <row r="999" spans="1:28" ht="17.2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0"/>
      <c r="K999" s="125"/>
      <c r="L999" s="125"/>
      <c r="R999" s="50"/>
      <c r="S999" s="50"/>
      <c r="T999" s="50"/>
      <c r="U999" s="50"/>
      <c r="V999" s="50"/>
      <c r="W999" s="52"/>
      <c r="X999" s="50"/>
      <c r="Y999" s="50"/>
      <c r="Z999" s="50"/>
      <c r="AA999" s="50"/>
      <c r="AB999" s="50"/>
    </row>
    <row r="1000" spans="1:28" ht="17.2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0"/>
      <c r="K1000" s="125"/>
      <c r="L1000" s="125"/>
      <c r="R1000" s="50"/>
      <c r="S1000" s="50"/>
      <c r="T1000" s="50"/>
      <c r="U1000" s="50"/>
      <c r="V1000" s="50"/>
      <c r="W1000" s="52"/>
      <c r="X1000" s="50"/>
      <c r="Y1000" s="50"/>
      <c r="Z1000" s="50"/>
      <c r="AA1000" s="50"/>
      <c r="AB1000" s="50"/>
    </row>
  </sheetData>
  <autoFilter ref="Q3:W66" xr:uid="{00000000-0001-0000-0500-000000000000}"/>
  <mergeCells count="14">
    <mergeCell ref="J3:J4"/>
    <mergeCell ref="F14:G14"/>
    <mergeCell ref="E38:I38"/>
    <mergeCell ref="F35:G35"/>
    <mergeCell ref="E36:G36"/>
    <mergeCell ref="C1:F1"/>
    <mergeCell ref="G1:I1"/>
    <mergeCell ref="A3:C3"/>
    <mergeCell ref="E3:I3"/>
    <mergeCell ref="A4:C11"/>
    <mergeCell ref="A13:C13"/>
    <mergeCell ref="A20:C20"/>
    <mergeCell ref="A28:C28"/>
    <mergeCell ref="A37:C37"/>
  </mergeCells>
  <phoneticPr fontId="39" type="noConversion"/>
  <conditionalFormatting sqref="I5:I35">
    <cfRule type="cellIs" dxfId="23" priority="1" operator="greaterThan">
      <formula>0.9</formula>
    </cfRule>
  </conditionalFormatting>
  <conditionalFormatting sqref="J5:J36">
    <cfRule type="cellIs" dxfId="22" priority="2" operator="lessThan">
      <formula>0</formula>
    </cfRule>
  </conditionalFormatting>
  <dataValidations count="2">
    <dataValidation type="list" allowBlank="1" showInputMessage="1" showErrorMessage="1" sqref="R1:R1048576" xr:uid="{E666A4F9-51C7-4159-9CFB-A7B7F8C1A2BB}">
      <formula1>$A$29:$A$34</formula1>
    </dataValidation>
    <dataValidation type="list" allowBlank="1" showInputMessage="1" showErrorMessage="1" sqref="U1:U1048576" xr:uid="{E5D8645E-4948-4943-A5E7-D45069E6714A}">
      <formula1>$G$5:$G$34</formula1>
    </dataValidation>
  </dataValidations>
  <pageMargins left="0.70866141732283472" right="0.70866141732283472" top="0.74803149606299213" bottom="0.74803149606299213" header="0" footer="0"/>
  <pageSetup paperSize="9" orientation="portrait"/>
  <colBreaks count="1" manualBreakCount="1">
    <brk id="10" man="1"/>
  </colBrea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BFBFBF"/>
  </sheetPr>
  <dimension ref="A1:AB1000"/>
  <sheetViews>
    <sheetView showGridLines="0" workbookViewId="0"/>
  </sheetViews>
  <sheetFormatPr defaultColWidth="14.42578125" defaultRowHeight="15" customHeight="1" outlineLevelCol="1"/>
  <cols>
    <col min="1" max="3" width="14" customWidth="1"/>
    <col min="4" max="4" width="2.42578125" customWidth="1"/>
    <col min="6" max="9" width="14" customWidth="1"/>
    <col min="10" max="10" width="10.28515625" customWidth="1"/>
    <col min="11" max="11" width="2.42578125" customWidth="1"/>
    <col min="12" max="14" width="14" customWidth="1"/>
    <col min="15" max="15" width="18.42578125" customWidth="1"/>
    <col min="16" max="16" width="2.42578125" customWidth="1"/>
    <col min="17" max="17" width="10.140625" customWidth="1"/>
    <col min="18" max="18" width="17.140625" customWidth="1"/>
    <col min="19" max="20" width="14" hidden="1" customWidth="1" outlineLevel="1"/>
    <col min="21" max="21" width="14" customWidth="1" collapsed="1"/>
    <col min="22" max="28" width="14" customWidth="1"/>
  </cols>
  <sheetData>
    <row r="1" spans="1:28" ht="17.25" customHeight="1">
      <c r="A1" s="122" t="s">
        <v>10</v>
      </c>
      <c r="B1" s="53"/>
      <c r="C1" s="426"/>
      <c r="D1" s="427"/>
      <c r="E1" s="427"/>
      <c r="F1" s="427"/>
      <c r="G1" s="428"/>
      <c r="H1" s="427"/>
      <c r="I1" s="427"/>
      <c r="J1" s="124"/>
      <c r="K1" s="125"/>
      <c r="L1" s="125"/>
      <c r="R1" s="50"/>
      <c r="S1" s="50"/>
      <c r="T1" s="50"/>
      <c r="U1" s="50"/>
      <c r="V1" s="50"/>
      <c r="W1" s="52"/>
      <c r="X1" s="50"/>
      <c r="Y1" s="50"/>
      <c r="Z1" s="50"/>
      <c r="AA1" s="50"/>
      <c r="AB1" s="50"/>
    </row>
    <row r="2" spans="1:28" ht="17.25" customHeight="1">
      <c r="A2" s="53"/>
      <c r="B2" s="53"/>
      <c r="C2" s="53"/>
      <c r="D2" s="53"/>
      <c r="E2" s="53"/>
      <c r="F2" s="53"/>
      <c r="G2" s="53"/>
      <c r="H2" s="53"/>
      <c r="I2" s="53"/>
      <c r="J2" s="253"/>
      <c r="K2" s="221"/>
      <c r="L2" s="128" t="s">
        <v>111</v>
      </c>
      <c r="Q2" s="59" t="s">
        <v>112</v>
      </c>
      <c r="R2" s="50"/>
      <c r="S2" s="50"/>
      <c r="T2" s="50"/>
      <c r="U2" s="50"/>
      <c r="V2" s="50"/>
      <c r="W2" s="52"/>
      <c r="X2" s="50"/>
      <c r="Y2" s="50"/>
      <c r="Z2" s="50"/>
      <c r="AA2" s="50"/>
      <c r="AB2" s="50"/>
    </row>
    <row r="3" spans="1:28" ht="17.25" customHeight="1">
      <c r="A3" s="429" t="s">
        <v>113</v>
      </c>
      <c r="B3" s="388"/>
      <c r="C3" s="430"/>
      <c r="D3" s="129"/>
      <c r="E3" s="431" t="s">
        <v>114</v>
      </c>
      <c r="F3" s="432"/>
      <c r="G3" s="432"/>
      <c r="H3" s="432"/>
      <c r="I3" s="458"/>
      <c r="J3" s="459" t="s">
        <v>115</v>
      </c>
      <c r="K3" s="254"/>
      <c r="L3" s="131" t="s">
        <v>116</v>
      </c>
      <c r="M3" s="132" t="s">
        <v>25</v>
      </c>
      <c r="N3" s="132" t="s">
        <v>24</v>
      </c>
      <c r="O3" s="133" t="s">
        <v>117</v>
      </c>
      <c r="Q3" s="134" t="s">
        <v>116</v>
      </c>
      <c r="R3" s="135" t="s">
        <v>118</v>
      </c>
      <c r="S3" s="135" t="s">
        <v>119</v>
      </c>
      <c r="T3" s="135" t="s">
        <v>120</v>
      </c>
      <c r="U3" s="135" t="s">
        <v>121</v>
      </c>
      <c r="V3" s="136" t="s">
        <v>24</v>
      </c>
      <c r="W3" s="137" t="s">
        <v>122</v>
      </c>
      <c r="X3" s="50"/>
      <c r="Y3" s="50"/>
      <c r="Z3" s="50"/>
      <c r="AA3" s="50"/>
      <c r="AB3" s="50"/>
    </row>
    <row r="4" spans="1:28" ht="17.25" customHeight="1">
      <c r="A4" s="442"/>
      <c r="B4" s="443"/>
      <c r="C4" s="444"/>
      <c r="D4" s="126"/>
      <c r="E4" s="138" t="s">
        <v>119</v>
      </c>
      <c r="F4" s="139" t="s">
        <v>120</v>
      </c>
      <c r="G4" s="139" t="s">
        <v>121</v>
      </c>
      <c r="H4" s="139" t="s">
        <v>24</v>
      </c>
      <c r="I4" s="222" t="s">
        <v>123</v>
      </c>
      <c r="J4" s="460"/>
      <c r="K4" s="255"/>
      <c r="L4" s="142"/>
      <c r="M4" s="143" t="s">
        <v>46</v>
      </c>
      <c r="N4" s="144">
        <v>1000000</v>
      </c>
      <c r="O4" s="145"/>
      <c r="Q4" s="146">
        <v>45383</v>
      </c>
      <c r="R4" s="156" t="s">
        <v>110</v>
      </c>
      <c r="S4" s="147"/>
      <c r="T4" s="147"/>
      <c r="U4" s="157" t="s">
        <v>62</v>
      </c>
      <c r="V4" s="148">
        <v>7900</v>
      </c>
      <c r="W4" s="149"/>
      <c r="X4" s="50"/>
      <c r="Y4" s="50"/>
      <c r="Z4" s="50"/>
      <c r="AA4" s="50"/>
      <c r="AB4" s="50"/>
    </row>
    <row r="5" spans="1:28" ht="17.25" customHeight="1">
      <c r="A5" s="445"/>
      <c r="B5" s="446"/>
      <c r="C5" s="447"/>
      <c r="D5" s="168" t="str">
        <f>현금흐름!$B$20</f>
        <v>관리비</v>
      </c>
      <c r="E5" s="229" t="s">
        <v>125</v>
      </c>
      <c r="F5" s="230" t="str">
        <f>현금흐름!A20</f>
        <v>주거</v>
      </c>
      <c r="G5" s="152" t="str">
        <f>현금흐름!$B$20</f>
        <v>관리비</v>
      </c>
      <c r="H5" s="153">
        <f t="shared" ref="H5:H13" si="0">SUMIF(U:U,G5,V:V)</f>
        <v>0</v>
      </c>
      <c r="I5" s="231" t="e">
        <f>H5/현금흐름!I20</f>
        <v>#DIV/0!</v>
      </c>
      <c r="J5" s="232">
        <f>현금흐름!I20-H5</f>
        <v>0</v>
      </c>
      <c r="K5" s="141"/>
      <c r="L5" s="142"/>
      <c r="M5" s="143" t="s">
        <v>47</v>
      </c>
      <c r="N5" s="144"/>
      <c r="O5" s="145"/>
      <c r="Q5" s="155"/>
      <c r="R5" s="156"/>
      <c r="S5" s="147"/>
      <c r="T5" s="147"/>
      <c r="U5" s="157"/>
      <c r="V5" s="157"/>
      <c r="W5" s="158"/>
      <c r="X5" s="50"/>
      <c r="Y5" s="50"/>
      <c r="Z5" s="50"/>
      <c r="AA5" s="50"/>
      <c r="AB5" s="50"/>
    </row>
    <row r="6" spans="1:28" ht="17.25" customHeight="1">
      <c r="A6" s="445"/>
      <c r="B6" s="446"/>
      <c r="C6" s="447"/>
      <c r="D6" s="168" t="str">
        <f>현금흐름!$B$21</f>
        <v>전세대출</v>
      </c>
      <c r="E6" s="233" t="s">
        <v>125</v>
      </c>
      <c r="F6" s="234" t="str">
        <f>현금흐름!A20</f>
        <v>주거</v>
      </c>
      <c r="G6" s="161" t="str">
        <f>현금흐름!$B$21</f>
        <v>전세대출</v>
      </c>
      <c r="H6" s="162">
        <f t="shared" si="0"/>
        <v>0</v>
      </c>
      <c r="I6" s="231" t="e">
        <f>H6/현금흐름!I21</f>
        <v>#DIV/0!</v>
      </c>
      <c r="J6" s="232">
        <f>현금흐름!I21-H6</f>
        <v>0</v>
      </c>
      <c r="K6" s="141"/>
      <c r="L6" s="142"/>
      <c r="M6" s="143" t="s">
        <v>48</v>
      </c>
      <c r="N6" s="144"/>
      <c r="O6" s="145"/>
      <c r="Q6" s="155"/>
      <c r="R6" s="156"/>
      <c r="S6" s="147"/>
      <c r="T6" s="147"/>
      <c r="U6" s="157"/>
      <c r="V6" s="157"/>
      <c r="W6" s="158"/>
      <c r="X6" s="50"/>
      <c r="Y6" s="50"/>
      <c r="Z6" s="50"/>
      <c r="AA6" s="50"/>
      <c r="AB6" s="50"/>
    </row>
    <row r="7" spans="1:28" ht="17.25" customHeight="1">
      <c r="A7" s="445"/>
      <c r="B7" s="446"/>
      <c r="C7" s="447"/>
      <c r="D7" s="168" t="str">
        <f>현금흐름!$B$22</f>
        <v>휴대폰</v>
      </c>
      <c r="E7" s="233" t="s">
        <v>125</v>
      </c>
      <c r="F7" s="235" t="str">
        <f>현금흐름!A22</f>
        <v>통신</v>
      </c>
      <c r="G7" s="161" t="str">
        <f>현금흐름!$B$22</f>
        <v>휴대폰</v>
      </c>
      <c r="H7" s="162">
        <f t="shared" si="0"/>
        <v>7900</v>
      </c>
      <c r="I7" s="231" t="e">
        <f>H7/현금흐름!I22</f>
        <v>#DIV/0!</v>
      </c>
      <c r="J7" s="232">
        <f>현금흐름!I22-H7</f>
        <v>-7900</v>
      </c>
      <c r="K7" s="141"/>
      <c r="L7" s="142"/>
      <c r="M7" s="143"/>
      <c r="N7" s="144"/>
      <c r="O7" s="145"/>
      <c r="Q7" s="155"/>
      <c r="R7" s="156"/>
      <c r="S7" s="147"/>
      <c r="T7" s="147"/>
      <c r="U7" s="157"/>
      <c r="V7" s="157"/>
      <c r="W7" s="158"/>
      <c r="X7" s="50"/>
      <c r="Y7" s="50"/>
      <c r="Z7" s="50"/>
      <c r="AA7" s="50"/>
      <c r="AB7" s="50"/>
    </row>
    <row r="8" spans="1:28" ht="17.25" customHeight="1">
      <c r="A8" s="445"/>
      <c r="B8" s="446"/>
      <c r="C8" s="447"/>
      <c r="D8" s="168" t="str">
        <f>현금흐름!$B$23</f>
        <v>인터넷/TV</v>
      </c>
      <c r="E8" s="233" t="s">
        <v>125</v>
      </c>
      <c r="F8" s="234" t="str">
        <f>현금흐름!A22</f>
        <v>통신</v>
      </c>
      <c r="G8" s="161" t="str">
        <f>현금흐름!$B$23</f>
        <v>인터넷/TV</v>
      </c>
      <c r="H8" s="162">
        <f t="shared" si="0"/>
        <v>0</v>
      </c>
      <c r="I8" s="231" t="e">
        <f>H8/현금흐름!I23</f>
        <v>#DIV/0!</v>
      </c>
      <c r="J8" s="232">
        <f>현금흐름!I23-H8</f>
        <v>0</v>
      </c>
      <c r="K8" s="141"/>
      <c r="L8" s="142"/>
      <c r="M8" s="143"/>
      <c r="N8" s="144"/>
      <c r="O8" s="145"/>
      <c r="Q8" s="155"/>
      <c r="R8" s="156"/>
      <c r="S8" s="147"/>
      <c r="T8" s="147"/>
      <c r="U8" s="157"/>
      <c r="V8" s="157"/>
      <c r="W8" s="158"/>
      <c r="X8" s="50"/>
      <c r="Y8" s="50"/>
      <c r="Z8" s="50"/>
      <c r="AA8" s="50"/>
      <c r="AB8" s="50"/>
    </row>
    <row r="9" spans="1:28" ht="17.25" customHeight="1">
      <c r="A9" s="445"/>
      <c r="B9" s="446"/>
      <c r="C9" s="447"/>
      <c r="D9" s="168" t="str">
        <f>현금흐름!$B$24</f>
        <v>보장성</v>
      </c>
      <c r="E9" s="233" t="s">
        <v>125</v>
      </c>
      <c r="F9" s="236" t="str">
        <f>현금흐름!A24</f>
        <v>보험</v>
      </c>
      <c r="G9" s="161" t="str">
        <f>현금흐름!$B$24</f>
        <v>보장성</v>
      </c>
      <c r="H9" s="162">
        <f t="shared" si="0"/>
        <v>0</v>
      </c>
      <c r="I9" s="231" t="e">
        <f>H9/현금흐름!I24</f>
        <v>#DIV/0!</v>
      </c>
      <c r="J9" s="232">
        <f>현금흐름!I24-H9</f>
        <v>0</v>
      </c>
      <c r="K9" s="141"/>
      <c r="L9" s="142"/>
      <c r="M9" s="143"/>
      <c r="N9" s="144"/>
      <c r="O9" s="145"/>
      <c r="Q9" s="155"/>
      <c r="R9" s="156"/>
      <c r="S9" s="147"/>
      <c r="T9" s="147"/>
      <c r="U9" s="157"/>
      <c r="V9" s="157"/>
      <c r="W9" s="158"/>
      <c r="X9" s="50"/>
      <c r="Y9" s="50"/>
      <c r="Z9" s="50"/>
      <c r="AA9" s="50"/>
      <c r="AB9" s="50"/>
    </row>
    <row r="10" spans="1:28" ht="17.25" customHeight="1">
      <c r="A10" s="445"/>
      <c r="B10" s="446"/>
      <c r="C10" s="447"/>
      <c r="D10" s="168" t="str">
        <f>현금흐름!$B$25</f>
        <v>주담대</v>
      </c>
      <c r="E10" s="233" t="s">
        <v>125</v>
      </c>
      <c r="F10" s="235" t="str">
        <f>현금흐름!A25</f>
        <v>이자</v>
      </c>
      <c r="G10" s="161" t="str">
        <f>현금흐름!$B$25</f>
        <v>주담대</v>
      </c>
      <c r="H10" s="162">
        <f t="shared" si="0"/>
        <v>0</v>
      </c>
      <c r="I10" s="231" t="e">
        <f>H10/현금흐름!I25</f>
        <v>#DIV/0!</v>
      </c>
      <c r="J10" s="232">
        <f>현금흐름!I25-H10</f>
        <v>0</v>
      </c>
      <c r="K10" s="141"/>
      <c r="L10" s="142"/>
      <c r="M10" s="143"/>
      <c r="N10" s="144"/>
      <c r="O10" s="145"/>
      <c r="Q10" s="155"/>
      <c r="R10" s="156"/>
      <c r="S10" s="147"/>
      <c r="T10" s="147"/>
      <c r="U10" s="157"/>
      <c r="V10" s="157"/>
      <c r="W10" s="158"/>
      <c r="X10" s="50"/>
      <c r="Y10" s="50"/>
      <c r="Z10" s="50"/>
      <c r="AA10" s="50"/>
      <c r="AB10" s="50"/>
    </row>
    <row r="11" spans="1:28" ht="17.25" customHeight="1">
      <c r="A11" s="448"/>
      <c r="B11" s="449"/>
      <c r="C11" s="450"/>
      <c r="D11" s="168" t="str">
        <f>현금흐름!$B$26</f>
        <v>신용</v>
      </c>
      <c r="E11" s="233" t="s">
        <v>125</v>
      </c>
      <c r="F11" s="234" t="str">
        <f>현금흐름!A25</f>
        <v>이자</v>
      </c>
      <c r="G11" s="161" t="str">
        <f>현금흐름!$B$26</f>
        <v>신용</v>
      </c>
      <c r="H11" s="162">
        <f t="shared" si="0"/>
        <v>0</v>
      </c>
      <c r="I11" s="231" t="e">
        <f>H11/현금흐름!I26</f>
        <v>#DIV/0!</v>
      </c>
      <c r="J11" s="232">
        <f>현금흐름!I26-H11</f>
        <v>0</v>
      </c>
      <c r="K11" s="141"/>
      <c r="L11" s="142"/>
      <c r="M11" s="143"/>
      <c r="N11" s="144"/>
      <c r="O11" s="145"/>
      <c r="Q11" s="155"/>
      <c r="R11" s="156"/>
      <c r="S11" s="147"/>
      <c r="T11" s="147"/>
      <c r="U11" s="157"/>
      <c r="V11" s="157"/>
      <c r="W11" s="158"/>
      <c r="X11" s="50"/>
      <c r="Y11" s="50"/>
      <c r="Z11" s="50"/>
      <c r="AA11" s="50"/>
      <c r="AB11" s="50"/>
    </row>
    <row r="12" spans="1:28" ht="17.25" customHeight="1">
      <c r="D12" s="168" t="str">
        <f>현금흐름!$B$27</f>
        <v>대중교통/택시</v>
      </c>
      <c r="E12" s="233" t="s">
        <v>125</v>
      </c>
      <c r="F12" s="236" t="str">
        <f>현금흐름!A27</f>
        <v>교통</v>
      </c>
      <c r="G12" s="161" t="str">
        <f>현금흐름!$B$27</f>
        <v>대중교통/택시</v>
      </c>
      <c r="H12" s="162">
        <f t="shared" si="0"/>
        <v>0</v>
      </c>
      <c r="I12" s="231" t="e">
        <f>H12/현금흐름!I27</f>
        <v>#DIV/0!</v>
      </c>
      <c r="J12" s="232">
        <f>현금흐름!I27-H12</f>
        <v>0</v>
      </c>
      <c r="K12" s="141"/>
      <c r="L12" s="142"/>
      <c r="M12" s="143"/>
      <c r="N12" s="144"/>
      <c r="O12" s="145"/>
      <c r="Q12" s="155"/>
      <c r="R12" s="156"/>
      <c r="S12" s="147"/>
      <c r="T12" s="147"/>
      <c r="U12" s="157"/>
      <c r="V12" s="157"/>
      <c r="W12" s="158"/>
      <c r="X12" s="50"/>
      <c r="Y12" s="50"/>
      <c r="Z12" s="50"/>
      <c r="AA12" s="50"/>
      <c r="AB12" s="50"/>
    </row>
    <row r="13" spans="1:28" ht="17.25" customHeight="1">
      <c r="A13" s="451" t="s">
        <v>44</v>
      </c>
      <c r="B13" s="452"/>
      <c r="C13" s="453"/>
      <c r="D13" s="168" t="str">
        <f>현금흐름!$B$28</f>
        <v>세금/공과금</v>
      </c>
      <c r="E13" s="233" t="s">
        <v>125</v>
      </c>
      <c r="F13" s="236" t="str">
        <f>현금흐름!A28</f>
        <v>기타</v>
      </c>
      <c r="G13" s="161" t="str">
        <f>현금흐름!$B$28</f>
        <v>세금/공과금</v>
      </c>
      <c r="H13" s="162">
        <f t="shared" si="0"/>
        <v>0</v>
      </c>
      <c r="I13" s="231" t="e">
        <f>H13/현금흐름!I28</f>
        <v>#DIV/0!</v>
      </c>
      <c r="J13" s="232">
        <f>현금흐름!I28-H13</f>
        <v>0</v>
      </c>
      <c r="K13" s="141"/>
      <c r="L13" s="142"/>
      <c r="M13" s="143"/>
      <c r="N13" s="144"/>
      <c r="O13" s="145"/>
      <c r="Q13" s="155"/>
      <c r="R13" s="156"/>
      <c r="S13" s="147"/>
      <c r="T13" s="147"/>
      <c r="U13" s="157"/>
      <c r="V13" s="157"/>
      <c r="W13" s="158"/>
      <c r="X13" s="50"/>
      <c r="Y13" s="50"/>
      <c r="Z13" s="50"/>
      <c r="AA13" s="50"/>
      <c r="AB13" s="50"/>
    </row>
    <row r="14" spans="1:28" ht="17.25" customHeight="1">
      <c r="A14" s="312" t="s">
        <v>126</v>
      </c>
      <c r="B14" s="166" t="s">
        <v>24</v>
      </c>
      <c r="C14" s="313" t="s">
        <v>127</v>
      </c>
      <c r="D14" s="126"/>
      <c r="E14" s="237"/>
      <c r="F14" s="461" t="s">
        <v>1</v>
      </c>
      <c r="G14" s="367"/>
      <c r="H14" s="171">
        <f>SUM(H5:H13)</f>
        <v>7900</v>
      </c>
      <c r="I14" s="238" t="e">
        <f>H14/현금흐름!I29</f>
        <v>#DIV/0!</v>
      </c>
      <c r="J14" s="239">
        <f>현금흐름!I29-H14</f>
        <v>-7900</v>
      </c>
      <c r="K14" s="141"/>
      <c r="L14" s="142"/>
      <c r="M14" s="143"/>
      <c r="N14" s="144"/>
      <c r="O14" s="145"/>
      <c r="Q14" s="155"/>
      <c r="R14" s="156"/>
      <c r="S14" s="147"/>
      <c r="T14" s="147"/>
      <c r="U14" s="157"/>
      <c r="V14" s="157"/>
      <c r="W14" s="158"/>
      <c r="X14" s="50"/>
      <c r="Y14" s="50"/>
      <c r="Z14" s="50"/>
      <c r="AA14" s="50"/>
      <c r="AB14" s="50"/>
    </row>
    <row r="15" spans="1:28" ht="17.25" customHeight="1">
      <c r="A15" s="314" t="str">
        <f>현금흐름!A4</f>
        <v>회사</v>
      </c>
      <c r="B15" s="162">
        <f>SUMIF($M$4:$M$15,A15,$N$4:$N$15)</f>
        <v>1000000</v>
      </c>
      <c r="C15" s="315">
        <f>B15/$B$18</f>
        <v>1</v>
      </c>
      <c r="D15" s="168" t="str">
        <f>현금흐름!$B$30</f>
        <v>자동차보험</v>
      </c>
      <c r="E15" s="240" t="s">
        <v>128</v>
      </c>
      <c r="F15" s="235" t="str">
        <f>현금흐름!A30</f>
        <v>차량</v>
      </c>
      <c r="G15" s="161" t="str">
        <f>현금흐름!$B$30</f>
        <v>자동차보험</v>
      </c>
      <c r="H15" s="162">
        <f t="shared" ref="H15:H34" si="1">SUMIF(U:U,G15,V:V)</f>
        <v>0</v>
      </c>
      <c r="I15" s="231" t="e">
        <f>H15/현금흐름!I30</f>
        <v>#DIV/0!</v>
      </c>
      <c r="J15" s="232">
        <f>현금흐름!I30-H15</f>
        <v>0</v>
      </c>
      <c r="K15" s="175"/>
      <c r="L15" s="142"/>
      <c r="M15" s="143"/>
      <c r="N15" s="144"/>
      <c r="O15" s="145"/>
      <c r="Q15" s="155"/>
      <c r="R15" s="156"/>
      <c r="S15" s="147"/>
      <c r="T15" s="147"/>
      <c r="U15" s="157"/>
      <c r="V15" s="157"/>
      <c r="W15" s="158"/>
      <c r="X15" s="50"/>
      <c r="Y15" s="50"/>
      <c r="Z15" s="50"/>
      <c r="AA15" s="50"/>
      <c r="AB15" s="50"/>
    </row>
    <row r="16" spans="1:28" ht="17.25" customHeight="1">
      <c r="A16" s="314" t="s">
        <v>47</v>
      </c>
      <c r="B16" s="162">
        <f>SUMIF($M$4:$M$15,A16,$N$4:$N$15)</f>
        <v>0</v>
      </c>
      <c r="C16" s="315">
        <f>B16/$B$18</f>
        <v>0</v>
      </c>
      <c r="D16" s="168" t="str">
        <f>현금흐름!$B$31</f>
        <v>주유</v>
      </c>
      <c r="E16" s="225" t="s">
        <v>128</v>
      </c>
      <c r="F16" s="241" t="str">
        <f>현금흐름!A30</f>
        <v>차량</v>
      </c>
      <c r="G16" s="161" t="str">
        <f>현금흐름!$B$31</f>
        <v>주유</v>
      </c>
      <c r="H16" s="162">
        <f t="shared" si="1"/>
        <v>0</v>
      </c>
      <c r="I16" s="231" t="e">
        <f>H16/현금흐름!I31</f>
        <v>#DIV/0!</v>
      </c>
      <c r="J16" s="232">
        <f>현금흐름!I31-H16</f>
        <v>0</v>
      </c>
      <c r="K16" s="141"/>
      <c r="L16" s="185"/>
      <c r="M16" s="186" t="s">
        <v>129</v>
      </c>
      <c r="N16" s="187">
        <f>SUM(N4:N15)</f>
        <v>1000000</v>
      </c>
      <c r="O16" s="188"/>
      <c r="Q16" s="155"/>
      <c r="R16" s="156"/>
      <c r="S16" s="147"/>
      <c r="T16" s="147"/>
      <c r="U16" s="157"/>
      <c r="V16" s="157"/>
      <c r="W16" s="158"/>
      <c r="X16" s="50"/>
      <c r="Y16" s="50"/>
      <c r="Z16" s="50"/>
      <c r="AA16" s="50"/>
      <c r="AB16" s="50"/>
    </row>
    <row r="17" spans="1:28" ht="17.25" customHeight="1">
      <c r="A17" s="314" t="s">
        <v>48</v>
      </c>
      <c r="B17" s="162">
        <f>SUMIF($M$4:$M$15,A17,$N$4:$N$15)</f>
        <v>0</v>
      </c>
      <c r="C17" s="315">
        <f>B17/$B$18</f>
        <v>0</v>
      </c>
      <c r="D17" s="168" t="str">
        <f>현금흐름!$B$32</f>
        <v>기타유지비</v>
      </c>
      <c r="E17" s="225" t="s">
        <v>128</v>
      </c>
      <c r="F17" s="242" t="str">
        <f>현금흐름!A30</f>
        <v>차량</v>
      </c>
      <c r="G17" s="161" t="str">
        <f>현금흐름!$B$32</f>
        <v>기타유지비</v>
      </c>
      <c r="H17" s="162">
        <f t="shared" si="1"/>
        <v>0</v>
      </c>
      <c r="I17" s="231" t="e">
        <f>H17/현금흐름!I32</f>
        <v>#DIV/0!</v>
      </c>
      <c r="J17" s="232">
        <f>현금흐름!I32-H17</f>
        <v>0</v>
      </c>
      <c r="K17" s="141"/>
      <c r="L17" s="128"/>
      <c r="Q17" s="155"/>
      <c r="R17" s="156"/>
      <c r="S17" s="147"/>
      <c r="T17" s="147"/>
      <c r="U17" s="157"/>
      <c r="V17" s="157"/>
      <c r="W17" s="158"/>
      <c r="X17" s="50"/>
      <c r="Y17" s="50"/>
      <c r="Z17" s="50"/>
      <c r="AA17" s="50"/>
      <c r="AB17" s="50"/>
    </row>
    <row r="18" spans="1:28" ht="17.25" customHeight="1">
      <c r="A18" s="316" t="s">
        <v>129</v>
      </c>
      <c r="B18" s="317">
        <f>SUM(B15:B17)</f>
        <v>1000000</v>
      </c>
      <c r="C18" s="318"/>
      <c r="D18" s="168" t="str">
        <f>현금흐름!$B$33</f>
        <v>집밥</v>
      </c>
      <c r="E18" s="225" t="s">
        <v>128</v>
      </c>
      <c r="F18" s="235" t="str">
        <f>현금흐름!A33</f>
        <v>식비</v>
      </c>
      <c r="G18" s="161" t="str">
        <f>현금흐름!$B$33</f>
        <v>집밥</v>
      </c>
      <c r="H18" s="162">
        <f t="shared" si="1"/>
        <v>0</v>
      </c>
      <c r="I18" s="231" t="e">
        <f>H18/현금흐름!I33</f>
        <v>#DIV/0!</v>
      </c>
      <c r="J18" s="232">
        <f>현금흐름!I33-H18</f>
        <v>0</v>
      </c>
      <c r="K18" s="141"/>
      <c r="L18" s="128" t="s">
        <v>49</v>
      </c>
      <c r="Q18" s="155"/>
      <c r="R18" s="156"/>
      <c r="S18" s="147"/>
      <c r="T18" s="147"/>
      <c r="U18" s="157"/>
      <c r="V18" s="157"/>
      <c r="W18" s="158"/>
      <c r="X18" s="50"/>
      <c r="Y18" s="50"/>
      <c r="Z18" s="50"/>
      <c r="AA18" s="50"/>
      <c r="AB18" s="50"/>
    </row>
    <row r="19" spans="1:28" ht="17.25" customHeight="1">
      <c r="A19" s="53"/>
      <c r="B19" s="53"/>
      <c r="C19" s="53"/>
      <c r="D19" s="168" t="str">
        <f>현금흐름!$B$34</f>
        <v>외식/배달</v>
      </c>
      <c r="E19" s="225" t="s">
        <v>128</v>
      </c>
      <c r="F19" s="241" t="str">
        <f>현금흐름!A33</f>
        <v>식비</v>
      </c>
      <c r="G19" s="161" t="str">
        <f>현금흐름!$B$34</f>
        <v>외식/배달</v>
      </c>
      <c r="H19" s="162">
        <f t="shared" si="1"/>
        <v>0</v>
      </c>
      <c r="I19" s="231" t="e">
        <f>H19/현금흐름!I34</f>
        <v>#DIV/0!</v>
      </c>
      <c r="J19" s="232">
        <f>현금흐름!I34-H19</f>
        <v>0</v>
      </c>
      <c r="K19" s="141"/>
      <c r="L19" s="131" t="s">
        <v>116</v>
      </c>
      <c r="M19" s="132" t="s">
        <v>130</v>
      </c>
      <c r="N19" s="132" t="s">
        <v>24</v>
      </c>
      <c r="O19" s="133" t="s">
        <v>117</v>
      </c>
      <c r="Q19" s="155"/>
      <c r="R19" s="156"/>
      <c r="S19" s="147"/>
      <c r="T19" s="147"/>
      <c r="U19" s="157"/>
      <c r="V19" s="157"/>
      <c r="W19" s="158"/>
      <c r="X19" s="50"/>
      <c r="Y19" s="50"/>
      <c r="Z19" s="50"/>
      <c r="AA19" s="50"/>
      <c r="AB19" s="50"/>
    </row>
    <row r="20" spans="1:28" ht="17.25" customHeight="1">
      <c r="A20" s="437" t="s">
        <v>49</v>
      </c>
      <c r="B20" s="438"/>
      <c r="C20" s="439"/>
      <c r="D20" s="168" t="str">
        <f>현금흐름!$B$35</f>
        <v>카페/간식</v>
      </c>
      <c r="E20" s="225" t="s">
        <v>128</v>
      </c>
      <c r="F20" s="243" t="str">
        <f>현금흐름!A33</f>
        <v>식비</v>
      </c>
      <c r="G20" s="244" t="str">
        <f>현금흐름!$B$35</f>
        <v>카페/간식</v>
      </c>
      <c r="H20" s="162">
        <f t="shared" si="1"/>
        <v>0</v>
      </c>
      <c r="I20" s="231" t="e">
        <f>H20/현금흐름!I35</f>
        <v>#DIV/0!</v>
      </c>
      <c r="J20" s="232">
        <f>현금흐름!I35-H20</f>
        <v>0</v>
      </c>
      <c r="K20" s="141"/>
      <c r="L20" s="142"/>
      <c r="M20" s="192" t="s">
        <v>153</v>
      </c>
      <c r="N20" s="144">
        <v>1000000</v>
      </c>
      <c r="O20" s="194"/>
      <c r="Q20" s="155"/>
      <c r="R20" s="156"/>
      <c r="S20" s="147"/>
      <c r="T20" s="147"/>
      <c r="U20" s="157"/>
      <c r="V20" s="157"/>
      <c r="W20" s="158"/>
      <c r="X20" s="50"/>
      <c r="Y20" s="50"/>
      <c r="Z20" s="50"/>
      <c r="AA20" s="50"/>
      <c r="AB20" s="50"/>
    </row>
    <row r="21" spans="1:28" ht="17.25" customHeight="1">
      <c r="A21" s="165" t="s">
        <v>130</v>
      </c>
      <c r="B21" s="166" t="s">
        <v>24</v>
      </c>
      <c r="C21" s="167" t="s">
        <v>127</v>
      </c>
      <c r="D21" s="168" t="str">
        <f>현금흐름!$B$36</f>
        <v>음악</v>
      </c>
      <c r="E21" s="225" t="s">
        <v>128</v>
      </c>
      <c r="F21" s="245" t="str">
        <f>현금흐름!A36</f>
        <v>취미</v>
      </c>
      <c r="G21" s="244" t="str">
        <f>현금흐름!$B$36</f>
        <v>음악</v>
      </c>
      <c r="H21" s="162">
        <f t="shared" si="1"/>
        <v>0</v>
      </c>
      <c r="I21" s="231" t="e">
        <f>H21/현금흐름!I36</f>
        <v>#DIV/0!</v>
      </c>
      <c r="J21" s="232">
        <f>현금흐름!I36-H21</f>
        <v>0</v>
      </c>
      <c r="K21" s="141"/>
      <c r="L21" s="142"/>
      <c r="M21" s="143" t="s">
        <v>154</v>
      </c>
      <c r="N21" s="144">
        <v>1000000</v>
      </c>
      <c r="O21" s="145"/>
      <c r="Q21" s="155"/>
      <c r="R21" s="156"/>
      <c r="S21" s="147"/>
      <c r="T21" s="147"/>
      <c r="U21" s="157"/>
      <c r="V21" s="157"/>
      <c r="W21" s="158"/>
      <c r="X21" s="50"/>
      <c r="Y21" s="50"/>
      <c r="Z21" s="50"/>
      <c r="AA21" s="50"/>
      <c r="AB21" s="50"/>
    </row>
    <row r="22" spans="1:28" ht="17.25" customHeight="1">
      <c r="A22" s="183" t="str">
        <f>현금흐름!A10</f>
        <v>대출상환</v>
      </c>
      <c r="B22" s="162">
        <f>SUMIF(M$20:M$31,A22,N$20:N$31)</f>
        <v>1000000</v>
      </c>
      <c r="C22" s="169">
        <f>B22/$B$26</f>
        <v>0.5</v>
      </c>
      <c r="D22" s="168" t="str">
        <f>현금흐름!$B$37</f>
        <v>문화</v>
      </c>
      <c r="E22" s="225" t="s">
        <v>128</v>
      </c>
      <c r="F22" s="246" t="str">
        <f>현금흐름!A36</f>
        <v>취미</v>
      </c>
      <c r="G22" s="244" t="str">
        <f>현금흐름!$B$37</f>
        <v>문화</v>
      </c>
      <c r="H22" s="162">
        <f t="shared" si="1"/>
        <v>0</v>
      </c>
      <c r="I22" s="231" t="e">
        <f>H22/현금흐름!I37</f>
        <v>#DIV/0!</v>
      </c>
      <c r="J22" s="232">
        <f>현금흐름!I37-H22</f>
        <v>0</v>
      </c>
      <c r="K22" s="141"/>
      <c r="L22" s="142"/>
      <c r="M22" s="143"/>
      <c r="N22" s="144"/>
      <c r="O22" s="145"/>
      <c r="Q22" s="155"/>
      <c r="R22" s="156"/>
      <c r="S22" s="147"/>
      <c r="T22" s="147"/>
      <c r="U22" s="157"/>
      <c r="V22" s="157"/>
      <c r="W22" s="158"/>
      <c r="X22" s="50"/>
      <c r="Y22" s="50"/>
      <c r="Z22" s="50"/>
      <c r="AA22" s="50"/>
      <c r="AB22" s="50"/>
    </row>
    <row r="23" spans="1:28" ht="17.25" customHeight="1">
      <c r="A23" s="183" t="str">
        <f>현금흐름!A11</f>
        <v>금융투자</v>
      </c>
      <c r="B23" s="162">
        <f>SUMIF(M$20:M$31,A23,N$20:N$31)</f>
        <v>0</v>
      </c>
      <c r="C23" s="169">
        <f>B23/$B$26</f>
        <v>0</v>
      </c>
      <c r="D23" s="168" t="str">
        <f>현금흐름!$B$38</f>
        <v>여행</v>
      </c>
      <c r="E23" s="225" t="s">
        <v>128</v>
      </c>
      <c r="F23" s="243" t="str">
        <f>현금흐름!A36</f>
        <v>취미</v>
      </c>
      <c r="G23" s="244" t="str">
        <f>현금흐름!$B$38</f>
        <v>여행</v>
      </c>
      <c r="H23" s="162">
        <f t="shared" si="1"/>
        <v>0</v>
      </c>
      <c r="I23" s="231" t="e">
        <f>H23/현금흐름!I38</f>
        <v>#DIV/0!</v>
      </c>
      <c r="J23" s="232">
        <f>현금흐름!I38-H23</f>
        <v>0</v>
      </c>
      <c r="K23" s="141"/>
      <c r="L23" s="142"/>
      <c r="M23" s="143"/>
      <c r="N23" s="144"/>
      <c r="O23" s="145"/>
      <c r="Q23" s="155"/>
      <c r="R23" s="156"/>
      <c r="S23" s="147"/>
      <c r="T23" s="147"/>
      <c r="U23" s="157"/>
      <c r="V23" s="157"/>
      <c r="W23" s="158"/>
      <c r="X23" s="50"/>
      <c r="Y23" s="50"/>
      <c r="Z23" s="50"/>
      <c r="AA23" s="50"/>
      <c r="AB23" s="50"/>
    </row>
    <row r="24" spans="1:28" ht="17.25" customHeight="1">
      <c r="A24" s="183" t="str">
        <f>현금흐름!A12</f>
        <v>비상금</v>
      </c>
      <c r="B24" s="162">
        <f>SUMIF(M$20:M$31,A24,N$20:N$31)</f>
        <v>1000000</v>
      </c>
      <c r="C24" s="169">
        <f>B24/$B$26</f>
        <v>0.5</v>
      </c>
      <c r="D24" s="168" t="str">
        <f>현금흐름!$B$39</f>
        <v>운동</v>
      </c>
      <c r="E24" s="225" t="s">
        <v>128</v>
      </c>
      <c r="F24" s="235" t="str">
        <f>현금흐름!A39</f>
        <v>개발</v>
      </c>
      <c r="G24" s="161" t="str">
        <f>현금흐름!$B$39</f>
        <v>운동</v>
      </c>
      <c r="H24" s="162">
        <f t="shared" si="1"/>
        <v>0</v>
      </c>
      <c r="I24" s="231" t="e">
        <f>H24/현금흐름!I39</f>
        <v>#DIV/0!</v>
      </c>
      <c r="J24" s="232">
        <f>현금흐름!I39-H24</f>
        <v>0</v>
      </c>
      <c r="K24" s="141"/>
      <c r="L24" s="142"/>
      <c r="M24" s="143"/>
      <c r="N24" s="144"/>
      <c r="O24" s="145"/>
      <c r="Q24" s="155"/>
      <c r="R24" s="156"/>
      <c r="S24" s="147"/>
      <c r="T24" s="147"/>
      <c r="U24" s="157"/>
      <c r="V24" s="157"/>
      <c r="W24" s="158"/>
      <c r="X24" s="50"/>
      <c r="Y24" s="50"/>
      <c r="Z24" s="50"/>
      <c r="AA24" s="50"/>
      <c r="AB24" s="50"/>
    </row>
    <row r="25" spans="1:28" ht="17.25" customHeight="1">
      <c r="A25" s="183" t="str">
        <f>현금흐름!A13</f>
        <v>목적적금-여행</v>
      </c>
      <c r="B25" s="162">
        <f>SUMIF(M$20:M$31,A25,N$20:N$31)</f>
        <v>0</v>
      </c>
      <c r="C25" s="169">
        <f>B25/$B$26</f>
        <v>0</v>
      </c>
      <c r="D25" s="168" t="str">
        <f>현금흐름!$B$40</f>
        <v>교육</v>
      </c>
      <c r="E25" s="225" t="s">
        <v>128</v>
      </c>
      <c r="F25" s="242" t="str">
        <f>현금흐름!A39</f>
        <v>개발</v>
      </c>
      <c r="G25" s="161" t="str">
        <f>현금흐름!$B$40</f>
        <v>교육</v>
      </c>
      <c r="H25" s="162">
        <f t="shared" si="1"/>
        <v>0</v>
      </c>
      <c r="I25" s="231" t="e">
        <f>H25/현금흐름!I40</f>
        <v>#DIV/0!</v>
      </c>
      <c r="J25" s="232">
        <f>현금흐름!I40-H25</f>
        <v>0</v>
      </c>
      <c r="K25" s="141"/>
      <c r="L25" s="142"/>
      <c r="M25" s="143"/>
      <c r="N25" s="144"/>
      <c r="O25" s="145"/>
      <c r="Q25" s="155"/>
      <c r="R25" s="156"/>
      <c r="S25" s="147"/>
      <c r="T25" s="147"/>
      <c r="U25" s="157"/>
      <c r="V25" s="157"/>
      <c r="W25" s="158"/>
      <c r="X25" s="50"/>
      <c r="Y25" s="50"/>
      <c r="Z25" s="50"/>
      <c r="AA25" s="50"/>
      <c r="AB25" s="50"/>
    </row>
    <row r="26" spans="1:28" ht="17.25" customHeight="1">
      <c r="A26" s="165" t="s">
        <v>129</v>
      </c>
      <c r="B26" s="176">
        <f>SUM(B22:B25)</f>
        <v>2000000</v>
      </c>
      <c r="C26" s="177"/>
      <c r="D26" s="168" t="str">
        <f>현금흐름!$B$41</f>
        <v>미용</v>
      </c>
      <c r="E26" s="225" t="s">
        <v>128</v>
      </c>
      <c r="F26" s="235" t="str">
        <f>현금흐름!A41</f>
        <v>꾸밈</v>
      </c>
      <c r="G26" s="161" t="str">
        <f>현금흐름!$B$41</f>
        <v>미용</v>
      </c>
      <c r="H26" s="162">
        <f t="shared" si="1"/>
        <v>0</v>
      </c>
      <c r="I26" s="231" t="e">
        <f>H26/현금흐름!I41</f>
        <v>#DIV/0!</v>
      </c>
      <c r="J26" s="232">
        <f>현금흐름!I41-H26</f>
        <v>0</v>
      </c>
      <c r="K26" s="141"/>
      <c r="L26" s="142"/>
      <c r="M26" s="182"/>
      <c r="N26" s="144"/>
      <c r="O26" s="145"/>
      <c r="Q26" s="155"/>
      <c r="R26" s="156"/>
      <c r="S26" s="147"/>
      <c r="T26" s="147"/>
      <c r="U26" s="157"/>
      <c r="V26" s="157"/>
      <c r="W26" s="158"/>
      <c r="X26" s="50"/>
      <c r="Y26" s="50"/>
      <c r="Z26" s="50"/>
      <c r="AA26" s="50"/>
      <c r="AB26" s="50"/>
    </row>
    <row r="27" spans="1:28" ht="17.25" customHeight="1">
      <c r="A27" s="53"/>
      <c r="B27" s="53"/>
      <c r="C27" s="53"/>
      <c r="D27" s="168" t="str">
        <f>현금흐름!$B$42</f>
        <v>의류/잡화</v>
      </c>
      <c r="E27" s="225" t="s">
        <v>128</v>
      </c>
      <c r="F27" s="242" t="str">
        <f>현금흐름!A41</f>
        <v>꾸밈</v>
      </c>
      <c r="G27" s="161" t="str">
        <f>현금흐름!$B$42</f>
        <v>의류/잡화</v>
      </c>
      <c r="H27" s="162">
        <f t="shared" si="1"/>
        <v>0</v>
      </c>
      <c r="I27" s="231" t="e">
        <f>H27/현금흐름!I42</f>
        <v>#DIV/0!</v>
      </c>
      <c r="J27" s="232">
        <f>현금흐름!I42-H27</f>
        <v>0</v>
      </c>
      <c r="K27" s="175"/>
      <c r="L27" s="142"/>
      <c r="M27" s="182"/>
      <c r="N27" s="144"/>
      <c r="O27" s="145"/>
      <c r="Q27" s="155"/>
      <c r="R27" s="156"/>
      <c r="S27" s="147"/>
      <c r="T27" s="147"/>
      <c r="U27" s="157"/>
      <c r="V27" s="157"/>
      <c r="W27" s="158"/>
      <c r="X27" s="50"/>
      <c r="Y27" s="50"/>
      <c r="Z27" s="50"/>
      <c r="AA27" s="50"/>
      <c r="AB27" s="50"/>
    </row>
    <row r="28" spans="1:28" ht="17.25" customHeight="1">
      <c r="A28" s="454" t="s">
        <v>131</v>
      </c>
      <c r="B28" s="455"/>
      <c r="C28" s="456"/>
      <c r="D28" s="168" t="str">
        <f>현금흐름!$B$43</f>
        <v>경조사</v>
      </c>
      <c r="E28" s="225" t="s">
        <v>128</v>
      </c>
      <c r="F28" s="235" t="str">
        <f>현금흐름!A43</f>
        <v>관계</v>
      </c>
      <c r="G28" s="161" t="str">
        <f>현금흐름!$B$43</f>
        <v>경조사</v>
      </c>
      <c r="H28" s="162">
        <f t="shared" si="1"/>
        <v>0</v>
      </c>
      <c r="I28" s="231" t="e">
        <f>H28/현금흐름!I43</f>
        <v>#DIV/0!</v>
      </c>
      <c r="J28" s="232">
        <f>현금흐름!I43-H28</f>
        <v>0</v>
      </c>
      <c r="K28" s="191"/>
      <c r="L28" s="142"/>
      <c r="M28" s="182"/>
      <c r="N28" s="144"/>
      <c r="O28" s="145"/>
      <c r="Q28" s="155"/>
      <c r="R28" s="156"/>
      <c r="S28" s="147"/>
      <c r="T28" s="147"/>
      <c r="U28" s="157"/>
      <c r="V28" s="157"/>
      <c r="W28" s="158"/>
      <c r="X28" s="50"/>
      <c r="Y28" s="50"/>
      <c r="Z28" s="50"/>
      <c r="AA28" s="50"/>
      <c r="AB28" s="50"/>
    </row>
    <row r="29" spans="1:28" ht="17.25" customHeight="1">
      <c r="A29" s="189" t="str">
        <f>현금흐름!A76</f>
        <v>신한 더모아</v>
      </c>
      <c r="B29" s="153">
        <f t="shared" ref="B29:B34" si="2">SUMIF(R:R,A29,V:V)</f>
        <v>0</v>
      </c>
      <c r="C29" s="190">
        <f t="shared" ref="C29:C34" si="3">B29/$B$35</f>
        <v>0</v>
      </c>
      <c r="D29" s="168" t="str">
        <f>현금흐름!$B$44</f>
        <v>모임</v>
      </c>
      <c r="E29" s="225" t="s">
        <v>128</v>
      </c>
      <c r="F29" s="242" t="str">
        <f>현금흐름!A43</f>
        <v>관계</v>
      </c>
      <c r="G29" s="161" t="str">
        <f>현금흐름!$B$44</f>
        <v>모임</v>
      </c>
      <c r="H29" s="162">
        <f t="shared" si="1"/>
        <v>0</v>
      </c>
      <c r="I29" s="231" t="e">
        <f>H29/현금흐름!I44</f>
        <v>#DIV/0!</v>
      </c>
      <c r="J29" s="232">
        <f>현금흐름!I44-H29</f>
        <v>0</v>
      </c>
      <c r="K29" s="127"/>
      <c r="L29" s="142"/>
      <c r="M29" s="182"/>
      <c r="N29" s="144"/>
      <c r="O29" s="145"/>
      <c r="Q29" s="155"/>
      <c r="R29" s="156"/>
      <c r="S29" s="147"/>
      <c r="T29" s="147"/>
      <c r="U29" s="157"/>
      <c r="V29" s="157"/>
      <c r="W29" s="158"/>
      <c r="X29" s="50"/>
      <c r="Y29" s="50"/>
      <c r="Z29" s="50"/>
      <c r="AA29" s="50"/>
      <c r="AB29" s="50"/>
    </row>
    <row r="30" spans="1:28" ht="17.25" customHeight="1">
      <c r="A30" s="189" t="str">
        <f>현금흐름!A77</f>
        <v>현대 네이버</v>
      </c>
      <c r="B30" s="153">
        <f t="shared" si="2"/>
        <v>0</v>
      </c>
      <c r="C30" s="190">
        <f t="shared" si="3"/>
        <v>0</v>
      </c>
      <c r="D30" s="168" t="str">
        <f>현금흐름!$B$45</f>
        <v>의료</v>
      </c>
      <c r="E30" s="225" t="s">
        <v>128</v>
      </c>
      <c r="F30" s="236" t="str">
        <f>현금흐름!A45</f>
        <v>건강</v>
      </c>
      <c r="G30" s="161" t="str">
        <f>현금흐름!$B$45</f>
        <v>의료</v>
      </c>
      <c r="H30" s="162">
        <f t="shared" si="1"/>
        <v>0</v>
      </c>
      <c r="I30" s="231" t="e">
        <f>H30/현금흐름!I45</f>
        <v>#DIV/0!</v>
      </c>
      <c r="J30" s="232">
        <f>현금흐름!I45-H30</f>
        <v>0</v>
      </c>
      <c r="K30" s="127"/>
      <c r="L30" s="142"/>
      <c r="M30" s="182"/>
      <c r="N30" s="144"/>
      <c r="O30" s="145"/>
      <c r="Q30" s="155"/>
      <c r="R30" s="156"/>
      <c r="S30" s="147"/>
      <c r="T30" s="147"/>
      <c r="U30" s="157"/>
      <c r="V30" s="157"/>
      <c r="W30" s="158"/>
      <c r="X30" s="50"/>
      <c r="Y30" s="50"/>
      <c r="Z30" s="50"/>
      <c r="AA30" s="50"/>
      <c r="AB30" s="50"/>
    </row>
    <row r="31" spans="1:28" ht="17.25" customHeight="1">
      <c r="A31" s="189" t="str">
        <f>현금흐름!A78</f>
        <v>국민 노리체크</v>
      </c>
      <c r="B31" s="153">
        <f t="shared" si="2"/>
        <v>0</v>
      </c>
      <c r="C31" s="190">
        <f t="shared" si="3"/>
        <v>0</v>
      </c>
      <c r="D31" s="168" t="str">
        <f>현금흐름!$B$46</f>
        <v>동물병원</v>
      </c>
      <c r="E31" s="225" t="s">
        <v>128</v>
      </c>
      <c r="F31" s="235" t="str">
        <f>현금흐름!A46</f>
        <v>복순</v>
      </c>
      <c r="G31" s="161" t="str">
        <f>현금흐름!$B$46</f>
        <v>동물병원</v>
      </c>
      <c r="H31" s="162">
        <f t="shared" si="1"/>
        <v>0</v>
      </c>
      <c r="I31" s="231" t="e">
        <f>H31/현금흐름!I46</f>
        <v>#DIV/0!</v>
      </c>
      <c r="J31" s="232">
        <f>현금흐름!I46-H31</f>
        <v>0</v>
      </c>
      <c r="K31" s="127"/>
      <c r="L31" s="142"/>
      <c r="M31" s="182"/>
      <c r="N31" s="144"/>
      <c r="O31" s="145"/>
      <c r="Q31" s="155"/>
      <c r="R31" s="156"/>
      <c r="S31" s="147"/>
      <c r="T31" s="147"/>
      <c r="U31" s="157"/>
      <c r="V31" s="157"/>
      <c r="W31" s="158"/>
      <c r="X31" s="50"/>
      <c r="Y31" s="50"/>
      <c r="Z31" s="50"/>
      <c r="AA31" s="50"/>
      <c r="AB31" s="50"/>
    </row>
    <row r="32" spans="1:28" ht="17.25" customHeight="1">
      <c r="A32" s="189" t="str">
        <f>현금흐름!A79</f>
        <v>토스체크</v>
      </c>
      <c r="B32" s="153">
        <f t="shared" si="2"/>
        <v>0</v>
      </c>
      <c r="C32" s="190">
        <f t="shared" si="3"/>
        <v>0</v>
      </c>
      <c r="D32" s="168" t="str">
        <f>현금흐름!$B$47</f>
        <v>용품</v>
      </c>
      <c r="E32" s="225" t="s">
        <v>128</v>
      </c>
      <c r="F32" s="242" t="str">
        <f>현금흐름!A46</f>
        <v>복순</v>
      </c>
      <c r="G32" s="161" t="str">
        <f>현금흐름!$B$47</f>
        <v>용품</v>
      </c>
      <c r="H32" s="162">
        <f t="shared" si="1"/>
        <v>0</v>
      </c>
      <c r="I32" s="231" t="e">
        <f>H32/현금흐름!I47</f>
        <v>#DIV/0!</v>
      </c>
      <c r="J32" s="232">
        <f>현금흐름!I47-H32</f>
        <v>0</v>
      </c>
      <c r="K32" s="50"/>
      <c r="L32" s="185"/>
      <c r="M32" s="186" t="s">
        <v>129</v>
      </c>
      <c r="N32" s="187">
        <f>SUM(N20:N31)</f>
        <v>2000000</v>
      </c>
      <c r="O32" s="188"/>
      <c r="Q32" s="155"/>
      <c r="R32" s="156"/>
      <c r="S32" s="147"/>
      <c r="T32" s="147"/>
      <c r="U32" s="157"/>
      <c r="V32" s="157"/>
      <c r="W32" s="158"/>
      <c r="X32" s="50"/>
      <c r="Y32" s="50"/>
      <c r="Z32" s="50"/>
      <c r="AA32" s="50"/>
      <c r="AB32" s="50"/>
    </row>
    <row r="33" spans="1:28" ht="17.25" customHeight="1">
      <c r="A33" s="189" t="s">
        <v>155</v>
      </c>
      <c r="B33" s="153">
        <f t="shared" si="2"/>
        <v>7900</v>
      </c>
      <c r="C33" s="190">
        <f t="shared" si="3"/>
        <v>1</v>
      </c>
      <c r="D33" s="168" t="str">
        <f>현금흐름!$B$48</f>
        <v>생필품</v>
      </c>
      <c r="E33" s="225" t="s">
        <v>128</v>
      </c>
      <c r="F33" s="235" t="str">
        <f>현금흐름!A48</f>
        <v>생활</v>
      </c>
      <c r="G33" s="161" t="str">
        <f>현금흐름!$B$48</f>
        <v>생필품</v>
      </c>
      <c r="H33" s="162">
        <f t="shared" si="1"/>
        <v>0</v>
      </c>
      <c r="I33" s="231" t="e">
        <f>H33/현금흐름!I48</f>
        <v>#DIV/0!</v>
      </c>
      <c r="J33" s="232">
        <f>현금흐름!I48-H33</f>
        <v>0</v>
      </c>
      <c r="K33" s="50"/>
      <c r="L33" s="125"/>
      <c r="Q33" s="155"/>
      <c r="R33" s="156"/>
      <c r="S33" s="147"/>
      <c r="T33" s="147"/>
      <c r="U33" s="157"/>
      <c r="V33" s="157"/>
      <c r="W33" s="158"/>
      <c r="X33" s="50"/>
      <c r="Y33" s="50"/>
      <c r="Z33" s="50"/>
      <c r="AA33" s="50"/>
      <c r="AB33" s="50"/>
    </row>
    <row r="34" spans="1:28" ht="17.25" customHeight="1">
      <c r="A34" s="189" t="s">
        <v>156</v>
      </c>
      <c r="B34" s="153">
        <f t="shared" si="2"/>
        <v>0</v>
      </c>
      <c r="C34" s="190">
        <f t="shared" si="3"/>
        <v>0</v>
      </c>
      <c r="D34" s="168" t="str">
        <f>현금흐름!$B$49</f>
        <v>기타</v>
      </c>
      <c r="E34" s="225" t="s">
        <v>128</v>
      </c>
      <c r="F34" s="242" t="str">
        <f>현금흐름!A48</f>
        <v>생활</v>
      </c>
      <c r="G34" s="161" t="str">
        <f>현금흐름!$B$49</f>
        <v>기타</v>
      </c>
      <c r="H34" s="162">
        <f t="shared" si="1"/>
        <v>0</v>
      </c>
      <c r="I34" s="231" t="e">
        <f>H34/현금흐름!I49</f>
        <v>#DIV/0!</v>
      </c>
      <c r="J34" s="232">
        <f>현금흐름!I49-H34</f>
        <v>0</v>
      </c>
      <c r="K34" s="50"/>
      <c r="L34" s="125"/>
      <c r="Q34" s="155"/>
      <c r="R34" s="156"/>
      <c r="S34" s="147"/>
      <c r="T34" s="147"/>
      <c r="U34" s="157"/>
      <c r="V34" s="157"/>
      <c r="W34" s="158"/>
      <c r="X34" s="50"/>
      <c r="Y34" s="50"/>
      <c r="Z34" s="50"/>
      <c r="AA34" s="50"/>
      <c r="AB34" s="50"/>
    </row>
    <row r="35" spans="1:28" ht="17.25" customHeight="1">
      <c r="A35" s="199" t="s">
        <v>2</v>
      </c>
      <c r="B35" s="200">
        <f>SUM(B29:B34)</f>
        <v>7900</v>
      </c>
      <c r="C35" s="201"/>
      <c r="D35" s="126"/>
      <c r="E35" s="247"/>
      <c r="F35" s="457" t="s">
        <v>1</v>
      </c>
      <c r="G35" s="367"/>
      <c r="H35" s="197">
        <f>SUM(H15:H34)</f>
        <v>0</v>
      </c>
      <c r="I35" s="248" t="e">
        <f>H35/현금흐름!I50</f>
        <v>#DIV/0!</v>
      </c>
      <c r="J35" s="249">
        <f>현금흐름!I50-H35</f>
        <v>0</v>
      </c>
      <c r="K35" s="50"/>
      <c r="L35" s="125"/>
      <c r="Q35" s="155"/>
      <c r="R35" s="156"/>
      <c r="S35" s="147"/>
      <c r="T35" s="147"/>
      <c r="U35" s="157"/>
      <c r="V35" s="157"/>
      <c r="W35" s="158"/>
      <c r="X35" s="50"/>
      <c r="Y35" s="50"/>
      <c r="Z35" s="50"/>
      <c r="AA35" s="50"/>
      <c r="AB35" s="50"/>
    </row>
    <row r="36" spans="1:28" ht="17.25" customHeight="1">
      <c r="A36" s="53"/>
      <c r="B36" s="53"/>
      <c r="C36" s="53"/>
      <c r="D36" s="126"/>
      <c r="E36" s="441" t="s">
        <v>4</v>
      </c>
      <c r="F36" s="399"/>
      <c r="G36" s="382"/>
      <c r="H36" s="202">
        <f>H14+H35</f>
        <v>7900</v>
      </c>
      <c r="I36" s="250" t="e">
        <f>H36/현금흐름!I51</f>
        <v>#DIV/0!</v>
      </c>
      <c r="J36" s="251">
        <f>SUM(J14,J35)</f>
        <v>-7900</v>
      </c>
      <c r="K36" s="50"/>
      <c r="L36" s="125"/>
      <c r="Q36" s="155"/>
      <c r="R36" s="156"/>
      <c r="S36" s="147"/>
      <c r="T36" s="147"/>
      <c r="U36" s="157"/>
      <c r="V36" s="157"/>
      <c r="W36" s="158"/>
      <c r="X36" s="50"/>
      <c r="Y36" s="50"/>
      <c r="Z36" s="50"/>
      <c r="AA36" s="50"/>
      <c r="AB36" s="50"/>
    </row>
    <row r="37" spans="1:28" ht="17.25" customHeight="1">
      <c r="A37" s="454" t="s">
        <v>132</v>
      </c>
      <c r="B37" s="455"/>
      <c r="C37" s="456"/>
      <c r="D37" s="205"/>
      <c r="H37" s="125"/>
      <c r="L37" s="125"/>
      <c r="Q37" s="155"/>
      <c r="R37" s="156"/>
      <c r="S37" s="147"/>
      <c r="T37" s="147"/>
      <c r="U37" s="157"/>
      <c r="V37" s="157"/>
      <c r="W37" s="158"/>
      <c r="X37" s="50"/>
      <c r="Y37" s="50"/>
      <c r="Z37" s="50"/>
      <c r="AA37" s="50"/>
      <c r="AB37" s="50"/>
    </row>
    <row r="38" spans="1:28" ht="17.25" customHeight="1">
      <c r="A38" s="206" t="s">
        <v>49</v>
      </c>
      <c r="B38" s="153">
        <f>N32</f>
        <v>2000000</v>
      </c>
      <c r="C38" s="190">
        <f>B38/$B$18</f>
        <v>2</v>
      </c>
      <c r="D38" s="126"/>
      <c r="E38" s="437" t="s">
        <v>133</v>
      </c>
      <c r="F38" s="348"/>
      <c r="G38" s="348"/>
      <c r="H38" s="348"/>
      <c r="I38" s="376"/>
      <c r="J38" s="50"/>
      <c r="K38" s="125"/>
      <c r="L38" s="125"/>
      <c r="Q38" s="155"/>
      <c r="R38" s="156"/>
      <c r="S38" s="147"/>
      <c r="T38" s="147"/>
      <c r="U38" s="156"/>
      <c r="V38" s="157"/>
      <c r="W38" s="158"/>
      <c r="X38" s="50"/>
      <c r="Y38" s="50"/>
      <c r="Z38" s="50"/>
      <c r="AA38" s="50"/>
      <c r="AB38" s="50"/>
    </row>
    <row r="39" spans="1:28" ht="17.25" customHeight="1">
      <c r="A39" s="183" t="s">
        <v>125</v>
      </c>
      <c r="B39" s="162">
        <f>H14</f>
        <v>7900</v>
      </c>
      <c r="C39" s="169">
        <f>B39/$B$18</f>
        <v>7.9000000000000008E-3</v>
      </c>
      <c r="D39" s="126"/>
      <c r="E39" s="207" t="s">
        <v>134</v>
      </c>
      <c r="F39" s="207">
        <v>7.0000000000000007E-2</v>
      </c>
      <c r="G39" s="161" t="s">
        <v>135</v>
      </c>
      <c r="H39" s="208" t="str">
        <f>IF($C$39&lt;$F$39,"권장기준 미만","권장기준 초과")</f>
        <v>권장기준 미만</v>
      </c>
      <c r="I39" s="209" t="str">
        <f>IF(H39="권장기준 미만","개선","양호")</f>
        <v>개선</v>
      </c>
      <c r="J39" s="50"/>
      <c r="K39" s="125"/>
      <c r="L39" s="125"/>
      <c r="Q39" s="155"/>
      <c r="R39" s="156"/>
      <c r="S39" s="147"/>
      <c r="T39" s="147"/>
      <c r="U39" s="157"/>
      <c r="V39" s="157"/>
      <c r="W39" s="158"/>
      <c r="X39" s="50"/>
      <c r="Y39" s="50"/>
      <c r="Z39" s="50"/>
      <c r="AA39" s="50"/>
      <c r="AB39" s="50"/>
    </row>
    <row r="40" spans="1:28" ht="17.25" customHeight="1">
      <c r="A40" s="183" t="s">
        <v>128</v>
      </c>
      <c r="B40" s="162">
        <f>H35</f>
        <v>0</v>
      </c>
      <c r="C40" s="169">
        <f>B40/$B$18</f>
        <v>0</v>
      </c>
      <c r="D40" s="126"/>
      <c r="E40" s="207" t="s">
        <v>136</v>
      </c>
      <c r="F40" s="207">
        <v>0.31</v>
      </c>
      <c r="G40" s="161" t="s">
        <v>137</v>
      </c>
      <c r="H40" s="208" t="str">
        <f>IF($C$40&lt;$F$40,"권장기준 미만","권장기준 초과")</f>
        <v>권장기준 미만</v>
      </c>
      <c r="I40" s="209" t="str">
        <f t="shared" ref="I40:I41" si="4">IF(H40="권장기준 미만","양호","개선")</f>
        <v>양호</v>
      </c>
      <c r="J40" s="50"/>
      <c r="K40" s="125"/>
      <c r="L40" s="125"/>
      <c r="Q40" s="155"/>
      <c r="R40" s="156"/>
      <c r="S40" s="147"/>
      <c r="T40" s="147"/>
      <c r="U40" s="156"/>
      <c r="V40" s="157"/>
      <c r="W40" s="158"/>
      <c r="X40" s="50"/>
      <c r="Y40" s="50"/>
      <c r="Z40" s="50"/>
      <c r="AA40" s="50"/>
      <c r="AB40" s="50"/>
    </row>
    <row r="41" spans="1:28" ht="17.25" customHeight="1">
      <c r="A41" s="214" t="s">
        <v>2</v>
      </c>
      <c r="B41" s="200">
        <f>SUM(B38:B40)</f>
        <v>2007900</v>
      </c>
      <c r="C41" s="201"/>
      <c r="D41" s="126"/>
      <c r="E41" s="210" t="s">
        <v>138</v>
      </c>
      <c r="F41" s="210">
        <v>0.32</v>
      </c>
      <c r="G41" s="211" t="s">
        <v>137</v>
      </c>
      <c r="H41" s="212" t="str">
        <f>IF($C$41&lt;$F$41,"권장기준 미만","권장기준 초과")</f>
        <v>권장기준 미만</v>
      </c>
      <c r="I41" s="213" t="str">
        <f t="shared" si="4"/>
        <v>양호</v>
      </c>
      <c r="J41" s="50"/>
      <c r="K41" s="125"/>
      <c r="L41" s="125"/>
      <c r="Q41" s="155"/>
      <c r="R41" s="156"/>
      <c r="S41" s="147"/>
      <c r="T41" s="147"/>
      <c r="U41" s="156"/>
      <c r="V41" s="157"/>
      <c r="W41" s="158"/>
      <c r="X41" s="50"/>
      <c r="Y41" s="50"/>
      <c r="Z41" s="50"/>
      <c r="AA41" s="50"/>
      <c r="AB41" s="50"/>
    </row>
    <row r="42" spans="1:28" ht="17.25" customHeight="1">
      <c r="A42" s="53"/>
      <c r="B42" s="53"/>
      <c r="C42" s="53"/>
      <c r="D42" s="126"/>
      <c r="E42" s="53"/>
      <c r="F42" s="53"/>
      <c r="G42" s="53"/>
      <c r="H42" s="53"/>
      <c r="I42" s="53"/>
      <c r="J42" s="50"/>
      <c r="K42" s="125"/>
      <c r="L42" s="125"/>
      <c r="Q42" s="155"/>
      <c r="R42" s="156"/>
      <c r="S42" s="147"/>
      <c r="T42" s="147"/>
      <c r="U42" s="157"/>
      <c r="V42" s="157"/>
      <c r="W42" s="158"/>
      <c r="X42" s="50"/>
      <c r="Y42" s="50"/>
      <c r="Z42" s="50"/>
      <c r="AA42" s="50"/>
      <c r="AB42" s="50"/>
    </row>
    <row r="43" spans="1:28" ht="17.25" customHeight="1">
      <c r="A43" s="53"/>
      <c r="B43" s="53"/>
      <c r="C43" s="53"/>
      <c r="D43" s="126"/>
      <c r="E43" s="53"/>
      <c r="F43" s="53"/>
      <c r="G43" s="53"/>
      <c r="H43" s="53"/>
      <c r="I43" s="53"/>
      <c r="J43" s="50"/>
      <c r="K43" s="125"/>
      <c r="L43" s="125"/>
      <c r="Q43" s="155"/>
      <c r="R43" s="156"/>
      <c r="S43" s="147"/>
      <c r="T43" s="147"/>
      <c r="U43" s="157"/>
      <c r="V43" s="157"/>
      <c r="W43" s="158"/>
      <c r="X43" s="50"/>
      <c r="Y43" s="50"/>
      <c r="Z43" s="50"/>
      <c r="AA43" s="50"/>
      <c r="AB43" s="50"/>
    </row>
    <row r="44" spans="1:28" ht="17.25" customHeight="1">
      <c r="A44" s="53"/>
      <c r="B44" s="53"/>
      <c r="C44" s="53"/>
      <c r="D44" s="126"/>
      <c r="E44" s="53"/>
      <c r="F44" s="53"/>
      <c r="G44" s="53"/>
      <c r="H44" s="53"/>
      <c r="I44" s="53"/>
      <c r="J44" s="50"/>
      <c r="K44" s="125"/>
      <c r="L44" s="125"/>
      <c r="Q44" s="155"/>
      <c r="R44" s="156"/>
      <c r="S44" s="147"/>
      <c r="T44" s="147"/>
      <c r="U44" s="157"/>
      <c r="V44" s="157"/>
      <c r="W44" s="158"/>
      <c r="X44" s="50"/>
      <c r="Y44" s="50"/>
      <c r="Z44" s="50"/>
      <c r="AA44" s="50"/>
      <c r="AB44" s="50"/>
    </row>
    <row r="45" spans="1:28" ht="17.25" customHeight="1">
      <c r="A45" s="53"/>
      <c r="B45" s="53"/>
      <c r="C45" s="53"/>
      <c r="D45" s="126"/>
      <c r="E45" s="53"/>
      <c r="F45" s="53"/>
      <c r="G45" s="53"/>
      <c r="H45" s="53"/>
      <c r="I45" s="53"/>
      <c r="J45" s="50"/>
      <c r="K45" s="125"/>
      <c r="L45" s="125"/>
      <c r="Q45" s="155"/>
      <c r="R45" s="156"/>
      <c r="S45" s="147"/>
      <c r="T45" s="147"/>
      <c r="U45" s="157"/>
      <c r="V45" s="157"/>
      <c r="W45" s="158"/>
      <c r="X45" s="50"/>
      <c r="Y45" s="50"/>
      <c r="Z45" s="50"/>
      <c r="AA45" s="50"/>
      <c r="AB45" s="50"/>
    </row>
    <row r="46" spans="1:28" ht="17.25" customHeight="1">
      <c r="A46" s="53"/>
      <c r="B46" s="53"/>
      <c r="C46" s="53"/>
      <c r="D46" s="126"/>
      <c r="E46" s="53"/>
      <c r="F46" s="53"/>
      <c r="G46" s="53"/>
      <c r="H46" s="53"/>
      <c r="I46" s="53"/>
      <c r="J46" s="50"/>
      <c r="K46" s="125"/>
      <c r="L46" s="125"/>
      <c r="P46" s="53"/>
      <c r="Q46" s="155"/>
      <c r="R46" s="156"/>
      <c r="S46" s="147"/>
      <c r="T46" s="147"/>
      <c r="U46" s="157"/>
      <c r="V46" s="157"/>
      <c r="W46" s="158"/>
      <c r="X46" s="50"/>
      <c r="Y46" s="50"/>
      <c r="Z46" s="50"/>
      <c r="AA46" s="50"/>
      <c r="AB46" s="50"/>
    </row>
    <row r="47" spans="1:28" ht="17.25" customHeight="1">
      <c r="A47" s="53"/>
      <c r="B47" s="53"/>
      <c r="C47" s="53"/>
      <c r="D47" s="126"/>
      <c r="E47" s="53"/>
      <c r="F47" s="53"/>
      <c r="G47" s="53"/>
      <c r="H47" s="53"/>
      <c r="I47" s="53"/>
      <c r="J47" s="50"/>
      <c r="K47" s="125"/>
      <c r="L47" s="125"/>
      <c r="P47" s="53"/>
      <c r="Q47" s="155"/>
      <c r="R47" s="156"/>
      <c r="S47" s="147"/>
      <c r="T47" s="147"/>
      <c r="U47" s="157"/>
      <c r="V47" s="157"/>
      <c r="W47" s="158"/>
      <c r="X47" s="50"/>
      <c r="Y47" s="50"/>
      <c r="Z47" s="50"/>
      <c r="AA47" s="50"/>
      <c r="AB47" s="50"/>
    </row>
    <row r="48" spans="1:28" ht="17.25" customHeight="1">
      <c r="A48" s="53"/>
      <c r="B48" s="53"/>
      <c r="C48" s="53"/>
      <c r="D48" s="126"/>
      <c r="E48" s="53"/>
      <c r="F48" s="53"/>
      <c r="G48" s="53"/>
      <c r="H48" s="53"/>
      <c r="I48" s="53"/>
      <c r="J48" s="50"/>
      <c r="K48" s="125"/>
      <c r="L48" s="125"/>
      <c r="P48" s="53"/>
      <c r="Q48" s="155"/>
      <c r="R48" s="156"/>
      <c r="S48" s="147"/>
      <c r="T48" s="147"/>
      <c r="U48" s="157"/>
      <c r="V48" s="157"/>
      <c r="W48" s="158"/>
      <c r="X48" s="50"/>
      <c r="Y48" s="50"/>
      <c r="Z48" s="50"/>
      <c r="AA48" s="50"/>
      <c r="AB48" s="50"/>
    </row>
    <row r="49" spans="1:28" ht="17.25" customHeight="1">
      <c r="A49" s="53"/>
      <c r="B49" s="53"/>
      <c r="C49" s="53"/>
      <c r="D49" s="126"/>
      <c r="E49" s="53"/>
      <c r="F49" s="53"/>
      <c r="G49" s="53"/>
      <c r="H49" s="53"/>
      <c r="I49" s="53"/>
      <c r="J49" s="50"/>
      <c r="K49" s="125"/>
      <c r="L49" s="125"/>
      <c r="Q49" s="155"/>
      <c r="R49" s="156"/>
      <c r="S49" s="147"/>
      <c r="T49" s="147"/>
      <c r="U49" s="157"/>
      <c r="V49" s="157"/>
      <c r="W49" s="158"/>
      <c r="X49" s="50"/>
      <c r="Y49" s="50"/>
      <c r="Z49" s="50"/>
      <c r="AA49" s="50"/>
      <c r="AB49" s="50"/>
    </row>
    <row r="50" spans="1:28" ht="17.25" customHeight="1">
      <c r="A50" s="53"/>
      <c r="B50" s="53"/>
      <c r="C50" s="53"/>
      <c r="D50" s="126"/>
      <c r="E50" s="53"/>
      <c r="F50" s="53"/>
      <c r="G50" s="53"/>
      <c r="H50" s="53"/>
      <c r="I50" s="53"/>
      <c r="J50" s="50"/>
      <c r="K50" s="125"/>
      <c r="L50" s="125"/>
      <c r="Q50" s="155"/>
      <c r="R50" s="156"/>
      <c r="S50" s="147"/>
      <c r="T50" s="147"/>
      <c r="U50" s="157"/>
      <c r="V50" s="157"/>
      <c r="W50" s="158"/>
      <c r="X50" s="50"/>
      <c r="Y50" s="50"/>
      <c r="Z50" s="50"/>
      <c r="AA50" s="50"/>
      <c r="AB50" s="50"/>
    </row>
    <row r="51" spans="1:28" ht="17.25" customHeight="1">
      <c r="A51" s="53"/>
      <c r="B51" s="53"/>
      <c r="C51" s="53"/>
      <c r="D51" s="126"/>
      <c r="E51" s="53"/>
      <c r="F51" s="53"/>
      <c r="G51" s="53"/>
      <c r="H51" s="53"/>
      <c r="I51" s="53"/>
      <c r="J51" s="50"/>
      <c r="K51" s="125"/>
      <c r="L51" s="125"/>
      <c r="Q51" s="155"/>
      <c r="R51" s="156"/>
      <c r="S51" s="147"/>
      <c r="T51" s="147"/>
      <c r="U51" s="157"/>
      <c r="V51" s="157"/>
      <c r="W51" s="158"/>
      <c r="X51" s="50"/>
      <c r="Y51" s="50"/>
      <c r="Z51" s="50"/>
      <c r="AA51" s="50"/>
      <c r="AB51" s="50"/>
    </row>
    <row r="52" spans="1:28" ht="17.25" customHeight="1">
      <c r="A52" s="53"/>
      <c r="B52" s="53"/>
      <c r="C52" s="53"/>
      <c r="D52" s="126"/>
      <c r="E52" s="53"/>
      <c r="F52" s="53"/>
      <c r="G52" s="53"/>
      <c r="H52" s="53"/>
      <c r="I52" s="53"/>
      <c r="J52" s="50"/>
      <c r="K52" s="125"/>
      <c r="L52" s="125"/>
      <c r="Q52" s="155"/>
      <c r="R52" s="156"/>
      <c r="S52" s="147"/>
      <c r="T52" s="147"/>
      <c r="U52" s="157"/>
      <c r="V52" s="157"/>
      <c r="W52" s="158"/>
      <c r="X52" s="50"/>
      <c r="Y52" s="50"/>
      <c r="Z52" s="50"/>
      <c r="AA52" s="50"/>
      <c r="AB52" s="50"/>
    </row>
    <row r="53" spans="1:28" ht="17.25" customHeight="1">
      <c r="A53" s="53"/>
      <c r="B53" s="53"/>
      <c r="C53" s="53"/>
      <c r="D53" s="126"/>
      <c r="E53" s="53"/>
      <c r="F53" s="53"/>
      <c r="G53" s="53"/>
      <c r="H53" s="53"/>
      <c r="I53" s="53"/>
      <c r="J53" s="50"/>
      <c r="K53" s="125"/>
      <c r="L53" s="125"/>
      <c r="Q53" s="155"/>
      <c r="R53" s="156"/>
      <c r="S53" s="147"/>
      <c r="T53" s="147"/>
      <c r="U53" s="157"/>
      <c r="V53" s="157"/>
      <c r="W53" s="158"/>
      <c r="X53" s="50"/>
      <c r="Y53" s="50"/>
      <c r="Z53" s="50"/>
      <c r="AA53" s="50"/>
      <c r="AB53" s="50"/>
    </row>
    <row r="54" spans="1:28" ht="17.25" customHeight="1">
      <c r="A54" s="53"/>
      <c r="B54" s="53"/>
      <c r="C54" s="53"/>
      <c r="D54" s="126"/>
      <c r="E54" s="53"/>
      <c r="F54" s="53"/>
      <c r="G54" s="53"/>
      <c r="H54" s="53"/>
      <c r="I54" s="53"/>
      <c r="J54" s="50"/>
      <c r="K54" s="125"/>
      <c r="L54" s="125"/>
      <c r="Q54" s="155"/>
      <c r="R54" s="156"/>
      <c r="S54" s="147"/>
      <c r="T54" s="147"/>
      <c r="U54" s="157"/>
      <c r="V54" s="157"/>
      <c r="W54" s="158"/>
      <c r="X54" s="50"/>
      <c r="Y54" s="50"/>
      <c r="Z54" s="50"/>
      <c r="AA54" s="50"/>
      <c r="AB54" s="50"/>
    </row>
    <row r="55" spans="1:28" ht="17.25" customHeight="1">
      <c r="A55" s="53"/>
      <c r="B55" s="53"/>
      <c r="C55" s="53"/>
      <c r="D55" s="126"/>
      <c r="E55" s="53"/>
      <c r="F55" s="53"/>
      <c r="G55" s="53"/>
      <c r="H55" s="53"/>
      <c r="I55" s="53"/>
      <c r="J55" s="50"/>
      <c r="K55" s="125"/>
      <c r="L55" s="125"/>
      <c r="Q55" s="155"/>
      <c r="R55" s="156"/>
      <c r="S55" s="147"/>
      <c r="T55" s="147"/>
      <c r="U55" s="157"/>
      <c r="V55" s="157"/>
      <c r="W55" s="158"/>
      <c r="X55" s="50"/>
      <c r="Y55" s="50"/>
      <c r="Z55" s="50"/>
      <c r="AA55" s="50"/>
      <c r="AB55" s="50"/>
    </row>
    <row r="56" spans="1:28" ht="17.25" customHeight="1">
      <c r="A56" s="53"/>
      <c r="B56" s="53"/>
      <c r="C56" s="53"/>
      <c r="D56" s="126"/>
      <c r="E56" s="53"/>
      <c r="F56" s="53"/>
      <c r="G56" s="53"/>
      <c r="H56" s="53"/>
      <c r="I56" s="53"/>
      <c r="J56" s="50"/>
      <c r="K56" s="125"/>
      <c r="L56" s="125"/>
      <c r="Q56" s="155"/>
      <c r="R56" s="156"/>
      <c r="S56" s="147"/>
      <c r="T56" s="147"/>
      <c r="U56" s="157"/>
      <c r="V56" s="157"/>
      <c r="W56" s="158"/>
      <c r="X56" s="50"/>
      <c r="Y56" s="50"/>
      <c r="Z56" s="50"/>
      <c r="AA56" s="50"/>
      <c r="AB56" s="50"/>
    </row>
    <row r="57" spans="1:28" ht="17.25" customHeight="1">
      <c r="A57" s="53"/>
      <c r="B57" s="53"/>
      <c r="C57" s="53"/>
      <c r="D57" s="126"/>
      <c r="E57" s="53"/>
      <c r="F57" s="53"/>
      <c r="G57" s="53"/>
      <c r="H57" s="53"/>
      <c r="I57" s="53"/>
      <c r="J57" s="50"/>
      <c r="K57" s="125"/>
      <c r="L57" s="125"/>
      <c r="Q57" s="155"/>
      <c r="R57" s="156"/>
      <c r="S57" s="147"/>
      <c r="T57" s="147"/>
      <c r="U57" s="157"/>
      <c r="V57" s="157"/>
      <c r="W57" s="158"/>
      <c r="X57" s="50"/>
      <c r="Y57" s="50"/>
      <c r="Z57" s="50"/>
      <c r="AA57" s="50"/>
      <c r="AB57" s="50"/>
    </row>
    <row r="58" spans="1:28" ht="17.25" customHeight="1">
      <c r="A58" s="53"/>
      <c r="B58" s="53"/>
      <c r="C58" s="53"/>
      <c r="D58" s="126"/>
      <c r="E58" s="53"/>
      <c r="F58" s="53"/>
      <c r="G58" s="53"/>
      <c r="H58" s="53"/>
      <c r="I58" s="53"/>
      <c r="J58" s="50"/>
      <c r="K58" s="125"/>
      <c r="L58" s="125"/>
      <c r="Q58" s="155"/>
      <c r="R58" s="156"/>
      <c r="S58" s="147"/>
      <c r="T58" s="147"/>
      <c r="U58" s="157"/>
      <c r="V58" s="157"/>
      <c r="W58" s="158"/>
      <c r="X58" s="50"/>
      <c r="Y58" s="50"/>
      <c r="Z58" s="50"/>
      <c r="AA58" s="50"/>
      <c r="AB58" s="50"/>
    </row>
    <row r="59" spans="1:28" ht="17.25" customHeight="1">
      <c r="A59" s="53"/>
      <c r="B59" s="53"/>
      <c r="C59" s="53"/>
      <c r="D59" s="126"/>
      <c r="E59" s="53"/>
      <c r="F59" s="53"/>
      <c r="G59" s="53"/>
      <c r="H59" s="53"/>
      <c r="I59" s="53"/>
      <c r="J59" s="50"/>
      <c r="K59" s="125"/>
      <c r="L59" s="125"/>
      <c r="Q59" s="155"/>
      <c r="R59" s="156"/>
      <c r="S59" s="147"/>
      <c r="T59" s="147"/>
      <c r="U59" s="157"/>
      <c r="V59" s="157"/>
      <c r="W59" s="158"/>
      <c r="X59" s="50"/>
      <c r="Y59" s="50"/>
      <c r="Z59" s="50"/>
      <c r="AA59" s="50"/>
      <c r="AB59" s="50"/>
    </row>
    <row r="60" spans="1:28" ht="17.25" customHeight="1">
      <c r="A60" s="53"/>
      <c r="B60" s="53"/>
      <c r="C60" s="53"/>
      <c r="D60" s="126"/>
      <c r="E60" s="53"/>
      <c r="F60" s="53"/>
      <c r="G60" s="53"/>
      <c r="H60" s="53"/>
      <c r="I60" s="53"/>
      <c r="J60" s="50"/>
      <c r="K60" s="125"/>
      <c r="L60" s="125"/>
      <c r="Q60" s="155"/>
      <c r="R60" s="156"/>
      <c r="S60" s="147"/>
      <c r="T60" s="147"/>
      <c r="U60" s="157"/>
      <c r="V60" s="157"/>
      <c r="W60" s="158"/>
      <c r="X60" s="50"/>
      <c r="Y60" s="50"/>
      <c r="Z60" s="50"/>
      <c r="AA60" s="50"/>
      <c r="AB60" s="50"/>
    </row>
    <row r="61" spans="1:28" ht="17.25" customHeight="1">
      <c r="A61" s="53"/>
      <c r="B61" s="53"/>
      <c r="C61" s="53"/>
      <c r="D61" s="126"/>
      <c r="E61" s="53"/>
      <c r="F61" s="53"/>
      <c r="G61" s="53"/>
      <c r="H61" s="53"/>
      <c r="I61" s="53"/>
      <c r="J61" s="50"/>
      <c r="K61" s="125"/>
      <c r="L61" s="125"/>
      <c r="Q61" s="155"/>
      <c r="R61" s="156"/>
      <c r="S61" s="147"/>
      <c r="T61" s="147"/>
      <c r="U61" s="157"/>
      <c r="V61" s="157"/>
      <c r="W61" s="158"/>
      <c r="X61" s="50"/>
      <c r="Y61" s="50"/>
      <c r="Z61" s="50"/>
      <c r="AA61" s="50"/>
      <c r="AB61" s="50"/>
    </row>
    <row r="62" spans="1:28" ht="17.25" customHeight="1">
      <c r="A62" s="53"/>
      <c r="B62" s="53"/>
      <c r="C62" s="53"/>
      <c r="D62" s="126"/>
      <c r="E62" s="53"/>
      <c r="F62" s="53"/>
      <c r="G62" s="53"/>
      <c r="H62" s="53"/>
      <c r="I62" s="53"/>
      <c r="J62" s="50"/>
      <c r="K62" s="125"/>
      <c r="L62" s="125"/>
      <c r="Q62" s="155"/>
      <c r="R62" s="156"/>
      <c r="S62" s="147"/>
      <c r="T62" s="147"/>
      <c r="U62" s="157"/>
      <c r="V62" s="157"/>
      <c r="W62" s="158"/>
      <c r="X62" s="50"/>
      <c r="Y62" s="50"/>
      <c r="Z62" s="50"/>
      <c r="AA62" s="50"/>
      <c r="AB62" s="50"/>
    </row>
    <row r="63" spans="1:28" ht="17.25" customHeight="1">
      <c r="A63" s="53"/>
      <c r="B63" s="53"/>
      <c r="C63" s="53"/>
      <c r="D63" s="126"/>
      <c r="E63" s="53"/>
      <c r="F63" s="53"/>
      <c r="G63" s="53"/>
      <c r="H63" s="53"/>
      <c r="I63" s="53"/>
      <c r="J63" s="50"/>
      <c r="K63" s="125"/>
      <c r="L63" s="125"/>
      <c r="Q63" s="155"/>
      <c r="R63" s="156"/>
      <c r="S63" s="147"/>
      <c r="T63" s="147"/>
      <c r="U63" s="157"/>
      <c r="V63" s="157"/>
      <c r="W63" s="158"/>
      <c r="X63" s="50"/>
      <c r="Y63" s="50"/>
      <c r="Z63" s="50"/>
      <c r="AA63" s="50"/>
      <c r="AB63" s="50"/>
    </row>
    <row r="64" spans="1:28" ht="17.25" customHeight="1">
      <c r="A64" s="53"/>
      <c r="B64" s="53"/>
      <c r="C64" s="53"/>
      <c r="D64" s="126"/>
      <c r="E64" s="53"/>
      <c r="F64" s="53"/>
      <c r="G64" s="53"/>
      <c r="H64" s="53"/>
      <c r="I64" s="53"/>
      <c r="J64" s="50"/>
      <c r="K64" s="125"/>
      <c r="L64" s="125"/>
      <c r="Q64" s="155"/>
      <c r="R64" s="215"/>
      <c r="S64" s="216"/>
      <c r="T64" s="216"/>
      <c r="U64" s="217"/>
      <c r="V64" s="157"/>
      <c r="W64" s="158"/>
      <c r="X64" s="50"/>
      <c r="Y64" s="50"/>
      <c r="Z64" s="50"/>
      <c r="AA64" s="50"/>
      <c r="AB64" s="50"/>
    </row>
    <row r="65" spans="1:28" ht="17.25" customHeight="1">
      <c r="A65" s="53"/>
      <c r="B65" s="53"/>
      <c r="C65" s="53"/>
      <c r="D65" s="126"/>
      <c r="E65" s="53"/>
      <c r="F65" s="53"/>
      <c r="G65" s="53"/>
      <c r="H65" s="53"/>
      <c r="I65" s="53"/>
      <c r="J65" s="50"/>
      <c r="K65" s="125"/>
      <c r="L65" s="125"/>
      <c r="Q65" s="155"/>
      <c r="R65" s="50"/>
      <c r="S65" s="50"/>
      <c r="T65" s="50"/>
      <c r="U65" s="50"/>
      <c r="V65" s="157"/>
      <c r="W65" s="158"/>
      <c r="X65" s="50"/>
      <c r="Y65" s="50"/>
      <c r="Z65" s="50"/>
      <c r="AA65" s="50"/>
      <c r="AB65" s="50"/>
    </row>
    <row r="66" spans="1:28" ht="17.25" customHeight="1">
      <c r="A66" s="53"/>
      <c r="B66" s="53"/>
      <c r="C66" s="53"/>
      <c r="D66" s="126"/>
      <c r="E66" s="53"/>
      <c r="F66" s="53"/>
      <c r="G66" s="53"/>
      <c r="H66" s="53"/>
      <c r="I66" s="53"/>
      <c r="J66" s="50"/>
      <c r="K66" s="125"/>
      <c r="L66" s="125"/>
      <c r="Q66" s="155"/>
      <c r="R66" s="50"/>
      <c r="S66" s="50"/>
      <c r="T66" s="50"/>
      <c r="U66" s="50"/>
      <c r="V66" s="157"/>
      <c r="W66" s="158"/>
      <c r="X66" s="50"/>
      <c r="Y66" s="50"/>
      <c r="AA66" s="50"/>
      <c r="AB66" s="52"/>
    </row>
    <row r="67" spans="1:28" ht="17.25" customHeight="1">
      <c r="A67" s="53"/>
      <c r="B67" s="53"/>
      <c r="C67" s="53"/>
      <c r="D67" s="126"/>
      <c r="E67" s="53"/>
      <c r="F67" s="53"/>
      <c r="G67" s="53"/>
      <c r="H67" s="53"/>
      <c r="I67" s="53"/>
      <c r="J67" s="50"/>
      <c r="K67" s="125"/>
      <c r="L67" s="125"/>
      <c r="Q67" s="155"/>
      <c r="R67" s="50"/>
      <c r="S67" s="50"/>
      <c r="T67" s="50"/>
      <c r="U67" s="50"/>
      <c r="V67" s="157"/>
      <c r="W67" s="158"/>
      <c r="X67" s="50"/>
      <c r="Y67" s="50"/>
      <c r="AA67" s="50"/>
      <c r="AB67" s="52"/>
    </row>
    <row r="68" spans="1:28" ht="17.25" customHeight="1">
      <c r="A68" s="125"/>
      <c r="D68" s="126"/>
      <c r="E68" s="53"/>
      <c r="F68" s="53"/>
      <c r="G68" s="53"/>
      <c r="H68" s="53"/>
      <c r="I68" s="53"/>
      <c r="J68" s="50"/>
      <c r="K68" s="125"/>
      <c r="L68" s="125"/>
      <c r="Q68" s="155"/>
      <c r="R68" s="50"/>
      <c r="S68" s="50"/>
      <c r="T68" s="50"/>
      <c r="U68" s="50"/>
      <c r="V68" s="157"/>
      <c r="W68" s="158"/>
      <c r="X68" s="50"/>
      <c r="Y68" s="50"/>
      <c r="AA68" s="50"/>
      <c r="AB68" s="52"/>
    </row>
    <row r="69" spans="1:28" ht="17.25" customHeight="1">
      <c r="A69" s="218"/>
      <c r="B69" s="219"/>
      <c r="C69" s="220"/>
      <c r="D69" s="53"/>
      <c r="E69" s="53"/>
      <c r="F69" s="53"/>
      <c r="G69" s="53"/>
      <c r="H69" s="53"/>
      <c r="I69" s="53"/>
      <c r="J69" s="50"/>
      <c r="K69" s="125"/>
      <c r="L69" s="125"/>
      <c r="R69" s="50"/>
      <c r="S69" s="50"/>
      <c r="T69" s="50"/>
      <c r="U69" s="50"/>
      <c r="X69" s="50"/>
      <c r="Y69" s="50"/>
      <c r="AA69" s="50"/>
      <c r="AB69" s="52"/>
    </row>
    <row r="70" spans="1:28" ht="17.25" customHeight="1">
      <c r="A70" s="218"/>
      <c r="B70" s="219"/>
      <c r="C70" s="220"/>
      <c r="D70" s="53"/>
      <c r="E70" s="53"/>
      <c r="F70" s="53"/>
      <c r="G70" s="53"/>
      <c r="H70" s="53"/>
      <c r="I70" s="53"/>
      <c r="J70" s="50"/>
      <c r="K70" s="125"/>
      <c r="L70" s="125"/>
      <c r="R70" s="50"/>
      <c r="S70" s="50"/>
      <c r="T70" s="50"/>
      <c r="U70" s="50"/>
      <c r="X70" s="50"/>
      <c r="Y70" s="50"/>
      <c r="AA70" s="50"/>
      <c r="AB70" s="52"/>
    </row>
    <row r="71" spans="1:28" ht="17.25" customHeight="1">
      <c r="A71" s="218"/>
      <c r="B71" s="219"/>
      <c r="C71" s="220"/>
      <c r="D71" s="53"/>
      <c r="E71" s="53"/>
      <c r="F71" s="53"/>
      <c r="G71" s="53"/>
      <c r="H71" s="53"/>
      <c r="I71" s="53"/>
      <c r="J71" s="50"/>
      <c r="K71" s="125"/>
      <c r="L71" s="125"/>
      <c r="R71" s="50"/>
      <c r="S71" s="50"/>
      <c r="T71" s="50"/>
      <c r="U71" s="50"/>
      <c r="V71" s="50"/>
      <c r="W71" s="52"/>
      <c r="X71" s="50"/>
      <c r="Y71" s="50"/>
      <c r="Z71" s="50"/>
      <c r="AA71" s="50"/>
      <c r="AB71" s="50"/>
    </row>
    <row r="72" spans="1:28" ht="17.25" customHeight="1">
      <c r="A72" s="218"/>
      <c r="B72" s="219"/>
      <c r="C72" s="220"/>
      <c r="D72" s="53"/>
      <c r="E72" s="53"/>
      <c r="F72" s="53"/>
      <c r="G72" s="53"/>
      <c r="H72" s="53"/>
      <c r="I72" s="53"/>
      <c r="J72" s="50"/>
      <c r="K72" s="125"/>
      <c r="L72" s="125"/>
      <c r="R72" s="50"/>
      <c r="S72" s="50"/>
      <c r="T72" s="50"/>
      <c r="U72" s="50"/>
      <c r="V72" s="50"/>
      <c r="W72" s="52"/>
      <c r="X72" s="50"/>
      <c r="Y72" s="50"/>
      <c r="Z72" s="50"/>
      <c r="AA72" s="50"/>
      <c r="AB72" s="50"/>
    </row>
    <row r="73" spans="1:28" ht="17.25" customHeight="1">
      <c r="A73" s="218"/>
      <c r="B73" s="219"/>
      <c r="C73" s="220"/>
      <c r="D73" s="53"/>
      <c r="E73" s="53"/>
      <c r="F73" s="53"/>
      <c r="G73" s="53"/>
      <c r="H73" s="53"/>
      <c r="I73" s="53"/>
      <c r="J73" s="50"/>
      <c r="K73" s="125"/>
      <c r="L73" s="125"/>
      <c r="R73" s="50"/>
      <c r="S73" s="50"/>
      <c r="T73" s="50"/>
      <c r="U73" s="50"/>
      <c r="V73" s="50"/>
      <c r="W73" s="52"/>
      <c r="X73" s="50"/>
      <c r="Y73" s="50"/>
      <c r="Z73" s="50"/>
      <c r="AA73" s="50"/>
      <c r="AB73" s="50"/>
    </row>
    <row r="74" spans="1:28" ht="17.25" customHeight="1">
      <c r="A74" s="218"/>
      <c r="B74" s="219"/>
      <c r="C74" s="220"/>
      <c r="D74" s="53"/>
      <c r="E74" s="53"/>
      <c r="F74" s="53"/>
      <c r="G74" s="53"/>
      <c r="H74" s="53"/>
      <c r="I74" s="53"/>
      <c r="J74" s="50"/>
      <c r="K74" s="125"/>
      <c r="L74" s="125"/>
      <c r="R74" s="50"/>
      <c r="S74" s="50"/>
      <c r="T74" s="50"/>
      <c r="U74" s="50"/>
      <c r="V74" s="50"/>
      <c r="W74" s="52"/>
      <c r="X74" s="50"/>
      <c r="Y74" s="50"/>
      <c r="Z74" s="50"/>
      <c r="AA74" s="50"/>
      <c r="AB74" s="50"/>
    </row>
    <row r="75" spans="1:28" ht="17.25" customHeight="1">
      <c r="A75" s="218"/>
      <c r="B75" s="219"/>
      <c r="C75" s="220"/>
      <c r="D75" s="53"/>
      <c r="E75" s="53"/>
      <c r="F75" s="53"/>
      <c r="G75" s="53"/>
      <c r="H75" s="53"/>
      <c r="I75" s="53"/>
      <c r="J75" s="50"/>
      <c r="K75" s="125"/>
      <c r="L75" s="125"/>
      <c r="R75" s="50"/>
      <c r="S75" s="50"/>
      <c r="T75" s="50"/>
      <c r="U75" s="50"/>
      <c r="V75" s="50"/>
      <c r="W75" s="52"/>
      <c r="X75" s="50"/>
      <c r="Y75" s="50"/>
      <c r="Z75" s="50"/>
      <c r="AA75" s="50"/>
      <c r="AB75" s="50"/>
    </row>
    <row r="76" spans="1:28" ht="17.25" customHeight="1">
      <c r="A76" s="218"/>
      <c r="B76" s="219"/>
      <c r="C76" s="220"/>
      <c r="D76" s="53"/>
      <c r="E76" s="53"/>
      <c r="F76" s="53"/>
      <c r="G76" s="53"/>
      <c r="H76" s="53"/>
      <c r="I76" s="53"/>
      <c r="J76" s="50"/>
      <c r="K76" s="125"/>
      <c r="L76" s="125"/>
      <c r="R76" s="50"/>
      <c r="S76" s="50"/>
      <c r="T76" s="50"/>
      <c r="U76" s="50"/>
      <c r="V76" s="50"/>
      <c r="W76" s="52"/>
      <c r="X76" s="50"/>
      <c r="Y76" s="50"/>
      <c r="Z76" s="50"/>
      <c r="AA76" s="50"/>
      <c r="AB76" s="50"/>
    </row>
    <row r="77" spans="1:28" ht="17.25" customHeight="1">
      <c r="A77" s="218"/>
      <c r="B77" s="219"/>
      <c r="C77" s="220"/>
      <c r="D77" s="53"/>
      <c r="E77" s="53"/>
      <c r="F77" s="53"/>
      <c r="G77" s="53"/>
      <c r="H77" s="53"/>
      <c r="I77" s="53"/>
      <c r="J77" s="50"/>
      <c r="K77" s="125"/>
      <c r="L77" s="125"/>
      <c r="R77" s="50"/>
      <c r="S77" s="50"/>
      <c r="T77" s="50"/>
      <c r="U77" s="50"/>
      <c r="V77" s="50"/>
      <c r="W77" s="52"/>
      <c r="X77" s="50"/>
      <c r="Y77" s="50"/>
      <c r="Z77" s="50"/>
      <c r="AA77" s="50"/>
      <c r="AB77" s="50"/>
    </row>
    <row r="78" spans="1:28" ht="17.25" customHeight="1">
      <c r="A78" s="218"/>
      <c r="B78" s="219"/>
      <c r="C78" s="220"/>
      <c r="D78" s="53"/>
      <c r="E78" s="53"/>
      <c r="F78" s="53"/>
      <c r="G78" s="53"/>
      <c r="H78" s="53"/>
      <c r="I78" s="53"/>
      <c r="J78" s="50"/>
      <c r="K78" s="125"/>
      <c r="L78" s="125"/>
      <c r="R78" s="50"/>
      <c r="S78" s="50"/>
      <c r="T78" s="50"/>
      <c r="U78" s="50"/>
      <c r="V78" s="50"/>
      <c r="W78" s="52"/>
      <c r="X78" s="50"/>
      <c r="Y78" s="50"/>
      <c r="Z78" s="50"/>
      <c r="AA78" s="50"/>
      <c r="AB78" s="50"/>
    </row>
    <row r="79" spans="1:28" ht="17.25" customHeight="1">
      <c r="A79" s="218"/>
      <c r="B79" s="219"/>
      <c r="C79" s="220"/>
      <c r="D79" s="53"/>
      <c r="E79" s="53"/>
      <c r="F79" s="53"/>
      <c r="G79" s="53"/>
      <c r="H79" s="53"/>
      <c r="I79" s="53"/>
      <c r="J79" s="50"/>
      <c r="K79" s="125"/>
      <c r="L79" s="125"/>
      <c r="R79" s="50"/>
      <c r="S79" s="50"/>
      <c r="T79" s="50"/>
      <c r="U79" s="50"/>
      <c r="V79" s="50"/>
      <c r="W79" s="52"/>
      <c r="X79" s="50"/>
      <c r="Y79" s="50"/>
      <c r="Z79" s="50"/>
      <c r="AA79" s="50"/>
      <c r="AB79" s="50"/>
    </row>
    <row r="80" spans="1:28" ht="17.25" customHeight="1">
      <c r="A80" s="218"/>
      <c r="B80" s="219"/>
      <c r="C80" s="220"/>
      <c r="D80" s="53"/>
      <c r="E80" s="53"/>
      <c r="F80" s="53"/>
      <c r="G80" s="53"/>
      <c r="H80" s="53"/>
      <c r="I80" s="53"/>
      <c r="J80" s="50"/>
      <c r="K80" s="125"/>
      <c r="L80" s="125"/>
      <c r="R80" s="50"/>
      <c r="S80" s="50"/>
      <c r="T80" s="50"/>
      <c r="U80" s="50"/>
      <c r="V80" s="50"/>
      <c r="W80" s="52"/>
      <c r="X80" s="50"/>
      <c r="Y80" s="50"/>
      <c r="Z80" s="50"/>
      <c r="AA80" s="50"/>
      <c r="AB80" s="50"/>
    </row>
    <row r="81" spans="1:28" ht="17.25" customHeight="1">
      <c r="A81" s="218"/>
      <c r="B81" s="219"/>
      <c r="C81" s="220"/>
      <c r="D81" s="53"/>
      <c r="E81" s="53"/>
      <c r="F81" s="53"/>
      <c r="G81" s="53"/>
      <c r="H81" s="53"/>
      <c r="I81" s="53"/>
      <c r="J81" s="50"/>
      <c r="K81" s="125"/>
      <c r="L81" s="125"/>
      <c r="R81" s="50"/>
      <c r="S81" s="50"/>
      <c r="T81" s="50"/>
      <c r="U81" s="50"/>
      <c r="V81" s="50"/>
      <c r="W81" s="52"/>
      <c r="X81" s="50"/>
      <c r="Y81" s="50"/>
      <c r="Z81" s="50"/>
      <c r="AA81" s="50"/>
      <c r="AB81" s="50"/>
    </row>
    <row r="82" spans="1:28" ht="17.25" customHeight="1">
      <c r="A82" s="218"/>
      <c r="B82" s="219"/>
      <c r="C82" s="220"/>
      <c r="D82" s="53"/>
      <c r="E82" s="53"/>
      <c r="F82" s="53"/>
      <c r="G82" s="53"/>
      <c r="H82" s="53"/>
      <c r="I82" s="53"/>
      <c r="J82" s="50"/>
      <c r="K82" s="125"/>
      <c r="L82" s="125"/>
      <c r="R82" s="50"/>
      <c r="S82" s="50"/>
      <c r="T82" s="50"/>
      <c r="U82" s="50"/>
      <c r="V82" s="50"/>
      <c r="W82" s="52"/>
      <c r="X82" s="50"/>
      <c r="Y82" s="50"/>
      <c r="Z82" s="50"/>
      <c r="AA82" s="50"/>
      <c r="AB82" s="50"/>
    </row>
    <row r="83" spans="1:28" ht="17.25" customHeight="1">
      <c r="A83" s="218"/>
      <c r="B83" s="219"/>
      <c r="C83" s="220"/>
      <c r="D83" s="53"/>
      <c r="E83" s="53"/>
      <c r="F83" s="53"/>
      <c r="G83" s="53"/>
      <c r="H83" s="53"/>
      <c r="I83" s="53"/>
      <c r="J83" s="50"/>
      <c r="K83" s="125"/>
      <c r="L83" s="125"/>
      <c r="R83" s="50"/>
      <c r="S83" s="50"/>
      <c r="T83" s="50"/>
      <c r="U83" s="50"/>
      <c r="V83" s="50"/>
      <c r="W83" s="52"/>
      <c r="X83" s="50"/>
      <c r="Y83" s="50"/>
      <c r="Z83" s="50"/>
      <c r="AA83" s="50"/>
      <c r="AB83" s="50"/>
    </row>
    <row r="84" spans="1:28" ht="17.25" customHeight="1">
      <c r="A84" s="218"/>
      <c r="B84" s="219"/>
      <c r="C84" s="220"/>
      <c r="D84" s="53"/>
      <c r="E84" s="53"/>
      <c r="F84" s="53"/>
      <c r="G84" s="53"/>
      <c r="H84" s="53"/>
      <c r="I84" s="53"/>
      <c r="J84" s="50"/>
      <c r="K84" s="125"/>
      <c r="L84" s="125"/>
      <c r="R84" s="50"/>
      <c r="S84" s="50"/>
      <c r="T84" s="50"/>
      <c r="U84" s="50"/>
      <c r="V84" s="50"/>
      <c r="W84" s="52"/>
      <c r="X84" s="50"/>
      <c r="Y84" s="50"/>
      <c r="Z84" s="50"/>
      <c r="AA84" s="50"/>
      <c r="AB84" s="50"/>
    </row>
    <row r="85" spans="1:28" ht="17.25" customHeight="1">
      <c r="A85" s="218"/>
      <c r="B85" s="219"/>
      <c r="C85" s="220"/>
      <c r="D85" s="53"/>
      <c r="E85" s="53"/>
      <c r="F85" s="53"/>
      <c r="G85" s="53"/>
      <c r="H85" s="53"/>
      <c r="I85" s="53"/>
      <c r="J85" s="50"/>
      <c r="K85" s="125"/>
      <c r="L85" s="125"/>
      <c r="R85" s="50"/>
      <c r="S85" s="50"/>
      <c r="T85" s="50"/>
      <c r="U85" s="50"/>
      <c r="V85" s="50"/>
      <c r="W85" s="52"/>
      <c r="X85" s="50"/>
      <c r="Y85" s="50"/>
      <c r="Z85" s="50"/>
      <c r="AA85" s="50"/>
      <c r="AB85" s="50"/>
    </row>
    <row r="86" spans="1:28" ht="17.25" customHeight="1">
      <c r="A86" s="218"/>
      <c r="B86" s="219"/>
      <c r="C86" s="220"/>
      <c r="D86" s="53"/>
      <c r="E86" s="53"/>
      <c r="F86" s="53"/>
      <c r="G86" s="53"/>
      <c r="H86" s="53"/>
      <c r="I86" s="53"/>
      <c r="J86" s="50"/>
      <c r="K86" s="125"/>
      <c r="L86" s="125"/>
      <c r="R86" s="50"/>
      <c r="S86" s="50"/>
      <c r="T86" s="50"/>
      <c r="U86" s="50"/>
      <c r="V86" s="50"/>
      <c r="W86" s="52"/>
      <c r="X86" s="50"/>
      <c r="Y86" s="50"/>
      <c r="Z86" s="50"/>
      <c r="AA86" s="50"/>
      <c r="AB86" s="50"/>
    </row>
    <row r="87" spans="1:28" ht="17.25" customHeight="1">
      <c r="A87" s="218"/>
      <c r="B87" s="219"/>
      <c r="C87" s="220"/>
      <c r="D87" s="53"/>
      <c r="E87" s="53"/>
      <c r="F87" s="53"/>
      <c r="G87" s="53"/>
      <c r="H87" s="53"/>
      <c r="I87" s="53"/>
      <c r="J87" s="50"/>
      <c r="K87" s="125"/>
      <c r="L87" s="125"/>
      <c r="R87" s="50"/>
      <c r="S87" s="50"/>
      <c r="T87" s="50"/>
      <c r="U87" s="50"/>
      <c r="V87" s="50"/>
      <c r="W87" s="52"/>
      <c r="X87" s="50"/>
      <c r="Y87" s="50"/>
      <c r="Z87" s="50"/>
      <c r="AA87" s="50"/>
      <c r="AB87" s="50"/>
    </row>
    <row r="88" spans="1:28" ht="17.25" customHeight="1">
      <c r="A88" s="218"/>
      <c r="B88" s="219"/>
      <c r="C88" s="220"/>
      <c r="D88" s="53"/>
      <c r="E88" s="53"/>
      <c r="F88" s="53"/>
      <c r="G88" s="53"/>
      <c r="H88" s="53"/>
      <c r="I88" s="53"/>
      <c r="J88" s="50"/>
      <c r="K88" s="125"/>
      <c r="L88" s="125"/>
      <c r="R88" s="50"/>
      <c r="S88" s="50"/>
      <c r="T88" s="50"/>
      <c r="U88" s="50"/>
      <c r="V88" s="50"/>
      <c r="W88" s="52"/>
      <c r="X88" s="50"/>
      <c r="Y88" s="50"/>
      <c r="Z88" s="50"/>
      <c r="AA88" s="50"/>
      <c r="AB88" s="50"/>
    </row>
    <row r="89" spans="1:28" ht="17.25" customHeight="1">
      <c r="A89" s="218"/>
      <c r="B89" s="219"/>
      <c r="C89" s="220"/>
      <c r="D89" s="53"/>
      <c r="E89" s="53"/>
      <c r="F89" s="53"/>
      <c r="G89" s="53"/>
      <c r="H89" s="53"/>
      <c r="I89" s="53"/>
      <c r="J89" s="50"/>
      <c r="K89" s="125"/>
      <c r="L89" s="125"/>
      <c r="R89" s="50"/>
      <c r="S89" s="50"/>
      <c r="T89" s="50"/>
      <c r="U89" s="50"/>
      <c r="V89" s="50"/>
      <c r="W89" s="52"/>
      <c r="X89" s="50"/>
      <c r="Y89" s="50"/>
      <c r="Z89" s="50"/>
      <c r="AA89" s="50"/>
      <c r="AB89" s="50"/>
    </row>
    <row r="90" spans="1:28" ht="17.25" customHeight="1">
      <c r="A90" s="218"/>
      <c r="B90" s="219"/>
      <c r="C90" s="220"/>
      <c r="D90" s="53"/>
      <c r="E90" s="53"/>
      <c r="F90" s="53"/>
      <c r="G90" s="53"/>
      <c r="H90" s="53"/>
      <c r="I90" s="53"/>
      <c r="J90" s="50"/>
      <c r="K90" s="125"/>
      <c r="L90" s="125"/>
      <c r="R90" s="50"/>
      <c r="S90" s="50"/>
      <c r="T90" s="50"/>
      <c r="U90" s="50"/>
      <c r="V90" s="50"/>
      <c r="W90" s="52"/>
      <c r="X90" s="50"/>
      <c r="Y90" s="50"/>
      <c r="Z90" s="50"/>
      <c r="AA90" s="50"/>
      <c r="AB90" s="50"/>
    </row>
    <row r="91" spans="1:28" ht="17.25" customHeight="1">
      <c r="A91" s="218"/>
      <c r="B91" s="219"/>
      <c r="C91" s="220"/>
      <c r="D91" s="53"/>
      <c r="E91" s="53"/>
      <c r="F91" s="53"/>
      <c r="G91" s="53"/>
      <c r="H91" s="53"/>
      <c r="I91" s="53"/>
      <c r="J91" s="50"/>
      <c r="K91" s="125"/>
      <c r="L91" s="125"/>
      <c r="R91" s="50"/>
      <c r="S91" s="50"/>
      <c r="T91" s="50"/>
      <c r="U91" s="50"/>
      <c r="V91" s="50"/>
      <c r="W91" s="52"/>
      <c r="X91" s="50"/>
      <c r="Y91" s="50"/>
      <c r="Z91" s="50"/>
      <c r="AA91" s="50"/>
      <c r="AB91" s="50"/>
    </row>
    <row r="92" spans="1:28" ht="17.25" customHeight="1">
      <c r="A92" s="218"/>
      <c r="B92" s="219"/>
      <c r="C92" s="220"/>
      <c r="D92" s="53"/>
      <c r="E92" s="53"/>
      <c r="F92" s="53"/>
      <c r="G92" s="53"/>
      <c r="H92" s="53"/>
      <c r="I92" s="53"/>
      <c r="J92" s="50"/>
      <c r="K92" s="125"/>
      <c r="L92" s="125"/>
      <c r="R92" s="50"/>
      <c r="S92" s="50"/>
      <c r="T92" s="50"/>
      <c r="U92" s="50"/>
      <c r="V92" s="50"/>
      <c r="W92" s="52"/>
      <c r="X92" s="50"/>
      <c r="Y92" s="50"/>
      <c r="Z92" s="50"/>
      <c r="AA92" s="50"/>
      <c r="AB92" s="50"/>
    </row>
    <row r="93" spans="1:28" ht="17.25" customHeight="1">
      <c r="A93" s="218"/>
      <c r="B93" s="219"/>
      <c r="C93" s="220"/>
      <c r="D93" s="53"/>
      <c r="E93" s="53"/>
      <c r="F93" s="53"/>
      <c r="G93" s="53"/>
      <c r="H93" s="53"/>
      <c r="I93" s="53"/>
      <c r="J93" s="50"/>
      <c r="K93" s="125"/>
      <c r="L93" s="125"/>
      <c r="R93" s="50"/>
      <c r="S93" s="50"/>
      <c r="T93" s="50"/>
      <c r="U93" s="50"/>
      <c r="V93" s="50"/>
      <c r="W93" s="52"/>
      <c r="X93" s="50"/>
      <c r="Y93" s="50"/>
      <c r="Z93" s="50"/>
      <c r="AA93" s="50"/>
      <c r="AB93" s="50"/>
    </row>
    <row r="94" spans="1:28" ht="17.25" customHeight="1">
      <c r="A94" s="218"/>
      <c r="B94" s="219"/>
      <c r="C94" s="220"/>
      <c r="D94" s="53"/>
      <c r="E94" s="53"/>
      <c r="F94" s="53"/>
      <c r="G94" s="53"/>
      <c r="H94" s="53"/>
      <c r="I94" s="53"/>
      <c r="J94" s="50"/>
      <c r="K94" s="125"/>
      <c r="L94" s="125"/>
      <c r="R94" s="50"/>
      <c r="S94" s="50"/>
      <c r="T94" s="50"/>
      <c r="U94" s="50"/>
      <c r="V94" s="50"/>
      <c r="W94" s="52"/>
      <c r="X94" s="50"/>
      <c r="Y94" s="50"/>
      <c r="Z94" s="50"/>
      <c r="AA94" s="50"/>
      <c r="AB94" s="50"/>
    </row>
    <row r="95" spans="1:28" ht="17.25" customHeight="1">
      <c r="A95" s="218"/>
      <c r="B95" s="219"/>
      <c r="C95" s="220"/>
      <c r="D95" s="53"/>
      <c r="E95" s="53"/>
      <c r="F95" s="53"/>
      <c r="G95" s="53"/>
      <c r="H95" s="53"/>
      <c r="I95" s="53"/>
      <c r="J95" s="50"/>
      <c r="K95" s="125"/>
      <c r="L95" s="125"/>
      <c r="R95" s="50"/>
      <c r="S95" s="50"/>
      <c r="T95" s="50"/>
      <c r="U95" s="50"/>
      <c r="V95" s="50"/>
      <c r="W95" s="52"/>
      <c r="X95" s="50"/>
      <c r="Y95" s="50"/>
      <c r="Z95" s="50"/>
      <c r="AA95" s="50"/>
      <c r="AB95" s="50"/>
    </row>
    <row r="96" spans="1:28" ht="17.25" customHeight="1">
      <c r="A96" s="218"/>
      <c r="B96" s="219"/>
      <c r="C96" s="220"/>
      <c r="D96" s="53"/>
      <c r="E96" s="53"/>
      <c r="F96" s="53"/>
      <c r="G96" s="53"/>
      <c r="H96" s="53"/>
      <c r="I96" s="53"/>
      <c r="J96" s="50"/>
      <c r="K96" s="125"/>
      <c r="L96" s="125"/>
      <c r="R96" s="50"/>
      <c r="S96" s="50"/>
      <c r="T96" s="50"/>
      <c r="U96" s="50"/>
      <c r="V96" s="50"/>
      <c r="W96" s="52"/>
      <c r="X96" s="50"/>
      <c r="Y96" s="50"/>
      <c r="Z96" s="50"/>
      <c r="AA96" s="50"/>
      <c r="AB96" s="50"/>
    </row>
    <row r="97" spans="1:28" ht="17.25" customHeight="1">
      <c r="A97" s="53"/>
      <c r="B97" s="53"/>
      <c r="C97" s="53"/>
      <c r="D97" s="53"/>
      <c r="E97" s="53"/>
      <c r="F97" s="53"/>
      <c r="G97" s="53"/>
      <c r="H97" s="53"/>
      <c r="I97" s="53"/>
      <c r="J97" s="50"/>
      <c r="K97" s="125"/>
      <c r="L97" s="125"/>
      <c r="R97" s="50"/>
      <c r="S97" s="50"/>
      <c r="T97" s="50"/>
      <c r="U97" s="50"/>
      <c r="V97" s="50"/>
      <c r="W97" s="52"/>
      <c r="X97" s="50"/>
      <c r="Y97" s="50"/>
      <c r="Z97" s="50"/>
      <c r="AA97" s="50"/>
      <c r="AB97" s="50"/>
    </row>
    <row r="98" spans="1:28" ht="17.25" customHeight="1">
      <c r="A98" s="53"/>
      <c r="B98" s="53"/>
      <c r="C98" s="53"/>
      <c r="D98" s="53"/>
      <c r="E98" s="53"/>
      <c r="F98" s="53"/>
      <c r="G98" s="53"/>
      <c r="H98" s="53"/>
      <c r="I98" s="53"/>
      <c r="J98" s="50"/>
      <c r="K98" s="125"/>
      <c r="L98" s="125"/>
      <c r="R98" s="50"/>
      <c r="S98" s="50"/>
      <c r="T98" s="50"/>
      <c r="U98" s="50"/>
      <c r="V98" s="50"/>
      <c r="W98" s="52"/>
      <c r="X98" s="50"/>
      <c r="Y98" s="50"/>
      <c r="Z98" s="50"/>
      <c r="AA98" s="50"/>
      <c r="AB98" s="50"/>
    </row>
    <row r="99" spans="1:28" ht="17.25" customHeight="1">
      <c r="A99" s="53"/>
      <c r="B99" s="53"/>
      <c r="C99" s="53"/>
      <c r="D99" s="53"/>
      <c r="E99" s="53"/>
      <c r="F99" s="53"/>
      <c r="G99" s="53"/>
      <c r="H99" s="53"/>
      <c r="I99" s="53"/>
      <c r="J99" s="50"/>
      <c r="K99" s="125"/>
      <c r="L99" s="125"/>
      <c r="R99" s="50"/>
      <c r="S99" s="50"/>
      <c r="T99" s="50"/>
      <c r="U99" s="50"/>
      <c r="V99" s="50"/>
      <c r="W99" s="52"/>
      <c r="X99" s="50"/>
      <c r="Y99" s="50"/>
      <c r="Z99" s="50"/>
      <c r="AA99" s="50"/>
      <c r="AB99" s="50"/>
    </row>
    <row r="100" spans="1:28" ht="17.2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0"/>
      <c r="K100" s="125"/>
      <c r="L100" s="125"/>
      <c r="R100" s="50"/>
      <c r="S100" s="50"/>
      <c r="T100" s="50"/>
      <c r="U100" s="50"/>
      <c r="V100" s="50"/>
      <c r="W100" s="52"/>
      <c r="X100" s="50"/>
      <c r="Y100" s="50"/>
      <c r="Z100" s="50"/>
      <c r="AA100" s="50"/>
      <c r="AB100" s="50"/>
    </row>
    <row r="101" spans="1:28" ht="17.2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0"/>
      <c r="K101" s="125"/>
      <c r="L101" s="125"/>
      <c r="R101" s="50"/>
      <c r="S101" s="50"/>
      <c r="T101" s="50"/>
      <c r="U101" s="50"/>
      <c r="V101" s="50"/>
      <c r="W101" s="52"/>
      <c r="X101" s="50"/>
      <c r="Y101" s="50"/>
      <c r="Z101" s="50"/>
      <c r="AA101" s="50"/>
      <c r="AB101" s="50"/>
    </row>
    <row r="102" spans="1:28" ht="17.2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0"/>
      <c r="K102" s="125"/>
      <c r="L102" s="125"/>
      <c r="R102" s="50"/>
      <c r="S102" s="50"/>
      <c r="T102" s="50"/>
      <c r="U102" s="50"/>
      <c r="V102" s="50"/>
      <c r="W102" s="52"/>
      <c r="X102" s="50"/>
      <c r="Y102" s="50"/>
      <c r="Z102" s="50"/>
      <c r="AA102" s="50"/>
      <c r="AB102" s="50"/>
    </row>
    <row r="103" spans="1:28" ht="17.2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0"/>
      <c r="K103" s="125"/>
      <c r="L103" s="125"/>
      <c r="R103" s="50"/>
      <c r="S103" s="50"/>
      <c r="T103" s="50"/>
      <c r="U103" s="50"/>
      <c r="V103" s="50"/>
      <c r="W103" s="52"/>
      <c r="X103" s="50"/>
      <c r="Y103" s="50"/>
      <c r="Z103" s="50"/>
      <c r="AA103" s="50"/>
      <c r="AB103" s="50"/>
    </row>
    <row r="104" spans="1:28" ht="17.2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0"/>
      <c r="K104" s="125"/>
      <c r="L104" s="125"/>
      <c r="R104" s="50"/>
      <c r="S104" s="50"/>
      <c r="T104" s="50"/>
      <c r="U104" s="50"/>
      <c r="V104" s="50"/>
      <c r="W104" s="52"/>
      <c r="X104" s="50"/>
      <c r="Y104" s="50"/>
      <c r="Z104" s="50"/>
      <c r="AA104" s="50"/>
      <c r="AB104" s="50"/>
    </row>
    <row r="105" spans="1:28" ht="17.2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0"/>
      <c r="K105" s="125"/>
      <c r="L105" s="125"/>
      <c r="R105" s="50"/>
      <c r="S105" s="50"/>
      <c r="T105" s="50"/>
      <c r="U105" s="50"/>
      <c r="V105" s="50"/>
      <c r="W105" s="52"/>
      <c r="X105" s="50"/>
      <c r="Y105" s="50"/>
      <c r="Z105" s="50"/>
      <c r="AA105" s="50"/>
      <c r="AB105" s="50"/>
    </row>
    <row r="106" spans="1:28" ht="17.2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0"/>
      <c r="K106" s="125"/>
      <c r="L106" s="125"/>
      <c r="R106" s="50"/>
      <c r="S106" s="50"/>
      <c r="T106" s="50"/>
      <c r="U106" s="50"/>
      <c r="V106" s="50"/>
      <c r="W106" s="52"/>
      <c r="X106" s="50"/>
      <c r="Y106" s="50"/>
      <c r="Z106" s="50"/>
      <c r="AA106" s="50"/>
      <c r="AB106" s="50"/>
    </row>
    <row r="107" spans="1:28" ht="17.2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0"/>
      <c r="K107" s="125"/>
      <c r="L107" s="125"/>
      <c r="R107" s="50"/>
      <c r="S107" s="50"/>
      <c r="T107" s="50"/>
      <c r="U107" s="50"/>
      <c r="V107" s="50"/>
      <c r="W107" s="52"/>
      <c r="X107" s="50"/>
      <c r="Y107" s="50"/>
      <c r="Z107" s="50"/>
      <c r="AA107" s="50"/>
      <c r="AB107" s="50"/>
    </row>
    <row r="108" spans="1:28" ht="17.2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0"/>
      <c r="K108" s="125"/>
      <c r="L108" s="125"/>
      <c r="R108" s="50"/>
      <c r="S108" s="50"/>
      <c r="T108" s="50"/>
      <c r="U108" s="50"/>
      <c r="V108" s="50"/>
      <c r="W108" s="52"/>
      <c r="X108" s="50"/>
      <c r="Y108" s="50"/>
      <c r="Z108" s="50"/>
      <c r="AA108" s="50"/>
      <c r="AB108" s="50"/>
    </row>
    <row r="109" spans="1:28" ht="17.2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0"/>
      <c r="K109" s="125"/>
      <c r="L109" s="125"/>
      <c r="R109" s="50"/>
      <c r="S109" s="50"/>
      <c r="T109" s="50"/>
      <c r="U109" s="50"/>
      <c r="V109" s="50"/>
      <c r="W109" s="52"/>
      <c r="X109" s="50"/>
      <c r="Y109" s="50"/>
      <c r="Z109" s="50"/>
      <c r="AA109" s="50"/>
      <c r="AB109" s="50"/>
    </row>
    <row r="110" spans="1:28" ht="17.2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0"/>
      <c r="K110" s="125"/>
      <c r="L110" s="125"/>
      <c r="R110" s="50"/>
      <c r="S110" s="50"/>
      <c r="T110" s="50"/>
      <c r="U110" s="50"/>
      <c r="V110" s="50"/>
      <c r="W110" s="52"/>
      <c r="X110" s="50"/>
      <c r="Y110" s="50"/>
      <c r="Z110" s="50"/>
      <c r="AA110" s="50"/>
      <c r="AB110" s="50"/>
    </row>
    <row r="111" spans="1:28" ht="17.2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0"/>
      <c r="K111" s="125"/>
      <c r="L111" s="125"/>
      <c r="R111" s="50"/>
      <c r="S111" s="50"/>
      <c r="T111" s="50"/>
      <c r="U111" s="50"/>
      <c r="V111" s="50"/>
      <c r="W111" s="52"/>
      <c r="X111" s="50"/>
      <c r="Y111" s="50"/>
      <c r="Z111" s="50"/>
      <c r="AA111" s="50"/>
      <c r="AB111" s="50"/>
    </row>
    <row r="112" spans="1:28" ht="17.2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0"/>
      <c r="K112" s="125"/>
      <c r="L112" s="125"/>
      <c r="R112" s="50"/>
      <c r="S112" s="50"/>
      <c r="T112" s="50"/>
      <c r="U112" s="50"/>
      <c r="V112" s="50"/>
      <c r="W112" s="52"/>
      <c r="X112" s="50"/>
      <c r="Y112" s="50"/>
      <c r="Z112" s="50"/>
      <c r="AA112" s="50"/>
      <c r="AB112" s="50"/>
    </row>
    <row r="113" spans="1:28" ht="17.2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0"/>
      <c r="K113" s="125"/>
      <c r="L113" s="125"/>
      <c r="R113" s="50"/>
      <c r="S113" s="50"/>
      <c r="T113" s="50"/>
      <c r="U113" s="50"/>
      <c r="V113" s="50"/>
      <c r="W113" s="52"/>
      <c r="X113" s="50"/>
      <c r="Y113" s="50"/>
      <c r="Z113" s="50"/>
      <c r="AA113" s="50"/>
      <c r="AB113" s="50"/>
    </row>
    <row r="114" spans="1:28" ht="17.2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0"/>
      <c r="K114" s="125"/>
      <c r="L114" s="125"/>
      <c r="R114" s="50"/>
      <c r="S114" s="50"/>
      <c r="T114" s="50"/>
      <c r="U114" s="50"/>
      <c r="V114" s="50"/>
      <c r="W114" s="52"/>
      <c r="X114" s="50"/>
      <c r="Y114" s="50"/>
      <c r="Z114" s="50"/>
      <c r="AA114" s="50"/>
      <c r="AB114" s="50"/>
    </row>
    <row r="115" spans="1:28" ht="17.2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0"/>
      <c r="K115" s="125"/>
      <c r="L115" s="125"/>
      <c r="R115" s="50"/>
      <c r="S115" s="50"/>
      <c r="T115" s="50"/>
      <c r="U115" s="50"/>
      <c r="V115" s="50"/>
      <c r="W115" s="52"/>
      <c r="X115" s="50"/>
      <c r="Y115" s="50"/>
      <c r="Z115" s="50"/>
      <c r="AA115" s="50"/>
      <c r="AB115" s="50"/>
    </row>
    <row r="116" spans="1:28" ht="17.2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0"/>
      <c r="K116" s="125"/>
      <c r="L116" s="125"/>
      <c r="R116" s="50"/>
      <c r="S116" s="50"/>
      <c r="T116" s="50"/>
      <c r="U116" s="50"/>
      <c r="V116" s="50"/>
      <c r="W116" s="52"/>
      <c r="X116" s="50"/>
      <c r="Y116" s="50"/>
      <c r="Z116" s="50"/>
      <c r="AA116" s="50"/>
      <c r="AB116" s="50"/>
    </row>
    <row r="117" spans="1:28" ht="17.2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0"/>
      <c r="K117" s="125"/>
      <c r="L117" s="125"/>
      <c r="R117" s="50"/>
      <c r="S117" s="50"/>
      <c r="T117" s="50"/>
      <c r="U117" s="50"/>
      <c r="V117" s="50"/>
      <c r="W117" s="52"/>
      <c r="X117" s="50"/>
      <c r="Y117" s="50"/>
      <c r="Z117" s="50"/>
      <c r="AA117" s="50"/>
      <c r="AB117" s="50"/>
    </row>
    <row r="118" spans="1:28" ht="17.2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0"/>
      <c r="K118" s="125"/>
      <c r="L118" s="125"/>
      <c r="R118" s="50"/>
      <c r="S118" s="50"/>
      <c r="T118" s="50"/>
      <c r="U118" s="50"/>
      <c r="V118" s="50"/>
      <c r="W118" s="52"/>
      <c r="X118" s="50"/>
      <c r="Y118" s="50"/>
      <c r="Z118" s="50"/>
      <c r="AA118" s="50"/>
      <c r="AB118" s="50"/>
    </row>
    <row r="119" spans="1:28" ht="17.2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0"/>
      <c r="K119" s="125"/>
      <c r="L119" s="125"/>
      <c r="R119" s="50"/>
      <c r="S119" s="50"/>
      <c r="T119" s="50"/>
      <c r="U119" s="50"/>
      <c r="V119" s="50"/>
      <c r="W119" s="52"/>
      <c r="X119" s="50"/>
      <c r="Y119" s="50"/>
      <c r="Z119" s="50"/>
      <c r="AA119" s="50"/>
      <c r="AB119" s="50"/>
    </row>
    <row r="120" spans="1:28" ht="17.2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0"/>
      <c r="K120" s="125"/>
      <c r="L120" s="125"/>
      <c r="R120" s="50"/>
      <c r="S120" s="50"/>
      <c r="T120" s="50"/>
      <c r="U120" s="50"/>
      <c r="V120" s="50"/>
      <c r="W120" s="52"/>
      <c r="X120" s="50"/>
      <c r="Y120" s="50"/>
      <c r="Z120" s="50"/>
      <c r="AA120" s="50"/>
      <c r="AB120" s="50"/>
    </row>
    <row r="121" spans="1:28" ht="17.2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0"/>
      <c r="K121" s="125"/>
      <c r="L121" s="125"/>
      <c r="R121" s="50"/>
      <c r="S121" s="50"/>
      <c r="T121" s="50"/>
      <c r="U121" s="50"/>
      <c r="V121" s="50"/>
      <c r="W121" s="52"/>
      <c r="X121" s="50"/>
      <c r="Y121" s="50"/>
      <c r="Z121" s="50"/>
      <c r="AA121" s="50"/>
      <c r="AB121" s="50"/>
    </row>
    <row r="122" spans="1:28" ht="17.2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0"/>
      <c r="K122" s="125"/>
      <c r="L122" s="125"/>
      <c r="R122" s="50"/>
      <c r="S122" s="50"/>
      <c r="T122" s="50"/>
      <c r="U122" s="50"/>
      <c r="V122" s="50"/>
      <c r="W122" s="52"/>
      <c r="X122" s="50"/>
      <c r="Y122" s="50"/>
      <c r="Z122" s="50"/>
      <c r="AA122" s="50"/>
      <c r="AB122" s="50"/>
    </row>
    <row r="123" spans="1:28" ht="17.2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0"/>
      <c r="K123" s="125"/>
      <c r="L123" s="125"/>
      <c r="R123" s="50"/>
      <c r="S123" s="50"/>
      <c r="T123" s="50"/>
      <c r="U123" s="50"/>
      <c r="V123" s="50"/>
      <c r="W123" s="52"/>
      <c r="X123" s="50"/>
      <c r="Y123" s="50"/>
      <c r="Z123" s="50"/>
      <c r="AA123" s="50"/>
      <c r="AB123" s="50"/>
    </row>
    <row r="124" spans="1:28" ht="17.2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0"/>
      <c r="K124" s="125"/>
      <c r="L124" s="125"/>
      <c r="R124" s="50"/>
      <c r="S124" s="50"/>
      <c r="T124" s="50"/>
      <c r="U124" s="50"/>
      <c r="V124" s="50"/>
      <c r="W124" s="52"/>
      <c r="X124" s="50"/>
      <c r="Y124" s="50"/>
      <c r="Z124" s="50"/>
      <c r="AA124" s="50"/>
      <c r="AB124" s="50"/>
    </row>
    <row r="125" spans="1:28" ht="17.2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0"/>
      <c r="K125" s="125"/>
      <c r="L125" s="125"/>
      <c r="R125" s="50"/>
      <c r="S125" s="50"/>
      <c r="T125" s="50"/>
      <c r="U125" s="50"/>
      <c r="V125" s="50"/>
      <c r="W125" s="52"/>
      <c r="X125" s="50"/>
      <c r="Y125" s="50"/>
      <c r="Z125" s="50"/>
      <c r="AA125" s="50"/>
      <c r="AB125" s="50"/>
    </row>
    <row r="126" spans="1:28" ht="17.2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0"/>
      <c r="K126" s="125"/>
      <c r="L126" s="125"/>
      <c r="R126" s="50"/>
      <c r="S126" s="50"/>
      <c r="T126" s="50"/>
      <c r="U126" s="50"/>
      <c r="V126" s="50"/>
      <c r="W126" s="52"/>
      <c r="X126" s="50"/>
      <c r="Y126" s="50"/>
      <c r="Z126" s="50"/>
      <c r="AA126" s="50"/>
      <c r="AB126" s="50"/>
    </row>
    <row r="127" spans="1:28" ht="17.2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0"/>
      <c r="K127" s="125"/>
      <c r="L127" s="125"/>
      <c r="R127" s="50"/>
      <c r="S127" s="50"/>
      <c r="T127" s="50"/>
      <c r="U127" s="50"/>
      <c r="V127" s="50"/>
      <c r="W127" s="52"/>
      <c r="X127" s="50"/>
      <c r="Y127" s="50"/>
      <c r="Z127" s="50"/>
      <c r="AA127" s="50"/>
      <c r="AB127" s="50"/>
    </row>
    <row r="128" spans="1:28" ht="17.2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0"/>
      <c r="K128" s="125"/>
      <c r="L128" s="125"/>
      <c r="R128" s="50"/>
      <c r="S128" s="50"/>
      <c r="T128" s="50"/>
      <c r="U128" s="50"/>
      <c r="V128" s="50"/>
      <c r="W128" s="52"/>
      <c r="X128" s="50"/>
      <c r="Y128" s="50"/>
      <c r="Z128" s="50"/>
      <c r="AA128" s="50"/>
      <c r="AB128" s="50"/>
    </row>
    <row r="129" spans="1:28" ht="17.2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0"/>
      <c r="K129" s="125"/>
      <c r="L129" s="125"/>
      <c r="R129" s="50"/>
      <c r="S129" s="50"/>
      <c r="T129" s="50"/>
      <c r="U129" s="50"/>
      <c r="V129" s="50"/>
      <c r="W129" s="52"/>
      <c r="X129" s="50"/>
      <c r="Y129" s="50"/>
      <c r="Z129" s="50"/>
      <c r="AA129" s="50"/>
      <c r="AB129" s="50"/>
    </row>
    <row r="130" spans="1:28" ht="17.2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0"/>
      <c r="K130" s="125"/>
      <c r="L130" s="125"/>
      <c r="R130" s="50"/>
      <c r="S130" s="50"/>
      <c r="T130" s="50"/>
      <c r="U130" s="50"/>
      <c r="V130" s="50"/>
      <c r="W130" s="52"/>
      <c r="X130" s="50"/>
      <c r="Y130" s="50"/>
      <c r="Z130" s="50"/>
      <c r="AA130" s="50"/>
      <c r="AB130" s="50"/>
    </row>
    <row r="131" spans="1:28" ht="17.2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0"/>
      <c r="K131" s="125"/>
      <c r="L131" s="125"/>
      <c r="R131" s="50"/>
      <c r="S131" s="50"/>
      <c r="T131" s="50"/>
      <c r="U131" s="50"/>
      <c r="V131" s="50"/>
      <c r="W131" s="52"/>
      <c r="X131" s="50"/>
      <c r="Y131" s="50"/>
      <c r="Z131" s="50"/>
      <c r="AA131" s="50"/>
      <c r="AB131" s="50"/>
    </row>
    <row r="132" spans="1:28" ht="17.2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0"/>
      <c r="K132" s="125"/>
      <c r="L132" s="125"/>
      <c r="R132" s="50"/>
      <c r="S132" s="50"/>
      <c r="T132" s="50"/>
      <c r="U132" s="50"/>
      <c r="V132" s="50"/>
      <c r="W132" s="52"/>
      <c r="X132" s="50"/>
      <c r="Y132" s="50"/>
      <c r="Z132" s="50"/>
      <c r="AA132" s="50"/>
      <c r="AB132" s="50"/>
    </row>
    <row r="133" spans="1:28" ht="17.2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0"/>
      <c r="K133" s="125"/>
      <c r="L133" s="125"/>
      <c r="R133" s="50"/>
      <c r="S133" s="50"/>
      <c r="T133" s="50"/>
      <c r="U133" s="50"/>
      <c r="V133" s="50"/>
      <c r="W133" s="52"/>
      <c r="X133" s="50"/>
      <c r="Y133" s="50"/>
      <c r="Z133" s="50"/>
      <c r="AA133" s="50"/>
      <c r="AB133" s="50"/>
    </row>
    <row r="134" spans="1:28" ht="17.2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0"/>
      <c r="K134" s="125"/>
      <c r="L134" s="125"/>
      <c r="R134" s="50"/>
      <c r="S134" s="50"/>
      <c r="T134" s="50"/>
      <c r="U134" s="50"/>
      <c r="V134" s="50"/>
      <c r="W134" s="52"/>
      <c r="X134" s="50"/>
      <c r="Y134" s="50"/>
      <c r="Z134" s="50"/>
      <c r="AA134" s="50"/>
      <c r="AB134" s="50"/>
    </row>
    <row r="135" spans="1:28" ht="17.2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0"/>
      <c r="K135" s="125"/>
      <c r="L135" s="125"/>
      <c r="R135" s="50"/>
      <c r="S135" s="50"/>
      <c r="T135" s="50"/>
      <c r="U135" s="50"/>
      <c r="V135" s="50"/>
      <c r="W135" s="52"/>
      <c r="X135" s="50"/>
      <c r="Y135" s="50"/>
      <c r="Z135" s="50"/>
      <c r="AA135" s="50"/>
      <c r="AB135" s="50"/>
    </row>
    <row r="136" spans="1:28" ht="17.2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0"/>
      <c r="K136" s="125"/>
      <c r="L136" s="125"/>
      <c r="R136" s="50"/>
      <c r="S136" s="50"/>
      <c r="T136" s="50"/>
      <c r="U136" s="50"/>
      <c r="V136" s="50"/>
      <c r="W136" s="52"/>
      <c r="X136" s="50"/>
      <c r="Y136" s="50"/>
      <c r="Z136" s="50"/>
      <c r="AA136" s="50"/>
      <c r="AB136" s="50"/>
    </row>
    <row r="137" spans="1:28" ht="17.2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0"/>
      <c r="K137" s="125"/>
      <c r="L137" s="125"/>
      <c r="R137" s="50"/>
      <c r="S137" s="50"/>
      <c r="T137" s="50"/>
      <c r="U137" s="50"/>
      <c r="V137" s="50"/>
      <c r="W137" s="52"/>
      <c r="X137" s="50"/>
      <c r="Y137" s="50"/>
      <c r="Z137" s="50"/>
      <c r="AA137" s="50"/>
      <c r="AB137" s="50"/>
    </row>
    <row r="138" spans="1:28" ht="17.2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0"/>
      <c r="K138" s="125"/>
      <c r="L138" s="125"/>
      <c r="R138" s="50"/>
      <c r="S138" s="50"/>
      <c r="T138" s="50"/>
      <c r="U138" s="50"/>
      <c r="V138" s="50"/>
      <c r="W138" s="52"/>
      <c r="X138" s="50"/>
      <c r="Y138" s="50"/>
      <c r="Z138" s="50"/>
      <c r="AA138" s="50"/>
      <c r="AB138" s="50"/>
    </row>
    <row r="139" spans="1:28" ht="17.2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0"/>
      <c r="K139" s="125"/>
      <c r="L139" s="125"/>
      <c r="R139" s="50"/>
      <c r="S139" s="50"/>
      <c r="T139" s="50"/>
      <c r="U139" s="50"/>
      <c r="V139" s="50"/>
      <c r="W139" s="52"/>
      <c r="X139" s="50"/>
      <c r="Y139" s="50"/>
      <c r="Z139" s="50"/>
      <c r="AA139" s="50"/>
      <c r="AB139" s="50"/>
    </row>
    <row r="140" spans="1:28" ht="17.2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0"/>
      <c r="K140" s="125"/>
      <c r="L140" s="125"/>
      <c r="R140" s="50"/>
      <c r="S140" s="50"/>
      <c r="T140" s="50"/>
      <c r="U140" s="50"/>
      <c r="V140" s="50"/>
      <c r="W140" s="52"/>
      <c r="X140" s="50"/>
      <c r="Y140" s="50"/>
      <c r="Z140" s="50"/>
      <c r="AA140" s="50"/>
      <c r="AB140" s="50"/>
    </row>
    <row r="141" spans="1:28" ht="17.2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0"/>
      <c r="K141" s="125"/>
      <c r="L141" s="125"/>
      <c r="R141" s="50"/>
      <c r="S141" s="50"/>
      <c r="T141" s="50"/>
      <c r="U141" s="50"/>
      <c r="V141" s="50"/>
      <c r="W141" s="52"/>
      <c r="X141" s="50"/>
      <c r="Y141" s="50"/>
      <c r="Z141" s="50"/>
      <c r="AA141" s="50"/>
      <c r="AB141" s="50"/>
    </row>
    <row r="142" spans="1:28" ht="17.2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0"/>
      <c r="K142" s="125"/>
      <c r="L142" s="125"/>
      <c r="R142" s="50"/>
      <c r="S142" s="50"/>
      <c r="T142" s="50"/>
      <c r="U142" s="50"/>
      <c r="V142" s="50"/>
      <c r="W142" s="52"/>
      <c r="X142" s="50"/>
      <c r="Y142" s="50"/>
      <c r="Z142" s="50"/>
      <c r="AA142" s="50"/>
      <c r="AB142" s="50"/>
    </row>
    <row r="143" spans="1:28" ht="17.2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0"/>
      <c r="K143" s="125"/>
      <c r="L143" s="125"/>
      <c r="R143" s="50"/>
      <c r="S143" s="50"/>
      <c r="T143" s="50"/>
      <c r="U143" s="50"/>
      <c r="V143" s="50"/>
      <c r="W143" s="52"/>
      <c r="X143" s="50"/>
      <c r="Y143" s="50"/>
      <c r="Z143" s="50"/>
      <c r="AA143" s="50"/>
      <c r="AB143" s="50"/>
    </row>
    <row r="144" spans="1:28" ht="17.2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0"/>
      <c r="K144" s="125"/>
      <c r="L144" s="125"/>
      <c r="R144" s="50"/>
      <c r="S144" s="50"/>
      <c r="T144" s="50"/>
      <c r="U144" s="50"/>
      <c r="V144" s="50"/>
      <c r="W144" s="52"/>
      <c r="X144" s="50"/>
      <c r="Y144" s="50"/>
      <c r="Z144" s="50"/>
      <c r="AA144" s="50"/>
      <c r="AB144" s="50"/>
    </row>
    <row r="145" spans="1:28" ht="17.2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0"/>
      <c r="K145" s="125"/>
      <c r="L145" s="125"/>
      <c r="R145" s="50"/>
      <c r="S145" s="50"/>
      <c r="T145" s="50"/>
      <c r="U145" s="50"/>
      <c r="V145" s="50"/>
      <c r="W145" s="52"/>
      <c r="X145" s="50"/>
      <c r="Y145" s="50"/>
      <c r="Z145" s="50"/>
      <c r="AA145" s="50"/>
      <c r="AB145" s="50"/>
    </row>
    <row r="146" spans="1:28" ht="17.2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0"/>
      <c r="K146" s="125"/>
      <c r="L146" s="125"/>
      <c r="R146" s="50"/>
      <c r="S146" s="50"/>
      <c r="T146" s="50"/>
      <c r="U146" s="50"/>
      <c r="V146" s="50"/>
      <c r="W146" s="52"/>
      <c r="X146" s="50"/>
      <c r="Y146" s="50"/>
      <c r="Z146" s="50"/>
      <c r="AA146" s="50"/>
      <c r="AB146" s="50"/>
    </row>
    <row r="147" spans="1:28" ht="17.2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0"/>
      <c r="K147" s="125"/>
      <c r="L147" s="125"/>
      <c r="R147" s="50"/>
      <c r="S147" s="50"/>
      <c r="T147" s="50"/>
      <c r="U147" s="50"/>
      <c r="V147" s="50"/>
      <c r="W147" s="52"/>
      <c r="X147" s="50"/>
      <c r="Y147" s="50"/>
      <c r="Z147" s="50"/>
      <c r="AA147" s="50"/>
      <c r="AB147" s="50"/>
    </row>
    <row r="148" spans="1:28" ht="17.2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0"/>
      <c r="K148" s="125"/>
      <c r="L148" s="125"/>
      <c r="R148" s="50"/>
      <c r="S148" s="50"/>
      <c r="T148" s="50"/>
      <c r="U148" s="50"/>
      <c r="V148" s="50"/>
      <c r="W148" s="52"/>
      <c r="X148" s="50"/>
      <c r="Y148" s="50"/>
      <c r="Z148" s="50"/>
      <c r="AA148" s="50"/>
      <c r="AB148" s="50"/>
    </row>
    <row r="149" spans="1:28" ht="17.2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0"/>
      <c r="K149" s="125"/>
      <c r="L149" s="125"/>
      <c r="R149" s="50"/>
      <c r="S149" s="50"/>
      <c r="T149" s="50"/>
      <c r="U149" s="50"/>
      <c r="V149" s="50"/>
      <c r="W149" s="52"/>
      <c r="X149" s="50"/>
      <c r="Y149" s="50"/>
      <c r="Z149" s="50"/>
      <c r="AA149" s="50"/>
      <c r="AB149" s="50"/>
    </row>
    <row r="150" spans="1:28" ht="17.2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0"/>
      <c r="K150" s="125"/>
      <c r="L150" s="125"/>
      <c r="R150" s="50"/>
      <c r="S150" s="50"/>
      <c r="T150" s="50"/>
      <c r="U150" s="50"/>
      <c r="V150" s="50"/>
      <c r="W150" s="52"/>
      <c r="X150" s="50"/>
      <c r="Y150" s="50"/>
      <c r="Z150" s="50"/>
      <c r="AA150" s="50"/>
      <c r="AB150" s="50"/>
    </row>
    <row r="151" spans="1:28" ht="17.2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0"/>
      <c r="K151" s="125"/>
      <c r="L151" s="125"/>
      <c r="R151" s="50"/>
      <c r="S151" s="50"/>
      <c r="T151" s="50"/>
      <c r="U151" s="50"/>
      <c r="V151" s="50"/>
      <c r="W151" s="52"/>
      <c r="X151" s="50"/>
      <c r="Y151" s="50"/>
      <c r="Z151" s="50"/>
      <c r="AA151" s="50"/>
      <c r="AB151" s="50"/>
    </row>
    <row r="152" spans="1:28" ht="17.2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0"/>
      <c r="K152" s="125"/>
      <c r="L152" s="125"/>
      <c r="R152" s="50"/>
      <c r="S152" s="50"/>
      <c r="T152" s="50"/>
      <c r="U152" s="50"/>
      <c r="V152" s="50"/>
      <c r="W152" s="52"/>
      <c r="X152" s="50"/>
      <c r="Y152" s="50"/>
      <c r="Z152" s="50"/>
      <c r="AA152" s="50"/>
      <c r="AB152" s="50"/>
    </row>
    <row r="153" spans="1:28" ht="17.2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0"/>
      <c r="K153" s="125"/>
      <c r="L153" s="125"/>
      <c r="R153" s="50"/>
      <c r="S153" s="50"/>
      <c r="T153" s="50"/>
      <c r="U153" s="50"/>
      <c r="V153" s="50"/>
      <c r="W153" s="52"/>
      <c r="X153" s="50"/>
      <c r="Y153" s="50"/>
      <c r="Z153" s="50"/>
      <c r="AA153" s="50"/>
      <c r="AB153" s="50"/>
    </row>
    <row r="154" spans="1:28" ht="17.2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0"/>
      <c r="K154" s="125"/>
      <c r="L154" s="125"/>
      <c r="R154" s="50"/>
      <c r="S154" s="50"/>
      <c r="T154" s="50"/>
      <c r="U154" s="50"/>
      <c r="V154" s="50"/>
      <c r="W154" s="52"/>
      <c r="X154" s="50"/>
      <c r="Y154" s="50"/>
      <c r="Z154" s="50"/>
      <c r="AA154" s="50"/>
      <c r="AB154" s="50"/>
    </row>
    <row r="155" spans="1:28" ht="17.2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0"/>
      <c r="K155" s="125"/>
      <c r="L155" s="125"/>
      <c r="R155" s="50"/>
      <c r="S155" s="50"/>
      <c r="T155" s="50"/>
      <c r="U155" s="50"/>
      <c r="V155" s="50"/>
      <c r="W155" s="52"/>
      <c r="X155" s="50"/>
      <c r="Y155" s="50"/>
      <c r="Z155" s="50"/>
      <c r="AA155" s="50"/>
      <c r="AB155" s="50"/>
    </row>
    <row r="156" spans="1:28" ht="17.2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0"/>
      <c r="K156" s="125"/>
      <c r="L156" s="125"/>
      <c r="R156" s="50"/>
      <c r="S156" s="50"/>
      <c r="T156" s="50"/>
      <c r="U156" s="50"/>
      <c r="V156" s="50"/>
      <c r="W156" s="52"/>
      <c r="X156" s="50"/>
      <c r="Y156" s="50"/>
      <c r="Z156" s="50"/>
      <c r="AA156" s="50"/>
      <c r="AB156" s="50"/>
    </row>
    <row r="157" spans="1:28" ht="17.2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0"/>
      <c r="K157" s="125"/>
      <c r="L157" s="125"/>
      <c r="R157" s="50"/>
      <c r="S157" s="50"/>
      <c r="T157" s="50"/>
      <c r="U157" s="50"/>
      <c r="V157" s="50"/>
      <c r="W157" s="52"/>
      <c r="X157" s="50"/>
      <c r="Y157" s="50"/>
      <c r="Z157" s="50"/>
      <c r="AA157" s="50"/>
      <c r="AB157" s="50"/>
    </row>
    <row r="158" spans="1:28" ht="17.2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0"/>
      <c r="K158" s="125"/>
      <c r="L158" s="125"/>
      <c r="R158" s="50"/>
      <c r="S158" s="50"/>
      <c r="T158" s="50"/>
      <c r="U158" s="50"/>
      <c r="V158" s="50"/>
      <c r="W158" s="52"/>
      <c r="X158" s="50"/>
      <c r="Y158" s="50"/>
      <c r="Z158" s="50"/>
      <c r="AA158" s="50"/>
      <c r="AB158" s="50"/>
    </row>
    <row r="159" spans="1:28" ht="17.2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0"/>
      <c r="K159" s="125"/>
      <c r="L159" s="125"/>
      <c r="R159" s="50"/>
      <c r="S159" s="50"/>
      <c r="T159" s="50"/>
      <c r="U159" s="50"/>
      <c r="V159" s="50"/>
      <c r="W159" s="52"/>
      <c r="X159" s="50"/>
      <c r="Y159" s="50"/>
      <c r="Z159" s="50"/>
      <c r="AA159" s="50"/>
      <c r="AB159" s="50"/>
    </row>
    <row r="160" spans="1:28" ht="17.2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0"/>
      <c r="K160" s="125"/>
      <c r="L160" s="125"/>
      <c r="R160" s="50"/>
      <c r="S160" s="50"/>
      <c r="T160" s="50"/>
      <c r="U160" s="50"/>
      <c r="V160" s="50"/>
      <c r="W160" s="52"/>
      <c r="X160" s="50"/>
      <c r="Y160" s="50"/>
      <c r="Z160" s="50"/>
      <c r="AA160" s="50"/>
      <c r="AB160" s="50"/>
    </row>
    <row r="161" spans="1:28" ht="17.2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0"/>
      <c r="K161" s="125"/>
      <c r="L161" s="125"/>
      <c r="R161" s="50"/>
      <c r="S161" s="50"/>
      <c r="T161" s="50"/>
      <c r="U161" s="50"/>
      <c r="V161" s="50"/>
      <c r="W161" s="52"/>
      <c r="X161" s="50"/>
      <c r="Y161" s="50"/>
      <c r="Z161" s="50"/>
      <c r="AA161" s="50"/>
      <c r="AB161" s="50"/>
    </row>
    <row r="162" spans="1:28" ht="17.2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0"/>
      <c r="K162" s="125"/>
      <c r="L162" s="125"/>
      <c r="R162" s="50"/>
      <c r="S162" s="50"/>
      <c r="T162" s="50"/>
      <c r="U162" s="50"/>
      <c r="V162" s="50"/>
      <c r="W162" s="52"/>
      <c r="X162" s="50"/>
      <c r="Y162" s="50"/>
      <c r="Z162" s="50"/>
      <c r="AA162" s="50"/>
      <c r="AB162" s="50"/>
    </row>
    <row r="163" spans="1:28" ht="17.2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0"/>
      <c r="K163" s="125"/>
      <c r="L163" s="125"/>
      <c r="R163" s="50"/>
      <c r="S163" s="50"/>
      <c r="T163" s="50"/>
      <c r="U163" s="50"/>
      <c r="V163" s="50"/>
      <c r="W163" s="52"/>
      <c r="X163" s="50"/>
      <c r="Y163" s="50"/>
      <c r="Z163" s="50"/>
      <c r="AA163" s="50"/>
      <c r="AB163" s="50"/>
    </row>
    <row r="164" spans="1:28" ht="17.2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0"/>
      <c r="K164" s="125"/>
      <c r="L164" s="125"/>
      <c r="R164" s="50"/>
      <c r="S164" s="50"/>
      <c r="T164" s="50"/>
      <c r="U164" s="50"/>
      <c r="V164" s="50"/>
      <c r="W164" s="52"/>
      <c r="X164" s="50"/>
      <c r="Y164" s="50"/>
      <c r="Z164" s="50"/>
      <c r="AA164" s="50"/>
      <c r="AB164" s="50"/>
    </row>
    <row r="165" spans="1:28" ht="17.2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0"/>
      <c r="K165" s="125"/>
      <c r="L165" s="125"/>
      <c r="R165" s="50"/>
      <c r="S165" s="50"/>
      <c r="T165" s="50"/>
      <c r="U165" s="50"/>
      <c r="V165" s="50"/>
      <c r="W165" s="52"/>
      <c r="X165" s="50"/>
      <c r="Y165" s="50"/>
      <c r="Z165" s="50"/>
      <c r="AA165" s="50"/>
      <c r="AB165" s="50"/>
    </row>
    <row r="166" spans="1:28" ht="17.2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0"/>
      <c r="K166" s="125"/>
      <c r="L166" s="125"/>
      <c r="R166" s="50"/>
      <c r="S166" s="50"/>
      <c r="T166" s="50"/>
      <c r="U166" s="50"/>
      <c r="V166" s="50"/>
      <c r="W166" s="52"/>
      <c r="X166" s="50"/>
      <c r="Y166" s="50"/>
      <c r="Z166" s="50"/>
      <c r="AA166" s="50"/>
      <c r="AB166" s="50"/>
    </row>
    <row r="167" spans="1:28" ht="17.2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0"/>
      <c r="K167" s="125"/>
      <c r="L167" s="125"/>
      <c r="R167" s="50"/>
      <c r="S167" s="50"/>
      <c r="T167" s="50"/>
      <c r="U167" s="50"/>
      <c r="V167" s="50"/>
      <c r="W167" s="52"/>
      <c r="X167" s="50"/>
      <c r="Y167" s="50"/>
      <c r="Z167" s="50"/>
      <c r="AA167" s="50"/>
      <c r="AB167" s="50"/>
    </row>
    <row r="168" spans="1:28" ht="17.2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0"/>
      <c r="K168" s="125"/>
      <c r="L168" s="125"/>
      <c r="R168" s="50"/>
      <c r="S168" s="50"/>
      <c r="T168" s="50"/>
      <c r="U168" s="50"/>
      <c r="V168" s="50"/>
      <c r="W168" s="52"/>
      <c r="X168" s="50"/>
      <c r="Y168" s="50"/>
      <c r="Z168" s="50"/>
      <c r="AA168" s="50"/>
      <c r="AB168" s="50"/>
    </row>
    <row r="169" spans="1:28" ht="17.2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0"/>
      <c r="K169" s="125"/>
      <c r="L169" s="125"/>
      <c r="R169" s="50"/>
      <c r="S169" s="50"/>
      <c r="T169" s="50"/>
      <c r="U169" s="50"/>
      <c r="V169" s="50"/>
      <c r="W169" s="52"/>
      <c r="X169" s="50"/>
      <c r="Y169" s="50"/>
      <c r="Z169" s="50"/>
      <c r="AA169" s="50"/>
      <c r="AB169" s="50"/>
    </row>
    <row r="170" spans="1:28" ht="17.2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0"/>
      <c r="K170" s="125"/>
      <c r="L170" s="125"/>
      <c r="R170" s="50"/>
      <c r="S170" s="50"/>
      <c r="T170" s="50"/>
      <c r="U170" s="50"/>
      <c r="V170" s="50"/>
      <c r="W170" s="52"/>
      <c r="X170" s="50"/>
      <c r="Y170" s="50"/>
      <c r="Z170" s="50"/>
      <c r="AA170" s="50"/>
      <c r="AB170" s="50"/>
    </row>
    <row r="171" spans="1:28" ht="17.2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0"/>
      <c r="K171" s="125"/>
      <c r="L171" s="125"/>
      <c r="R171" s="50"/>
      <c r="S171" s="50"/>
      <c r="T171" s="50"/>
      <c r="U171" s="50"/>
      <c r="V171" s="50"/>
      <c r="W171" s="52"/>
      <c r="X171" s="50"/>
      <c r="Y171" s="50"/>
      <c r="Z171" s="50"/>
      <c r="AA171" s="50"/>
      <c r="AB171" s="50"/>
    </row>
    <row r="172" spans="1:28" ht="17.2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0"/>
      <c r="K172" s="125"/>
      <c r="L172" s="125"/>
      <c r="R172" s="50"/>
      <c r="S172" s="50"/>
      <c r="T172" s="50"/>
      <c r="U172" s="50"/>
      <c r="V172" s="50"/>
      <c r="W172" s="52"/>
      <c r="X172" s="50"/>
      <c r="Y172" s="50"/>
      <c r="Z172" s="50"/>
      <c r="AA172" s="50"/>
      <c r="AB172" s="50"/>
    </row>
    <row r="173" spans="1:28" ht="17.2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0"/>
      <c r="K173" s="125"/>
      <c r="L173" s="125"/>
      <c r="R173" s="50"/>
      <c r="S173" s="50"/>
      <c r="T173" s="50"/>
      <c r="U173" s="50"/>
      <c r="V173" s="50"/>
      <c r="W173" s="52"/>
      <c r="X173" s="50"/>
      <c r="Y173" s="50"/>
      <c r="Z173" s="50"/>
      <c r="AA173" s="50"/>
      <c r="AB173" s="50"/>
    </row>
    <row r="174" spans="1:28" ht="17.2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0"/>
      <c r="K174" s="125"/>
      <c r="L174" s="125"/>
      <c r="R174" s="50"/>
      <c r="S174" s="50"/>
      <c r="T174" s="50"/>
      <c r="U174" s="50"/>
      <c r="V174" s="50"/>
      <c r="W174" s="52"/>
      <c r="X174" s="50"/>
      <c r="Y174" s="50"/>
      <c r="Z174" s="50"/>
      <c r="AA174" s="50"/>
      <c r="AB174" s="50"/>
    </row>
    <row r="175" spans="1:28" ht="17.2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0"/>
      <c r="K175" s="125"/>
      <c r="L175" s="125"/>
      <c r="R175" s="50"/>
      <c r="S175" s="50"/>
      <c r="T175" s="50"/>
      <c r="U175" s="50"/>
      <c r="V175" s="50"/>
      <c r="W175" s="52"/>
      <c r="X175" s="50"/>
      <c r="Y175" s="50"/>
      <c r="Z175" s="50"/>
      <c r="AA175" s="50"/>
      <c r="AB175" s="50"/>
    </row>
    <row r="176" spans="1:28" ht="17.2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0"/>
      <c r="K176" s="125"/>
      <c r="L176" s="125"/>
      <c r="R176" s="50"/>
      <c r="S176" s="50"/>
      <c r="T176" s="50"/>
      <c r="U176" s="50"/>
      <c r="V176" s="50"/>
      <c r="W176" s="52"/>
      <c r="X176" s="50"/>
      <c r="Y176" s="50"/>
      <c r="Z176" s="50"/>
      <c r="AA176" s="50"/>
      <c r="AB176" s="50"/>
    </row>
    <row r="177" spans="1:28" ht="17.2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0"/>
      <c r="K177" s="125"/>
      <c r="L177" s="125"/>
      <c r="R177" s="50"/>
      <c r="S177" s="50"/>
      <c r="T177" s="50"/>
      <c r="U177" s="50"/>
      <c r="V177" s="50"/>
      <c r="W177" s="52"/>
      <c r="X177" s="50"/>
      <c r="Y177" s="50"/>
      <c r="Z177" s="50"/>
      <c r="AA177" s="50"/>
      <c r="AB177" s="50"/>
    </row>
    <row r="178" spans="1:28" ht="17.2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0"/>
      <c r="K178" s="125"/>
      <c r="L178" s="125"/>
      <c r="R178" s="50"/>
      <c r="S178" s="50"/>
      <c r="T178" s="50"/>
      <c r="U178" s="50"/>
      <c r="V178" s="50"/>
      <c r="W178" s="52"/>
      <c r="X178" s="50"/>
      <c r="Y178" s="50"/>
      <c r="Z178" s="50"/>
      <c r="AA178" s="50"/>
      <c r="AB178" s="50"/>
    </row>
    <row r="179" spans="1:28" ht="17.2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0"/>
      <c r="K179" s="125"/>
      <c r="L179" s="125"/>
      <c r="R179" s="50"/>
      <c r="S179" s="50"/>
      <c r="T179" s="50"/>
      <c r="U179" s="50"/>
      <c r="V179" s="50"/>
      <c r="W179" s="52"/>
      <c r="X179" s="50"/>
      <c r="Y179" s="50"/>
      <c r="Z179" s="50"/>
      <c r="AA179" s="50"/>
      <c r="AB179" s="50"/>
    </row>
    <row r="180" spans="1:28" ht="17.2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0"/>
      <c r="K180" s="125"/>
      <c r="L180" s="125"/>
      <c r="R180" s="50"/>
      <c r="S180" s="50"/>
      <c r="T180" s="50"/>
      <c r="U180" s="50"/>
      <c r="V180" s="50"/>
      <c r="W180" s="52"/>
      <c r="X180" s="50"/>
      <c r="Y180" s="50"/>
      <c r="Z180" s="50"/>
      <c r="AA180" s="50"/>
      <c r="AB180" s="50"/>
    </row>
    <row r="181" spans="1:28" ht="17.2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0"/>
      <c r="K181" s="125"/>
      <c r="L181" s="125"/>
      <c r="R181" s="50"/>
      <c r="S181" s="50"/>
      <c r="T181" s="50"/>
      <c r="U181" s="50"/>
      <c r="V181" s="50"/>
      <c r="W181" s="52"/>
      <c r="X181" s="50"/>
      <c r="Y181" s="50"/>
      <c r="Z181" s="50"/>
      <c r="AA181" s="50"/>
      <c r="AB181" s="50"/>
    </row>
    <row r="182" spans="1:28" ht="17.2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0"/>
      <c r="K182" s="125"/>
      <c r="L182" s="125"/>
      <c r="R182" s="50"/>
      <c r="S182" s="50"/>
      <c r="T182" s="50"/>
      <c r="U182" s="50"/>
      <c r="V182" s="50"/>
      <c r="W182" s="52"/>
      <c r="X182" s="50"/>
      <c r="Y182" s="50"/>
      <c r="Z182" s="50"/>
      <c r="AA182" s="50"/>
      <c r="AB182" s="50"/>
    </row>
    <row r="183" spans="1:28" ht="17.2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0"/>
      <c r="K183" s="125"/>
      <c r="L183" s="125"/>
      <c r="R183" s="50"/>
      <c r="S183" s="50"/>
      <c r="T183" s="50"/>
      <c r="U183" s="50"/>
      <c r="V183" s="50"/>
      <c r="W183" s="52"/>
      <c r="X183" s="50"/>
      <c r="Y183" s="50"/>
      <c r="Z183" s="50"/>
      <c r="AA183" s="50"/>
      <c r="AB183" s="50"/>
    </row>
    <row r="184" spans="1:28" ht="17.2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0"/>
      <c r="K184" s="125"/>
      <c r="L184" s="125"/>
      <c r="R184" s="50"/>
      <c r="S184" s="50"/>
      <c r="T184" s="50"/>
      <c r="U184" s="50"/>
      <c r="V184" s="50"/>
      <c r="W184" s="52"/>
      <c r="X184" s="50"/>
      <c r="Y184" s="50"/>
      <c r="Z184" s="50"/>
      <c r="AA184" s="50"/>
      <c r="AB184" s="50"/>
    </row>
    <row r="185" spans="1:28" ht="17.2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0"/>
      <c r="K185" s="125"/>
      <c r="L185" s="125"/>
      <c r="R185" s="50"/>
      <c r="S185" s="50"/>
      <c r="T185" s="50"/>
      <c r="U185" s="50"/>
      <c r="V185" s="50"/>
      <c r="W185" s="52"/>
      <c r="X185" s="50"/>
      <c r="Y185" s="50"/>
      <c r="Z185" s="50"/>
      <c r="AA185" s="50"/>
      <c r="AB185" s="50"/>
    </row>
    <row r="186" spans="1:28" ht="17.2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0"/>
      <c r="K186" s="125"/>
      <c r="L186" s="125"/>
      <c r="R186" s="50"/>
      <c r="S186" s="50"/>
      <c r="T186" s="50"/>
      <c r="U186" s="50"/>
      <c r="V186" s="50"/>
      <c r="W186" s="52"/>
      <c r="X186" s="50"/>
      <c r="Y186" s="50"/>
      <c r="Z186" s="50"/>
      <c r="AA186" s="50"/>
      <c r="AB186" s="50"/>
    </row>
    <row r="187" spans="1:28" ht="17.2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0"/>
      <c r="K187" s="125"/>
      <c r="L187" s="125"/>
      <c r="R187" s="50"/>
      <c r="S187" s="50"/>
      <c r="T187" s="50"/>
      <c r="U187" s="50"/>
      <c r="V187" s="50"/>
      <c r="W187" s="52"/>
      <c r="X187" s="50"/>
      <c r="Y187" s="50"/>
      <c r="Z187" s="50"/>
      <c r="AA187" s="50"/>
      <c r="AB187" s="50"/>
    </row>
    <row r="188" spans="1:28" ht="17.2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0"/>
      <c r="K188" s="125"/>
      <c r="L188" s="125"/>
      <c r="R188" s="50"/>
      <c r="S188" s="50"/>
      <c r="T188" s="50"/>
      <c r="U188" s="50"/>
      <c r="V188" s="50"/>
      <c r="W188" s="52"/>
      <c r="X188" s="50"/>
      <c r="Y188" s="50"/>
      <c r="Z188" s="50"/>
      <c r="AA188" s="50"/>
      <c r="AB188" s="50"/>
    </row>
    <row r="189" spans="1:28" ht="17.2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0"/>
      <c r="K189" s="125"/>
      <c r="L189" s="125"/>
      <c r="R189" s="50"/>
      <c r="S189" s="50"/>
      <c r="T189" s="50"/>
      <c r="U189" s="50"/>
      <c r="V189" s="50"/>
      <c r="W189" s="52"/>
      <c r="X189" s="50"/>
      <c r="Y189" s="50"/>
      <c r="Z189" s="50"/>
      <c r="AA189" s="50"/>
      <c r="AB189" s="50"/>
    </row>
    <row r="190" spans="1:28" ht="17.2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0"/>
      <c r="K190" s="125"/>
      <c r="L190" s="125"/>
      <c r="R190" s="50"/>
      <c r="S190" s="50"/>
      <c r="T190" s="50"/>
      <c r="U190" s="50"/>
      <c r="V190" s="50"/>
      <c r="W190" s="52"/>
      <c r="X190" s="50"/>
      <c r="Y190" s="50"/>
      <c r="Z190" s="50"/>
      <c r="AA190" s="50"/>
      <c r="AB190" s="50"/>
    </row>
    <row r="191" spans="1:28" ht="17.2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0"/>
      <c r="K191" s="125"/>
      <c r="L191" s="125"/>
      <c r="R191" s="50"/>
      <c r="S191" s="50"/>
      <c r="T191" s="50"/>
      <c r="U191" s="50"/>
      <c r="V191" s="50"/>
      <c r="W191" s="52"/>
      <c r="X191" s="50"/>
      <c r="Y191" s="50"/>
      <c r="Z191" s="50"/>
      <c r="AA191" s="50"/>
      <c r="AB191" s="50"/>
    </row>
    <row r="192" spans="1:28" ht="17.2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0"/>
      <c r="K192" s="125"/>
      <c r="L192" s="125"/>
      <c r="R192" s="50"/>
      <c r="S192" s="50"/>
      <c r="T192" s="50"/>
      <c r="U192" s="50"/>
      <c r="V192" s="50"/>
      <c r="W192" s="52"/>
      <c r="X192" s="50"/>
      <c r="Y192" s="50"/>
      <c r="Z192" s="50"/>
      <c r="AA192" s="50"/>
      <c r="AB192" s="50"/>
    </row>
    <row r="193" spans="1:28" ht="17.2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0"/>
      <c r="K193" s="125"/>
      <c r="L193" s="125"/>
      <c r="R193" s="50"/>
      <c r="S193" s="50"/>
      <c r="T193" s="50"/>
      <c r="U193" s="50"/>
      <c r="V193" s="50"/>
      <c r="W193" s="52"/>
      <c r="X193" s="50"/>
      <c r="Y193" s="50"/>
      <c r="Z193" s="50"/>
      <c r="AA193" s="50"/>
      <c r="AB193" s="50"/>
    </row>
    <row r="194" spans="1:28" ht="17.2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0"/>
      <c r="K194" s="125"/>
      <c r="L194" s="125"/>
      <c r="R194" s="50"/>
      <c r="S194" s="50"/>
      <c r="T194" s="50"/>
      <c r="U194" s="50"/>
      <c r="V194" s="50"/>
      <c r="W194" s="52"/>
      <c r="X194" s="50"/>
      <c r="Y194" s="50"/>
      <c r="Z194" s="50"/>
      <c r="AA194" s="50"/>
      <c r="AB194" s="50"/>
    </row>
    <row r="195" spans="1:28" ht="17.2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0"/>
      <c r="K195" s="125"/>
      <c r="L195" s="125"/>
      <c r="R195" s="50"/>
      <c r="S195" s="50"/>
      <c r="T195" s="50"/>
      <c r="U195" s="50"/>
      <c r="V195" s="50"/>
      <c r="W195" s="52"/>
      <c r="X195" s="50"/>
      <c r="Y195" s="50"/>
      <c r="Z195" s="50"/>
      <c r="AA195" s="50"/>
      <c r="AB195" s="50"/>
    </row>
    <row r="196" spans="1:28" ht="17.2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0"/>
      <c r="K196" s="125"/>
      <c r="L196" s="125"/>
      <c r="R196" s="50"/>
      <c r="S196" s="50"/>
      <c r="T196" s="50"/>
      <c r="U196" s="50"/>
      <c r="V196" s="50"/>
      <c r="W196" s="52"/>
      <c r="X196" s="50"/>
      <c r="Y196" s="50"/>
      <c r="Z196" s="50"/>
      <c r="AA196" s="50"/>
      <c r="AB196" s="50"/>
    </row>
    <row r="197" spans="1:28" ht="17.2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0"/>
      <c r="K197" s="125"/>
      <c r="L197" s="125"/>
      <c r="R197" s="50"/>
      <c r="S197" s="50"/>
      <c r="T197" s="50"/>
      <c r="U197" s="50"/>
      <c r="V197" s="50"/>
      <c r="W197" s="52"/>
      <c r="X197" s="50"/>
      <c r="Y197" s="50"/>
      <c r="Z197" s="50"/>
      <c r="AA197" s="50"/>
      <c r="AB197" s="50"/>
    </row>
    <row r="198" spans="1:28" ht="17.2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0"/>
      <c r="K198" s="125"/>
      <c r="L198" s="125"/>
      <c r="R198" s="50"/>
      <c r="S198" s="50"/>
      <c r="T198" s="50"/>
      <c r="U198" s="50"/>
      <c r="V198" s="50"/>
      <c r="W198" s="52"/>
      <c r="X198" s="50"/>
      <c r="Y198" s="50"/>
      <c r="Z198" s="50"/>
      <c r="AA198" s="50"/>
      <c r="AB198" s="50"/>
    </row>
    <row r="199" spans="1:28" ht="17.2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0"/>
      <c r="K199" s="125"/>
      <c r="L199" s="125"/>
      <c r="R199" s="50"/>
      <c r="S199" s="50"/>
      <c r="T199" s="50"/>
      <c r="U199" s="50"/>
      <c r="V199" s="50"/>
      <c r="W199" s="52"/>
      <c r="X199" s="50"/>
      <c r="Y199" s="50"/>
      <c r="Z199" s="50"/>
      <c r="AA199" s="50"/>
      <c r="AB199" s="50"/>
    </row>
    <row r="200" spans="1:28" ht="17.2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0"/>
      <c r="K200" s="125"/>
      <c r="L200" s="125"/>
      <c r="R200" s="50"/>
      <c r="S200" s="50"/>
      <c r="T200" s="50"/>
      <c r="U200" s="50"/>
      <c r="V200" s="50"/>
      <c r="W200" s="52"/>
      <c r="X200" s="50"/>
      <c r="Y200" s="50"/>
      <c r="Z200" s="50"/>
      <c r="AA200" s="50"/>
      <c r="AB200" s="50"/>
    </row>
    <row r="201" spans="1:28" ht="17.2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0"/>
      <c r="K201" s="125"/>
      <c r="L201" s="125"/>
      <c r="R201" s="50"/>
      <c r="S201" s="50"/>
      <c r="T201" s="50"/>
      <c r="U201" s="50"/>
      <c r="V201" s="50"/>
      <c r="W201" s="52"/>
      <c r="X201" s="50"/>
      <c r="Y201" s="50"/>
      <c r="Z201" s="50"/>
      <c r="AA201" s="50"/>
      <c r="AB201" s="50"/>
    </row>
    <row r="202" spans="1:28" ht="17.2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0"/>
      <c r="K202" s="125"/>
      <c r="L202" s="125"/>
      <c r="R202" s="50"/>
      <c r="S202" s="50"/>
      <c r="T202" s="50"/>
      <c r="U202" s="50"/>
      <c r="V202" s="50"/>
      <c r="W202" s="52"/>
      <c r="X202" s="50"/>
      <c r="Y202" s="50"/>
      <c r="Z202" s="50"/>
      <c r="AA202" s="50"/>
      <c r="AB202" s="50"/>
    </row>
    <row r="203" spans="1:28" ht="17.2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0"/>
      <c r="K203" s="125"/>
      <c r="L203" s="125"/>
      <c r="R203" s="50"/>
      <c r="S203" s="50"/>
      <c r="T203" s="50"/>
      <c r="U203" s="50"/>
      <c r="V203" s="50"/>
      <c r="W203" s="52"/>
      <c r="X203" s="50"/>
      <c r="Y203" s="50"/>
      <c r="Z203" s="50"/>
      <c r="AA203" s="50"/>
      <c r="AB203" s="50"/>
    </row>
    <row r="204" spans="1:28" ht="17.2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0"/>
      <c r="K204" s="125"/>
      <c r="L204" s="125"/>
      <c r="R204" s="50"/>
      <c r="S204" s="50"/>
      <c r="T204" s="50"/>
      <c r="U204" s="50"/>
      <c r="V204" s="50"/>
      <c r="W204" s="52"/>
      <c r="X204" s="50"/>
      <c r="Y204" s="50"/>
      <c r="Z204" s="50"/>
      <c r="AA204" s="50"/>
      <c r="AB204" s="50"/>
    </row>
    <row r="205" spans="1:28" ht="17.2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0"/>
      <c r="K205" s="125"/>
      <c r="L205" s="125"/>
      <c r="R205" s="50"/>
      <c r="S205" s="50"/>
      <c r="T205" s="50"/>
      <c r="U205" s="50"/>
      <c r="V205" s="50"/>
      <c r="W205" s="52"/>
      <c r="X205" s="50"/>
      <c r="Y205" s="50"/>
      <c r="Z205" s="50"/>
      <c r="AA205" s="50"/>
      <c r="AB205" s="50"/>
    </row>
    <row r="206" spans="1:28" ht="17.2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0"/>
      <c r="K206" s="125"/>
      <c r="L206" s="125"/>
      <c r="R206" s="50"/>
      <c r="S206" s="50"/>
      <c r="T206" s="50"/>
      <c r="U206" s="50"/>
      <c r="V206" s="50"/>
      <c r="W206" s="52"/>
      <c r="X206" s="50"/>
      <c r="Y206" s="50"/>
      <c r="Z206" s="50"/>
      <c r="AA206" s="50"/>
      <c r="AB206" s="50"/>
    </row>
    <row r="207" spans="1:28" ht="17.2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0"/>
      <c r="K207" s="125"/>
      <c r="L207" s="125"/>
      <c r="R207" s="50"/>
      <c r="S207" s="50"/>
      <c r="T207" s="50"/>
      <c r="U207" s="50"/>
      <c r="V207" s="50"/>
      <c r="W207" s="52"/>
      <c r="X207" s="50"/>
      <c r="Y207" s="50"/>
      <c r="Z207" s="50"/>
      <c r="AA207" s="50"/>
      <c r="AB207" s="50"/>
    </row>
    <row r="208" spans="1:28" ht="17.2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0"/>
      <c r="K208" s="125"/>
      <c r="L208" s="125"/>
      <c r="R208" s="50"/>
      <c r="S208" s="50"/>
      <c r="T208" s="50"/>
      <c r="U208" s="50"/>
      <c r="V208" s="50"/>
      <c r="W208" s="52"/>
      <c r="X208" s="50"/>
      <c r="Y208" s="50"/>
      <c r="Z208" s="50"/>
      <c r="AA208" s="50"/>
      <c r="AB208" s="50"/>
    </row>
    <row r="209" spans="1:28" ht="17.2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0"/>
      <c r="K209" s="125"/>
      <c r="L209" s="125"/>
      <c r="R209" s="50"/>
      <c r="S209" s="50"/>
      <c r="T209" s="50"/>
      <c r="U209" s="50"/>
      <c r="V209" s="50"/>
      <c r="W209" s="52"/>
      <c r="X209" s="50"/>
      <c r="Y209" s="50"/>
      <c r="Z209" s="50"/>
      <c r="AA209" s="50"/>
      <c r="AB209" s="50"/>
    </row>
    <row r="210" spans="1:28" ht="17.2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0"/>
      <c r="K210" s="125"/>
      <c r="L210" s="125"/>
      <c r="R210" s="50"/>
      <c r="S210" s="50"/>
      <c r="T210" s="50"/>
      <c r="U210" s="50"/>
      <c r="V210" s="50"/>
      <c r="W210" s="52"/>
      <c r="X210" s="50"/>
      <c r="Y210" s="50"/>
      <c r="Z210" s="50"/>
      <c r="AA210" s="50"/>
      <c r="AB210" s="50"/>
    </row>
    <row r="211" spans="1:28" ht="17.2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0"/>
      <c r="K211" s="125"/>
      <c r="L211" s="125"/>
      <c r="R211" s="50"/>
      <c r="S211" s="50"/>
      <c r="T211" s="50"/>
      <c r="U211" s="50"/>
      <c r="V211" s="50"/>
      <c r="W211" s="52"/>
      <c r="X211" s="50"/>
      <c r="Y211" s="50"/>
      <c r="Z211" s="50"/>
      <c r="AA211" s="50"/>
      <c r="AB211" s="50"/>
    </row>
    <row r="212" spans="1:28" ht="17.2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0"/>
      <c r="K212" s="125"/>
      <c r="L212" s="125"/>
      <c r="R212" s="50"/>
      <c r="S212" s="50"/>
      <c r="T212" s="50"/>
      <c r="U212" s="50"/>
      <c r="V212" s="50"/>
      <c r="W212" s="52"/>
      <c r="X212" s="50"/>
      <c r="Y212" s="50"/>
      <c r="Z212" s="50"/>
      <c r="AA212" s="50"/>
      <c r="AB212" s="50"/>
    </row>
    <row r="213" spans="1:28" ht="17.2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0"/>
      <c r="K213" s="125"/>
      <c r="L213" s="125"/>
      <c r="R213" s="50"/>
      <c r="S213" s="50"/>
      <c r="T213" s="50"/>
      <c r="U213" s="50"/>
      <c r="V213" s="50"/>
      <c r="W213" s="52"/>
      <c r="X213" s="50"/>
      <c r="Y213" s="50"/>
      <c r="Z213" s="50"/>
      <c r="AA213" s="50"/>
      <c r="AB213" s="50"/>
    </row>
    <row r="214" spans="1:28" ht="17.2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0"/>
      <c r="K214" s="125"/>
      <c r="L214" s="125"/>
      <c r="R214" s="50"/>
      <c r="S214" s="50"/>
      <c r="T214" s="50"/>
      <c r="U214" s="50"/>
      <c r="V214" s="50"/>
      <c r="W214" s="52"/>
      <c r="X214" s="50"/>
      <c r="Y214" s="50"/>
      <c r="Z214" s="50"/>
      <c r="AA214" s="50"/>
      <c r="AB214" s="50"/>
    </row>
    <row r="215" spans="1:28" ht="17.2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0"/>
      <c r="K215" s="125"/>
      <c r="L215" s="125"/>
      <c r="R215" s="50"/>
      <c r="S215" s="50"/>
      <c r="T215" s="50"/>
      <c r="U215" s="50"/>
      <c r="V215" s="50"/>
      <c r="W215" s="52"/>
      <c r="X215" s="50"/>
      <c r="Y215" s="50"/>
      <c r="Z215" s="50"/>
      <c r="AA215" s="50"/>
      <c r="AB215" s="50"/>
    </row>
    <row r="216" spans="1:28" ht="17.2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0"/>
      <c r="K216" s="125"/>
      <c r="L216" s="125"/>
      <c r="R216" s="50"/>
      <c r="S216" s="50"/>
      <c r="T216" s="50"/>
      <c r="U216" s="50"/>
      <c r="V216" s="50"/>
      <c r="W216" s="52"/>
      <c r="X216" s="50"/>
      <c r="Y216" s="50"/>
      <c r="Z216" s="50"/>
      <c r="AA216" s="50"/>
      <c r="AB216" s="50"/>
    </row>
    <row r="217" spans="1:28" ht="17.2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0"/>
      <c r="K217" s="125"/>
      <c r="L217" s="125"/>
      <c r="R217" s="50"/>
      <c r="S217" s="50"/>
      <c r="T217" s="50"/>
      <c r="U217" s="50"/>
      <c r="V217" s="50"/>
      <c r="W217" s="52"/>
      <c r="X217" s="50"/>
      <c r="Y217" s="50"/>
      <c r="Z217" s="50"/>
      <c r="AA217" s="50"/>
      <c r="AB217" s="50"/>
    </row>
    <row r="218" spans="1:28" ht="17.2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0"/>
      <c r="K218" s="125"/>
      <c r="L218" s="125"/>
      <c r="R218" s="50"/>
      <c r="S218" s="50"/>
      <c r="T218" s="50"/>
      <c r="U218" s="50"/>
      <c r="V218" s="50"/>
      <c r="W218" s="52"/>
      <c r="X218" s="50"/>
      <c r="Y218" s="50"/>
      <c r="Z218" s="50"/>
      <c r="AA218" s="50"/>
      <c r="AB218" s="50"/>
    </row>
    <row r="219" spans="1:28" ht="17.2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0"/>
      <c r="K219" s="125"/>
      <c r="L219" s="125"/>
      <c r="R219" s="50"/>
      <c r="S219" s="50"/>
      <c r="T219" s="50"/>
      <c r="U219" s="50"/>
      <c r="V219" s="50"/>
      <c r="W219" s="52"/>
      <c r="X219" s="50"/>
      <c r="Y219" s="50"/>
      <c r="Z219" s="50"/>
      <c r="AA219" s="50"/>
      <c r="AB219" s="50"/>
    </row>
    <row r="220" spans="1:28" ht="17.2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0"/>
      <c r="K220" s="125"/>
      <c r="L220" s="125"/>
      <c r="R220" s="50"/>
      <c r="S220" s="50"/>
      <c r="T220" s="50"/>
      <c r="U220" s="50"/>
      <c r="V220" s="50"/>
      <c r="W220" s="52"/>
      <c r="X220" s="50"/>
      <c r="Y220" s="50"/>
      <c r="Z220" s="50"/>
      <c r="AA220" s="50"/>
      <c r="AB220" s="50"/>
    </row>
    <row r="221" spans="1:28" ht="17.2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0"/>
      <c r="K221" s="125"/>
      <c r="L221" s="125"/>
      <c r="R221" s="50"/>
      <c r="S221" s="50"/>
      <c r="T221" s="50"/>
      <c r="U221" s="50"/>
      <c r="V221" s="50"/>
      <c r="W221" s="52"/>
      <c r="X221" s="50"/>
      <c r="Y221" s="50"/>
      <c r="Z221" s="50"/>
      <c r="AA221" s="50"/>
      <c r="AB221" s="50"/>
    </row>
    <row r="222" spans="1:28" ht="17.2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0"/>
      <c r="K222" s="125"/>
      <c r="L222" s="125"/>
      <c r="R222" s="50"/>
      <c r="S222" s="50"/>
      <c r="T222" s="50"/>
      <c r="U222" s="50"/>
      <c r="V222" s="50"/>
      <c r="W222" s="52"/>
      <c r="X222" s="50"/>
      <c r="Y222" s="50"/>
      <c r="Z222" s="50"/>
      <c r="AA222" s="50"/>
      <c r="AB222" s="50"/>
    </row>
    <row r="223" spans="1:28" ht="17.2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0"/>
      <c r="K223" s="125"/>
      <c r="L223" s="125"/>
      <c r="R223" s="50"/>
      <c r="S223" s="50"/>
      <c r="T223" s="50"/>
      <c r="U223" s="50"/>
      <c r="V223" s="50"/>
      <c r="W223" s="52"/>
      <c r="X223" s="50"/>
      <c r="Y223" s="50"/>
      <c r="Z223" s="50"/>
      <c r="AA223" s="50"/>
      <c r="AB223" s="50"/>
    </row>
    <row r="224" spans="1:28" ht="17.2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0"/>
      <c r="K224" s="125"/>
      <c r="L224" s="125"/>
      <c r="R224" s="50"/>
      <c r="S224" s="50"/>
      <c r="T224" s="50"/>
      <c r="U224" s="50"/>
      <c r="V224" s="50"/>
      <c r="W224" s="52"/>
      <c r="X224" s="50"/>
      <c r="Y224" s="50"/>
      <c r="Z224" s="50"/>
      <c r="AA224" s="50"/>
      <c r="AB224" s="50"/>
    </row>
    <row r="225" spans="1:28" ht="17.2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0"/>
      <c r="K225" s="125"/>
      <c r="L225" s="125"/>
      <c r="R225" s="50"/>
      <c r="S225" s="50"/>
      <c r="T225" s="50"/>
      <c r="U225" s="50"/>
      <c r="V225" s="50"/>
      <c r="W225" s="52"/>
      <c r="X225" s="50"/>
      <c r="Y225" s="50"/>
      <c r="Z225" s="50"/>
      <c r="AA225" s="50"/>
      <c r="AB225" s="50"/>
    </row>
    <row r="226" spans="1:28" ht="17.2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0"/>
      <c r="K226" s="125"/>
      <c r="L226" s="125"/>
      <c r="R226" s="50"/>
      <c r="S226" s="50"/>
      <c r="T226" s="50"/>
      <c r="U226" s="50"/>
      <c r="V226" s="50"/>
      <c r="W226" s="52"/>
      <c r="X226" s="50"/>
      <c r="Y226" s="50"/>
      <c r="Z226" s="50"/>
      <c r="AA226" s="50"/>
      <c r="AB226" s="50"/>
    </row>
    <row r="227" spans="1:28" ht="17.2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0"/>
      <c r="K227" s="125"/>
      <c r="L227" s="125"/>
      <c r="R227" s="50"/>
      <c r="S227" s="50"/>
      <c r="T227" s="50"/>
      <c r="U227" s="50"/>
      <c r="V227" s="50"/>
      <c r="W227" s="52"/>
      <c r="X227" s="50"/>
      <c r="Y227" s="50"/>
      <c r="Z227" s="50"/>
      <c r="AA227" s="50"/>
      <c r="AB227" s="50"/>
    </row>
    <row r="228" spans="1:28" ht="17.2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0"/>
      <c r="K228" s="125"/>
      <c r="L228" s="125"/>
      <c r="R228" s="50"/>
      <c r="S228" s="50"/>
      <c r="T228" s="50"/>
      <c r="U228" s="50"/>
      <c r="V228" s="50"/>
      <c r="W228" s="52"/>
      <c r="X228" s="50"/>
      <c r="Y228" s="50"/>
      <c r="Z228" s="50"/>
      <c r="AA228" s="50"/>
      <c r="AB228" s="50"/>
    </row>
    <row r="229" spans="1:28" ht="17.2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0"/>
      <c r="K229" s="125"/>
      <c r="L229" s="125"/>
      <c r="R229" s="50"/>
      <c r="S229" s="50"/>
      <c r="T229" s="50"/>
      <c r="U229" s="50"/>
      <c r="V229" s="50"/>
      <c r="W229" s="52"/>
      <c r="X229" s="50"/>
      <c r="Y229" s="50"/>
      <c r="Z229" s="50"/>
      <c r="AA229" s="50"/>
      <c r="AB229" s="50"/>
    </row>
    <row r="230" spans="1:28" ht="17.2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0"/>
      <c r="K230" s="125"/>
      <c r="L230" s="125"/>
      <c r="R230" s="50"/>
      <c r="S230" s="50"/>
      <c r="T230" s="50"/>
      <c r="U230" s="50"/>
      <c r="V230" s="50"/>
      <c r="W230" s="52"/>
      <c r="X230" s="50"/>
      <c r="Y230" s="50"/>
      <c r="Z230" s="50"/>
      <c r="AA230" s="50"/>
      <c r="AB230" s="50"/>
    </row>
    <row r="231" spans="1:28" ht="17.2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0"/>
      <c r="K231" s="125"/>
      <c r="L231" s="125"/>
      <c r="R231" s="50"/>
      <c r="S231" s="50"/>
      <c r="T231" s="50"/>
      <c r="U231" s="50"/>
      <c r="V231" s="50"/>
      <c r="W231" s="52"/>
      <c r="X231" s="50"/>
      <c r="Y231" s="50"/>
      <c r="Z231" s="50"/>
      <c r="AA231" s="50"/>
      <c r="AB231" s="50"/>
    </row>
    <row r="232" spans="1:28" ht="17.2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0"/>
      <c r="K232" s="125"/>
      <c r="L232" s="125"/>
      <c r="R232" s="50"/>
      <c r="S232" s="50"/>
      <c r="T232" s="50"/>
      <c r="U232" s="50"/>
      <c r="V232" s="50"/>
      <c r="W232" s="52"/>
      <c r="X232" s="50"/>
      <c r="Y232" s="50"/>
      <c r="Z232" s="50"/>
      <c r="AA232" s="50"/>
      <c r="AB232" s="50"/>
    </row>
    <row r="233" spans="1:28" ht="17.2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0"/>
      <c r="K233" s="125"/>
      <c r="L233" s="125"/>
      <c r="R233" s="50"/>
      <c r="S233" s="50"/>
      <c r="T233" s="50"/>
      <c r="U233" s="50"/>
      <c r="V233" s="50"/>
      <c r="W233" s="52"/>
      <c r="X233" s="50"/>
      <c r="Y233" s="50"/>
      <c r="Z233" s="50"/>
      <c r="AA233" s="50"/>
      <c r="AB233" s="50"/>
    </row>
    <row r="234" spans="1:28" ht="17.2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0"/>
      <c r="K234" s="125"/>
      <c r="L234" s="125"/>
      <c r="R234" s="50"/>
      <c r="S234" s="50"/>
      <c r="T234" s="50"/>
      <c r="U234" s="50"/>
      <c r="V234" s="50"/>
      <c r="W234" s="52"/>
      <c r="X234" s="50"/>
      <c r="Y234" s="50"/>
      <c r="Z234" s="50"/>
      <c r="AA234" s="50"/>
      <c r="AB234" s="50"/>
    </row>
    <row r="235" spans="1:28" ht="17.2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0"/>
      <c r="K235" s="125"/>
      <c r="L235" s="125"/>
      <c r="R235" s="50"/>
      <c r="S235" s="50"/>
      <c r="T235" s="50"/>
      <c r="U235" s="50"/>
      <c r="V235" s="50"/>
      <c r="W235" s="52"/>
      <c r="X235" s="50"/>
      <c r="Y235" s="50"/>
      <c r="Z235" s="50"/>
      <c r="AA235" s="50"/>
      <c r="AB235" s="50"/>
    </row>
    <row r="236" spans="1:28" ht="17.2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0"/>
      <c r="K236" s="125"/>
      <c r="L236" s="125"/>
      <c r="R236" s="50"/>
      <c r="S236" s="50"/>
      <c r="T236" s="50"/>
      <c r="U236" s="50"/>
      <c r="V236" s="50"/>
      <c r="W236" s="52"/>
      <c r="X236" s="50"/>
      <c r="Y236" s="50"/>
      <c r="Z236" s="50"/>
      <c r="AA236" s="50"/>
      <c r="AB236" s="50"/>
    </row>
    <row r="237" spans="1:28" ht="17.2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0"/>
      <c r="K237" s="125"/>
      <c r="L237" s="125"/>
      <c r="R237" s="50"/>
      <c r="S237" s="50"/>
      <c r="T237" s="50"/>
      <c r="U237" s="50"/>
      <c r="V237" s="50"/>
      <c r="W237" s="52"/>
      <c r="X237" s="50"/>
      <c r="Y237" s="50"/>
      <c r="Z237" s="50"/>
      <c r="AA237" s="50"/>
      <c r="AB237" s="50"/>
    </row>
    <row r="238" spans="1:28" ht="17.2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0"/>
      <c r="K238" s="125"/>
      <c r="L238" s="125"/>
      <c r="R238" s="50"/>
      <c r="S238" s="50"/>
      <c r="T238" s="50"/>
      <c r="U238" s="50"/>
      <c r="V238" s="50"/>
      <c r="W238" s="52"/>
      <c r="X238" s="50"/>
      <c r="Y238" s="50"/>
      <c r="Z238" s="50"/>
      <c r="AA238" s="50"/>
      <c r="AB238" s="50"/>
    </row>
    <row r="239" spans="1:28" ht="17.2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0"/>
      <c r="K239" s="125"/>
      <c r="L239" s="125"/>
      <c r="R239" s="50"/>
      <c r="S239" s="50"/>
      <c r="T239" s="50"/>
      <c r="U239" s="50"/>
      <c r="V239" s="50"/>
      <c r="W239" s="52"/>
      <c r="X239" s="50"/>
      <c r="Y239" s="50"/>
      <c r="Z239" s="50"/>
      <c r="AA239" s="50"/>
      <c r="AB239" s="50"/>
    </row>
    <row r="240" spans="1:28" ht="17.2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0"/>
      <c r="K240" s="125"/>
      <c r="L240" s="125"/>
      <c r="R240" s="50"/>
      <c r="S240" s="50"/>
      <c r="T240" s="50"/>
      <c r="U240" s="50"/>
      <c r="V240" s="50"/>
      <c r="W240" s="52"/>
      <c r="X240" s="50"/>
      <c r="Y240" s="50"/>
      <c r="Z240" s="50"/>
      <c r="AA240" s="50"/>
      <c r="AB240" s="50"/>
    </row>
    <row r="241" spans="1:28" ht="17.2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0"/>
      <c r="K241" s="125"/>
      <c r="L241" s="125"/>
      <c r="R241" s="50"/>
      <c r="S241" s="50"/>
      <c r="T241" s="50"/>
      <c r="U241" s="50"/>
      <c r="V241" s="50"/>
      <c r="W241" s="52"/>
      <c r="X241" s="50"/>
      <c r="Y241" s="50"/>
      <c r="Z241" s="50"/>
      <c r="AA241" s="50"/>
      <c r="AB241" s="50"/>
    </row>
    <row r="242" spans="1:28" ht="17.2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0"/>
      <c r="K242" s="125"/>
      <c r="L242" s="125"/>
      <c r="R242" s="50"/>
      <c r="S242" s="50"/>
      <c r="T242" s="50"/>
      <c r="U242" s="50"/>
      <c r="V242" s="50"/>
      <c r="W242" s="52"/>
      <c r="X242" s="50"/>
      <c r="Y242" s="50"/>
      <c r="Z242" s="50"/>
      <c r="AA242" s="50"/>
      <c r="AB242" s="50"/>
    </row>
    <row r="243" spans="1:28" ht="17.2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0"/>
      <c r="K243" s="125"/>
      <c r="L243" s="125"/>
      <c r="R243" s="50"/>
      <c r="S243" s="50"/>
      <c r="T243" s="50"/>
      <c r="U243" s="50"/>
      <c r="V243" s="50"/>
      <c r="W243" s="52"/>
      <c r="X243" s="50"/>
      <c r="Y243" s="50"/>
      <c r="Z243" s="50"/>
      <c r="AA243" s="50"/>
      <c r="AB243" s="50"/>
    </row>
    <row r="244" spans="1:28" ht="17.2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0"/>
      <c r="K244" s="125"/>
      <c r="L244" s="125"/>
      <c r="R244" s="50"/>
      <c r="S244" s="50"/>
      <c r="T244" s="50"/>
      <c r="U244" s="50"/>
      <c r="V244" s="50"/>
      <c r="W244" s="52"/>
      <c r="X244" s="50"/>
      <c r="Y244" s="50"/>
      <c r="Z244" s="50"/>
      <c r="AA244" s="50"/>
      <c r="AB244" s="50"/>
    </row>
    <row r="245" spans="1:28" ht="17.2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0"/>
      <c r="K245" s="125"/>
      <c r="L245" s="125"/>
      <c r="R245" s="50"/>
      <c r="S245" s="50"/>
      <c r="T245" s="50"/>
      <c r="U245" s="50"/>
      <c r="V245" s="50"/>
      <c r="W245" s="52"/>
      <c r="X245" s="50"/>
      <c r="Y245" s="50"/>
      <c r="Z245" s="50"/>
      <c r="AA245" s="50"/>
      <c r="AB245" s="50"/>
    </row>
    <row r="246" spans="1:28" ht="17.2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0"/>
      <c r="K246" s="125"/>
      <c r="L246" s="125"/>
      <c r="R246" s="50"/>
      <c r="S246" s="50"/>
      <c r="T246" s="50"/>
      <c r="U246" s="50"/>
      <c r="V246" s="50"/>
      <c r="W246" s="52"/>
      <c r="X246" s="50"/>
      <c r="Y246" s="50"/>
      <c r="Z246" s="50"/>
      <c r="AA246" s="50"/>
      <c r="AB246" s="50"/>
    </row>
    <row r="247" spans="1:28" ht="17.2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0"/>
      <c r="K247" s="125"/>
      <c r="L247" s="125"/>
      <c r="R247" s="50"/>
      <c r="S247" s="50"/>
      <c r="T247" s="50"/>
      <c r="U247" s="50"/>
      <c r="V247" s="50"/>
      <c r="W247" s="52"/>
      <c r="X247" s="50"/>
      <c r="Y247" s="50"/>
      <c r="Z247" s="50"/>
      <c r="AA247" s="50"/>
      <c r="AB247" s="50"/>
    </row>
    <row r="248" spans="1:28" ht="17.2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0"/>
      <c r="K248" s="125"/>
      <c r="L248" s="125"/>
      <c r="R248" s="50"/>
      <c r="S248" s="50"/>
      <c r="T248" s="50"/>
      <c r="U248" s="50"/>
      <c r="V248" s="50"/>
      <c r="W248" s="52"/>
      <c r="X248" s="50"/>
      <c r="Y248" s="50"/>
      <c r="Z248" s="50"/>
      <c r="AA248" s="50"/>
      <c r="AB248" s="50"/>
    </row>
    <row r="249" spans="1:28" ht="17.2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0"/>
      <c r="K249" s="125"/>
      <c r="L249" s="125"/>
      <c r="R249" s="50"/>
      <c r="S249" s="50"/>
      <c r="T249" s="50"/>
      <c r="U249" s="50"/>
      <c r="V249" s="50"/>
      <c r="W249" s="52"/>
      <c r="X249" s="50"/>
      <c r="Y249" s="50"/>
      <c r="Z249" s="50"/>
      <c r="AA249" s="50"/>
      <c r="AB249" s="50"/>
    </row>
    <row r="250" spans="1:28" ht="17.2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0"/>
      <c r="K250" s="125"/>
      <c r="L250" s="125"/>
      <c r="R250" s="50"/>
      <c r="S250" s="50"/>
      <c r="T250" s="50"/>
      <c r="U250" s="50"/>
      <c r="V250" s="50"/>
      <c r="W250" s="52"/>
      <c r="X250" s="50"/>
      <c r="Y250" s="50"/>
      <c r="Z250" s="50"/>
      <c r="AA250" s="50"/>
      <c r="AB250" s="50"/>
    </row>
    <row r="251" spans="1:28" ht="17.2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0"/>
      <c r="K251" s="125"/>
      <c r="L251" s="125"/>
      <c r="R251" s="50"/>
      <c r="S251" s="50"/>
      <c r="T251" s="50"/>
      <c r="U251" s="50"/>
      <c r="V251" s="50"/>
      <c r="W251" s="52"/>
      <c r="X251" s="50"/>
      <c r="Y251" s="50"/>
      <c r="Z251" s="50"/>
      <c r="AA251" s="50"/>
      <c r="AB251" s="50"/>
    </row>
    <row r="252" spans="1:28" ht="17.2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0"/>
      <c r="K252" s="125"/>
      <c r="L252" s="125"/>
      <c r="R252" s="50"/>
      <c r="S252" s="50"/>
      <c r="T252" s="50"/>
      <c r="U252" s="50"/>
      <c r="V252" s="50"/>
      <c r="W252" s="52"/>
      <c r="X252" s="50"/>
      <c r="Y252" s="50"/>
      <c r="Z252" s="50"/>
      <c r="AA252" s="50"/>
      <c r="AB252" s="50"/>
    </row>
    <row r="253" spans="1:28" ht="17.2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0"/>
      <c r="K253" s="125"/>
      <c r="L253" s="125"/>
      <c r="R253" s="50"/>
      <c r="S253" s="50"/>
      <c r="T253" s="50"/>
      <c r="U253" s="50"/>
      <c r="V253" s="50"/>
      <c r="W253" s="52"/>
      <c r="X253" s="50"/>
      <c r="Y253" s="50"/>
      <c r="Z253" s="50"/>
      <c r="AA253" s="50"/>
      <c r="AB253" s="50"/>
    </row>
    <row r="254" spans="1:28" ht="17.2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0"/>
      <c r="K254" s="125"/>
      <c r="L254" s="125"/>
      <c r="R254" s="50"/>
      <c r="S254" s="50"/>
      <c r="T254" s="50"/>
      <c r="U254" s="50"/>
      <c r="V254" s="50"/>
      <c r="W254" s="52"/>
      <c r="X254" s="50"/>
      <c r="Y254" s="50"/>
      <c r="Z254" s="50"/>
      <c r="AA254" s="50"/>
      <c r="AB254" s="50"/>
    </row>
    <row r="255" spans="1:28" ht="17.2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0"/>
      <c r="K255" s="125"/>
      <c r="L255" s="125"/>
      <c r="R255" s="50"/>
      <c r="S255" s="50"/>
      <c r="T255" s="50"/>
      <c r="U255" s="50"/>
      <c r="V255" s="50"/>
      <c r="W255" s="52"/>
      <c r="X255" s="50"/>
      <c r="Y255" s="50"/>
      <c r="Z255" s="50"/>
      <c r="AA255" s="50"/>
      <c r="AB255" s="50"/>
    </row>
    <row r="256" spans="1:28" ht="17.2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0"/>
      <c r="K256" s="125"/>
      <c r="L256" s="125"/>
      <c r="R256" s="50"/>
      <c r="S256" s="50"/>
      <c r="T256" s="50"/>
      <c r="U256" s="50"/>
      <c r="V256" s="50"/>
      <c r="W256" s="52"/>
      <c r="X256" s="50"/>
      <c r="Y256" s="50"/>
      <c r="Z256" s="50"/>
      <c r="AA256" s="50"/>
      <c r="AB256" s="50"/>
    </row>
    <row r="257" spans="1:28" ht="17.2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0"/>
      <c r="K257" s="125"/>
      <c r="L257" s="125"/>
      <c r="R257" s="50"/>
      <c r="S257" s="50"/>
      <c r="T257" s="50"/>
      <c r="U257" s="50"/>
      <c r="V257" s="50"/>
      <c r="W257" s="52"/>
      <c r="X257" s="50"/>
      <c r="Y257" s="50"/>
      <c r="Z257" s="50"/>
      <c r="AA257" s="50"/>
      <c r="AB257" s="50"/>
    </row>
    <row r="258" spans="1:28" ht="17.2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0"/>
      <c r="K258" s="125"/>
      <c r="L258" s="125"/>
      <c r="R258" s="50"/>
      <c r="S258" s="50"/>
      <c r="T258" s="50"/>
      <c r="U258" s="50"/>
      <c r="V258" s="50"/>
      <c r="W258" s="52"/>
      <c r="X258" s="50"/>
      <c r="Y258" s="50"/>
      <c r="Z258" s="50"/>
      <c r="AA258" s="50"/>
      <c r="AB258" s="50"/>
    </row>
    <row r="259" spans="1:28" ht="17.2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0"/>
      <c r="K259" s="125"/>
      <c r="L259" s="125"/>
      <c r="R259" s="50"/>
      <c r="S259" s="50"/>
      <c r="T259" s="50"/>
      <c r="U259" s="50"/>
      <c r="V259" s="50"/>
      <c r="W259" s="52"/>
      <c r="X259" s="50"/>
      <c r="Y259" s="50"/>
      <c r="Z259" s="50"/>
      <c r="AA259" s="50"/>
      <c r="AB259" s="50"/>
    </row>
    <row r="260" spans="1:28" ht="17.2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0"/>
      <c r="K260" s="125"/>
      <c r="L260" s="125"/>
      <c r="R260" s="50"/>
      <c r="S260" s="50"/>
      <c r="T260" s="50"/>
      <c r="U260" s="50"/>
      <c r="V260" s="50"/>
      <c r="W260" s="52"/>
      <c r="X260" s="50"/>
      <c r="Y260" s="50"/>
      <c r="Z260" s="50"/>
      <c r="AA260" s="50"/>
      <c r="AB260" s="50"/>
    </row>
    <row r="261" spans="1:28" ht="17.2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0"/>
      <c r="K261" s="125"/>
      <c r="L261" s="125"/>
      <c r="R261" s="50"/>
      <c r="S261" s="50"/>
      <c r="T261" s="50"/>
      <c r="U261" s="50"/>
      <c r="V261" s="50"/>
      <c r="W261" s="52"/>
      <c r="X261" s="50"/>
      <c r="Y261" s="50"/>
      <c r="Z261" s="50"/>
      <c r="AA261" s="50"/>
      <c r="AB261" s="50"/>
    </row>
    <row r="262" spans="1:28" ht="17.2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0"/>
      <c r="K262" s="125"/>
      <c r="L262" s="125"/>
      <c r="R262" s="50"/>
      <c r="S262" s="50"/>
      <c r="T262" s="50"/>
      <c r="U262" s="50"/>
      <c r="V262" s="50"/>
      <c r="W262" s="52"/>
      <c r="X262" s="50"/>
      <c r="Y262" s="50"/>
      <c r="Z262" s="50"/>
      <c r="AA262" s="50"/>
      <c r="AB262" s="50"/>
    </row>
    <row r="263" spans="1:28" ht="17.2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0"/>
      <c r="K263" s="125"/>
      <c r="L263" s="125"/>
      <c r="R263" s="50"/>
      <c r="S263" s="50"/>
      <c r="T263" s="50"/>
      <c r="U263" s="50"/>
      <c r="V263" s="50"/>
      <c r="W263" s="52"/>
      <c r="X263" s="50"/>
      <c r="Y263" s="50"/>
      <c r="Z263" s="50"/>
      <c r="AA263" s="50"/>
      <c r="AB263" s="50"/>
    </row>
    <row r="264" spans="1:28" ht="17.2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0"/>
      <c r="K264" s="125"/>
      <c r="L264" s="125"/>
      <c r="R264" s="50"/>
      <c r="S264" s="50"/>
      <c r="T264" s="50"/>
      <c r="U264" s="50"/>
      <c r="V264" s="50"/>
      <c r="W264" s="52"/>
      <c r="X264" s="50"/>
      <c r="Y264" s="50"/>
      <c r="Z264" s="50"/>
      <c r="AA264" s="50"/>
      <c r="AB264" s="50"/>
    </row>
    <row r="265" spans="1:28" ht="17.2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0"/>
      <c r="K265" s="125"/>
      <c r="L265" s="125"/>
      <c r="R265" s="50"/>
      <c r="S265" s="50"/>
      <c r="T265" s="50"/>
      <c r="U265" s="50"/>
      <c r="V265" s="50"/>
      <c r="W265" s="52"/>
      <c r="X265" s="50"/>
      <c r="Y265" s="50"/>
      <c r="Z265" s="50"/>
      <c r="AA265" s="50"/>
      <c r="AB265" s="50"/>
    </row>
    <row r="266" spans="1:28" ht="17.2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0"/>
      <c r="K266" s="125"/>
      <c r="L266" s="125"/>
      <c r="R266" s="50"/>
      <c r="S266" s="50"/>
      <c r="T266" s="50"/>
      <c r="U266" s="50"/>
      <c r="V266" s="50"/>
      <c r="W266" s="52"/>
      <c r="X266" s="50"/>
      <c r="Y266" s="50"/>
      <c r="Z266" s="50"/>
      <c r="AA266" s="50"/>
      <c r="AB266" s="50"/>
    </row>
    <row r="267" spans="1:28" ht="17.2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0"/>
      <c r="K267" s="125"/>
      <c r="L267" s="125"/>
      <c r="R267" s="50"/>
      <c r="S267" s="50"/>
      <c r="T267" s="50"/>
      <c r="U267" s="50"/>
      <c r="V267" s="50"/>
      <c r="W267" s="52"/>
      <c r="X267" s="50"/>
      <c r="Y267" s="50"/>
      <c r="Z267" s="50"/>
      <c r="AA267" s="50"/>
      <c r="AB267" s="50"/>
    </row>
    <row r="268" spans="1:28" ht="17.2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0"/>
      <c r="K268" s="125"/>
      <c r="L268" s="125"/>
      <c r="R268" s="50"/>
      <c r="S268" s="50"/>
      <c r="T268" s="50"/>
      <c r="U268" s="50"/>
      <c r="V268" s="50"/>
      <c r="W268" s="52"/>
      <c r="X268" s="50"/>
      <c r="Y268" s="50"/>
      <c r="Z268" s="50"/>
      <c r="AA268" s="50"/>
      <c r="AB268" s="50"/>
    </row>
    <row r="269" spans="1:28" ht="17.2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0"/>
      <c r="K269" s="125"/>
      <c r="L269" s="125"/>
      <c r="R269" s="50"/>
      <c r="S269" s="50"/>
      <c r="T269" s="50"/>
      <c r="U269" s="50"/>
      <c r="V269" s="50"/>
      <c r="W269" s="52"/>
      <c r="X269" s="50"/>
      <c r="Y269" s="50"/>
      <c r="Z269" s="50"/>
      <c r="AA269" s="50"/>
      <c r="AB269" s="50"/>
    </row>
    <row r="270" spans="1:28" ht="17.2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0"/>
      <c r="K270" s="125"/>
      <c r="L270" s="125"/>
      <c r="R270" s="50"/>
      <c r="S270" s="50"/>
      <c r="T270" s="50"/>
      <c r="U270" s="50"/>
      <c r="V270" s="50"/>
      <c r="W270" s="52"/>
      <c r="X270" s="50"/>
      <c r="Y270" s="50"/>
      <c r="Z270" s="50"/>
      <c r="AA270" s="50"/>
      <c r="AB270" s="50"/>
    </row>
    <row r="271" spans="1:28" ht="17.2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0"/>
      <c r="K271" s="125"/>
      <c r="L271" s="125"/>
      <c r="R271" s="50"/>
      <c r="S271" s="50"/>
      <c r="T271" s="50"/>
      <c r="U271" s="50"/>
      <c r="V271" s="50"/>
      <c r="W271" s="52"/>
      <c r="X271" s="50"/>
      <c r="Y271" s="50"/>
      <c r="Z271" s="50"/>
      <c r="AA271" s="50"/>
      <c r="AB271" s="50"/>
    </row>
    <row r="272" spans="1:28" ht="17.2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0"/>
      <c r="K272" s="125"/>
      <c r="L272" s="125"/>
      <c r="R272" s="50"/>
      <c r="S272" s="50"/>
      <c r="T272" s="50"/>
      <c r="U272" s="50"/>
      <c r="V272" s="50"/>
      <c r="W272" s="52"/>
      <c r="X272" s="50"/>
      <c r="Y272" s="50"/>
      <c r="Z272" s="50"/>
      <c r="AA272" s="50"/>
      <c r="AB272" s="50"/>
    </row>
    <row r="273" spans="1:28" ht="17.2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0"/>
      <c r="K273" s="125"/>
      <c r="L273" s="125"/>
      <c r="R273" s="50"/>
      <c r="S273" s="50"/>
      <c r="T273" s="50"/>
      <c r="U273" s="50"/>
      <c r="V273" s="50"/>
      <c r="W273" s="52"/>
      <c r="X273" s="50"/>
      <c r="Y273" s="50"/>
      <c r="Z273" s="50"/>
      <c r="AA273" s="50"/>
      <c r="AB273" s="50"/>
    </row>
    <row r="274" spans="1:28" ht="17.2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0"/>
      <c r="K274" s="125"/>
      <c r="L274" s="125"/>
      <c r="R274" s="50"/>
      <c r="S274" s="50"/>
      <c r="T274" s="50"/>
      <c r="U274" s="50"/>
      <c r="V274" s="50"/>
      <c r="W274" s="52"/>
      <c r="X274" s="50"/>
      <c r="Y274" s="50"/>
      <c r="Z274" s="50"/>
      <c r="AA274" s="50"/>
      <c r="AB274" s="50"/>
    </row>
    <row r="275" spans="1:28" ht="17.2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0"/>
      <c r="K275" s="125"/>
      <c r="L275" s="125"/>
      <c r="R275" s="50"/>
      <c r="S275" s="50"/>
      <c r="T275" s="50"/>
      <c r="U275" s="50"/>
      <c r="V275" s="50"/>
      <c r="W275" s="52"/>
      <c r="X275" s="50"/>
      <c r="Y275" s="50"/>
      <c r="Z275" s="50"/>
      <c r="AA275" s="50"/>
      <c r="AB275" s="50"/>
    </row>
    <row r="276" spans="1:28" ht="17.2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0"/>
      <c r="K276" s="125"/>
      <c r="L276" s="125"/>
      <c r="R276" s="50"/>
      <c r="S276" s="50"/>
      <c r="T276" s="50"/>
      <c r="U276" s="50"/>
      <c r="V276" s="50"/>
      <c r="W276" s="52"/>
      <c r="X276" s="50"/>
      <c r="Y276" s="50"/>
      <c r="Z276" s="50"/>
      <c r="AA276" s="50"/>
      <c r="AB276" s="50"/>
    </row>
    <row r="277" spans="1:28" ht="17.2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0"/>
      <c r="K277" s="125"/>
      <c r="L277" s="125"/>
      <c r="R277" s="50"/>
      <c r="S277" s="50"/>
      <c r="T277" s="50"/>
      <c r="U277" s="50"/>
      <c r="V277" s="50"/>
      <c r="W277" s="52"/>
      <c r="X277" s="50"/>
      <c r="Y277" s="50"/>
      <c r="Z277" s="50"/>
      <c r="AA277" s="50"/>
      <c r="AB277" s="50"/>
    </row>
    <row r="278" spans="1:28" ht="17.2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0"/>
      <c r="K278" s="125"/>
      <c r="L278" s="125"/>
      <c r="R278" s="50"/>
      <c r="S278" s="50"/>
      <c r="T278" s="50"/>
      <c r="U278" s="50"/>
      <c r="V278" s="50"/>
      <c r="W278" s="52"/>
      <c r="X278" s="50"/>
      <c r="Y278" s="50"/>
      <c r="Z278" s="50"/>
      <c r="AA278" s="50"/>
      <c r="AB278" s="50"/>
    </row>
    <row r="279" spans="1:28" ht="17.2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0"/>
      <c r="K279" s="125"/>
      <c r="L279" s="125"/>
      <c r="R279" s="50"/>
      <c r="S279" s="50"/>
      <c r="T279" s="50"/>
      <c r="U279" s="50"/>
      <c r="V279" s="50"/>
      <c r="W279" s="52"/>
      <c r="X279" s="50"/>
      <c r="Y279" s="50"/>
      <c r="Z279" s="50"/>
      <c r="AA279" s="50"/>
      <c r="AB279" s="50"/>
    </row>
    <row r="280" spans="1:28" ht="17.2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0"/>
      <c r="K280" s="125"/>
      <c r="L280" s="125"/>
      <c r="R280" s="50"/>
      <c r="S280" s="50"/>
      <c r="T280" s="50"/>
      <c r="U280" s="50"/>
      <c r="V280" s="50"/>
      <c r="W280" s="52"/>
      <c r="X280" s="50"/>
      <c r="Y280" s="50"/>
      <c r="Z280" s="50"/>
      <c r="AA280" s="50"/>
      <c r="AB280" s="50"/>
    </row>
    <row r="281" spans="1:28" ht="17.2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0"/>
      <c r="K281" s="125"/>
      <c r="L281" s="125"/>
      <c r="R281" s="50"/>
      <c r="S281" s="50"/>
      <c r="T281" s="50"/>
      <c r="U281" s="50"/>
      <c r="V281" s="50"/>
      <c r="W281" s="52"/>
      <c r="X281" s="50"/>
      <c r="Y281" s="50"/>
      <c r="Z281" s="50"/>
      <c r="AA281" s="50"/>
      <c r="AB281" s="50"/>
    </row>
    <row r="282" spans="1:28" ht="17.2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0"/>
      <c r="K282" s="125"/>
      <c r="L282" s="125"/>
      <c r="R282" s="50"/>
      <c r="S282" s="50"/>
      <c r="T282" s="50"/>
      <c r="U282" s="50"/>
      <c r="V282" s="50"/>
      <c r="W282" s="52"/>
      <c r="X282" s="50"/>
      <c r="Y282" s="50"/>
      <c r="Z282" s="50"/>
      <c r="AA282" s="50"/>
      <c r="AB282" s="50"/>
    </row>
    <row r="283" spans="1:28" ht="17.2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0"/>
      <c r="K283" s="125"/>
      <c r="L283" s="125"/>
      <c r="R283" s="50"/>
      <c r="S283" s="50"/>
      <c r="T283" s="50"/>
      <c r="U283" s="50"/>
      <c r="V283" s="50"/>
      <c r="W283" s="52"/>
      <c r="X283" s="50"/>
      <c r="Y283" s="50"/>
      <c r="Z283" s="50"/>
      <c r="AA283" s="50"/>
      <c r="AB283" s="50"/>
    </row>
    <row r="284" spans="1:28" ht="17.2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0"/>
      <c r="K284" s="125"/>
      <c r="L284" s="125"/>
      <c r="R284" s="50"/>
      <c r="S284" s="50"/>
      <c r="T284" s="50"/>
      <c r="U284" s="50"/>
      <c r="V284" s="50"/>
      <c r="W284" s="52"/>
      <c r="X284" s="50"/>
      <c r="Y284" s="50"/>
      <c r="Z284" s="50"/>
      <c r="AA284" s="50"/>
      <c r="AB284" s="50"/>
    </row>
    <row r="285" spans="1:28" ht="17.2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0"/>
      <c r="K285" s="125"/>
      <c r="L285" s="125"/>
      <c r="R285" s="50"/>
      <c r="S285" s="50"/>
      <c r="T285" s="50"/>
      <c r="U285" s="50"/>
      <c r="V285" s="50"/>
      <c r="W285" s="52"/>
      <c r="X285" s="50"/>
      <c r="Y285" s="50"/>
      <c r="Z285" s="50"/>
      <c r="AA285" s="50"/>
      <c r="AB285" s="50"/>
    </row>
    <row r="286" spans="1:28" ht="17.2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0"/>
      <c r="K286" s="125"/>
      <c r="L286" s="125"/>
      <c r="R286" s="50"/>
      <c r="S286" s="50"/>
      <c r="T286" s="50"/>
      <c r="U286" s="50"/>
      <c r="V286" s="50"/>
      <c r="W286" s="52"/>
      <c r="X286" s="50"/>
      <c r="Y286" s="50"/>
      <c r="Z286" s="50"/>
      <c r="AA286" s="50"/>
      <c r="AB286" s="50"/>
    </row>
    <row r="287" spans="1:28" ht="17.2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0"/>
      <c r="K287" s="125"/>
      <c r="L287" s="125"/>
      <c r="R287" s="50"/>
      <c r="S287" s="50"/>
      <c r="T287" s="50"/>
      <c r="U287" s="50"/>
      <c r="V287" s="50"/>
      <c r="W287" s="52"/>
      <c r="X287" s="50"/>
      <c r="Y287" s="50"/>
      <c r="Z287" s="50"/>
      <c r="AA287" s="50"/>
      <c r="AB287" s="50"/>
    </row>
    <row r="288" spans="1:28" ht="17.2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0"/>
      <c r="K288" s="125"/>
      <c r="L288" s="125"/>
      <c r="R288" s="50"/>
      <c r="S288" s="50"/>
      <c r="T288" s="50"/>
      <c r="U288" s="50"/>
      <c r="V288" s="50"/>
      <c r="W288" s="52"/>
      <c r="X288" s="50"/>
      <c r="Y288" s="50"/>
      <c r="Z288" s="50"/>
      <c r="AA288" s="50"/>
      <c r="AB288" s="50"/>
    </row>
    <row r="289" spans="1:28" ht="17.2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0"/>
      <c r="K289" s="125"/>
      <c r="L289" s="125"/>
      <c r="R289" s="50"/>
      <c r="S289" s="50"/>
      <c r="T289" s="50"/>
      <c r="U289" s="50"/>
      <c r="V289" s="50"/>
      <c r="W289" s="52"/>
      <c r="X289" s="50"/>
      <c r="Y289" s="50"/>
      <c r="Z289" s="50"/>
      <c r="AA289" s="50"/>
      <c r="AB289" s="50"/>
    </row>
    <row r="290" spans="1:28" ht="17.2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0"/>
      <c r="K290" s="125"/>
      <c r="L290" s="125"/>
      <c r="R290" s="50"/>
      <c r="S290" s="50"/>
      <c r="T290" s="50"/>
      <c r="U290" s="50"/>
      <c r="V290" s="50"/>
      <c r="W290" s="52"/>
      <c r="X290" s="50"/>
      <c r="Y290" s="50"/>
      <c r="Z290" s="50"/>
      <c r="AA290" s="50"/>
      <c r="AB290" s="50"/>
    </row>
    <row r="291" spans="1:28" ht="17.2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0"/>
      <c r="K291" s="125"/>
      <c r="L291" s="125"/>
      <c r="R291" s="50"/>
      <c r="S291" s="50"/>
      <c r="T291" s="50"/>
      <c r="U291" s="50"/>
      <c r="V291" s="50"/>
      <c r="W291" s="52"/>
      <c r="X291" s="50"/>
      <c r="Y291" s="50"/>
      <c r="Z291" s="50"/>
      <c r="AA291" s="50"/>
      <c r="AB291" s="50"/>
    </row>
    <row r="292" spans="1:28" ht="17.2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0"/>
      <c r="K292" s="125"/>
      <c r="L292" s="125"/>
      <c r="R292" s="50"/>
      <c r="S292" s="50"/>
      <c r="T292" s="50"/>
      <c r="U292" s="50"/>
      <c r="V292" s="50"/>
      <c r="W292" s="52"/>
      <c r="X292" s="50"/>
      <c r="Y292" s="50"/>
      <c r="Z292" s="50"/>
      <c r="AA292" s="50"/>
      <c r="AB292" s="50"/>
    </row>
    <row r="293" spans="1:28" ht="17.2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0"/>
      <c r="K293" s="125"/>
      <c r="L293" s="125"/>
      <c r="R293" s="50"/>
      <c r="S293" s="50"/>
      <c r="T293" s="50"/>
      <c r="U293" s="50"/>
      <c r="V293" s="50"/>
      <c r="W293" s="52"/>
      <c r="X293" s="50"/>
      <c r="Y293" s="50"/>
      <c r="Z293" s="50"/>
      <c r="AA293" s="50"/>
      <c r="AB293" s="50"/>
    </row>
    <row r="294" spans="1:28" ht="17.2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0"/>
      <c r="K294" s="125"/>
      <c r="L294" s="125"/>
      <c r="R294" s="50"/>
      <c r="S294" s="50"/>
      <c r="T294" s="50"/>
      <c r="U294" s="50"/>
      <c r="V294" s="50"/>
      <c r="W294" s="52"/>
      <c r="X294" s="50"/>
      <c r="Y294" s="50"/>
      <c r="Z294" s="50"/>
      <c r="AA294" s="50"/>
      <c r="AB294" s="50"/>
    </row>
    <row r="295" spans="1:28" ht="17.2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0"/>
      <c r="K295" s="125"/>
      <c r="L295" s="125"/>
      <c r="R295" s="50"/>
      <c r="S295" s="50"/>
      <c r="T295" s="50"/>
      <c r="U295" s="50"/>
      <c r="V295" s="50"/>
      <c r="W295" s="52"/>
      <c r="X295" s="50"/>
      <c r="Y295" s="50"/>
      <c r="Z295" s="50"/>
      <c r="AA295" s="50"/>
      <c r="AB295" s="50"/>
    </row>
    <row r="296" spans="1:28" ht="17.2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0"/>
      <c r="K296" s="125"/>
      <c r="L296" s="125"/>
      <c r="R296" s="50"/>
      <c r="S296" s="50"/>
      <c r="T296" s="50"/>
      <c r="U296" s="50"/>
      <c r="V296" s="50"/>
      <c r="W296" s="52"/>
      <c r="X296" s="50"/>
      <c r="Y296" s="50"/>
      <c r="Z296" s="50"/>
      <c r="AA296" s="50"/>
      <c r="AB296" s="50"/>
    </row>
    <row r="297" spans="1:28" ht="17.2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0"/>
      <c r="K297" s="125"/>
      <c r="L297" s="125"/>
      <c r="R297" s="50"/>
      <c r="S297" s="50"/>
      <c r="T297" s="50"/>
      <c r="U297" s="50"/>
      <c r="V297" s="50"/>
      <c r="W297" s="52"/>
      <c r="X297" s="50"/>
      <c r="Y297" s="50"/>
      <c r="Z297" s="50"/>
      <c r="AA297" s="50"/>
      <c r="AB297" s="50"/>
    </row>
    <row r="298" spans="1:28" ht="17.2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0"/>
      <c r="K298" s="125"/>
      <c r="L298" s="125"/>
      <c r="R298" s="50"/>
      <c r="S298" s="50"/>
      <c r="T298" s="50"/>
      <c r="U298" s="50"/>
      <c r="V298" s="50"/>
      <c r="W298" s="52"/>
      <c r="X298" s="50"/>
      <c r="Y298" s="50"/>
      <c r="Z298" s="50"/>
      <c r="AA298" s="50"/>
      <c r="AB298" s="50"/>
    </row>
    <row r="299" spans="1:28" ht="17.2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0"/>
      <c r="K299" s="125"/>
      <c r="L299" s="125"/>
      <c r="R299" s="50"/>
      <c r="S299" s="50"/>
      <c r="T299" s="50"/>
      <c r="U299" s="50"/>
      <c r="V299" s="50"/>
      <c r="W299" s="52"/>
      <c r="X299" s="50"/>
      <c r="Y299" s="50"/>
      <c r="Z299" s="50"/>
      <c r="AA299" s="50"/>
      <c r="AB299" s="50"/>
    </row>
    <row r="300" spans="1:28" ht="17.2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0"/>
      <c r="K300" s="125"/>
      <c r="L300" s="125"/>
      <c r="R300" s="50"/>
      <c r="S300" s="50"/>
      <c r="T300" s="50"/>
      <c r="U300" s="50"/>
      <c r="V300" s="50"/>
      <c r="W300" s="52"/>
      <c r="X300" s="50"/>
      <c r="Y300" s="50"/>
      <c r="Z300" s="50"/>
      <c r="AA300" s="50"/>
      <c r="AB300" s="50"/>
    </row>
    <row r="301" spans="1:28" ht="17.2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0"/>
      <c r="K301" s="125"/>
      <c r="L301" s="125"/>
      <c r="R301" s="50"/>
      <c r="S301" s="50"/>
      <c r="T301" s="50"/>
      <c r="U301" s="50"/>
      <c r="V301" s="50"/>
      <c r="W301" s="52"/>
      <c r="X301" s="50"/>
      <c r="Y301" s="50"/>
      <c r="Z301" s="50"/>
      <c r="AA301" s="50"/>
      <c r="AB301" s="50"/>
    </row>
    <row r="302" spans="1:28" ht="17.2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0"/>
      <c r="K302" s="125"/>
      <c r="L302" s="125"/>
      <c r="R302" s="50"/>
      <c r="S302" s="50"/>
      <c r="T302" s="50"/>
      <c r="U302" s="50"/>
      <c r="V302" s="50"/>
      <c r="W302" s="52"/>
      <c r="X302" s="50"/>
      <c r="Y302" s="50"/>
      <c r="Z302" s="50"/>
      <c r="AA302" s="50"/>
      <c r="AB302" s="50"/>
    </row>
    <row r="303" spans="1:28" ht="17.2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0"/>
      <c r="K303" s="125"/>
      <c r="L303" s="125"/>
      <c r="R303" s="50"/>
      <c r="S303" s="50"/>
      <c r="T303" s="50"/>
      <c r="U303" s="50"/>
      <c r="V303" s="50"/>
      <c r="W303" s="52"/>
      <c r="X303" s="50"/>
      <c r="Y303" s="50"/>
      <c r="Z303" s="50"/>
      <c r="AA303" s="50"/>
      <c r="AB303" s="50"/>
    </row>
    <row r="304" spans="1:28" ht="17.2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0"/>
      <c r="K304" s="125"/>
      <c r="L304" s="125"/>
      <c r="R304" s="50"/>
      <c r="S304" s="50"/>
      <c r="T304" s="50"/>
      <c r="U304" s="50"/>
      <c r="V304" s="50"/>
      <c r="W304" s="52"/>
      <c r="X304" s="50"/>
      <c r="Y304" s="50"/>
      <c r="Z304" s="50"/>
      <c r="AA304" s="50"/>
      <c r="AB304" s="50"/>
    </row>
    <row r="305" spans="1:28" ht="17.2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0"/>
      <c r="K305" s="125"/>
      <c r="L305" s="125"/>
      <c r="R305" s="50"/>
      <c r="S305" s="50"/>
      <c r="T305" s="50"/>
      <c r="U305" s="50"/>
      <c r="V305" s="50"/>
      <c r="W305" s="52"/>
      <c r="X305" s="50"/>
      <c r="Y305" s="50"/>
      <c r="Z305" s="50"/>
      <c r="AA305" s="50"/>
      <c r="AB305" s="50"/>
    </row>
    <row r="306" spans="1:28" ht="17.2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0"/>
      <c r="K306" s="125"/>
      <c r="L306" s="125"/>
      <c r="R306" s="50"/>
      <c r="S306" s="50"/>
      <c r="T306" s="50"/>
      <c r="U306" s="50"/>
      <c r="V306" s="50"/>
      <c r="W306" s="52"/>
      <c r="X306" s="50"/>
      <c r="Y306" s="50"/>
      <c r="Z306" s="50"/>
      <c r="AA306" s="50"/>
      <c r="AB306" s="50"/>
    </row>
    <row r="307" spans="1:28" ht="17.2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0"/>
      <c r="K307" s="125"/>
      <c r="L307" s="125"/>
      <c r="R307" s="50"/>
      <c r="S307" s="50"/>
      <c r="T307" s="50"/>
      <c r="U307" s="50"/>
      <c r="V307" s="50"/>
      <c r="W307" s="52"/>
      <c r="X307" s="50"/>
      <c r="Y307" s="50"/>
      <c r="Z307" s="50"/>
      <c r="AA307" s="50"/>
      <c r="AB307" s="50"/>
    </row>
    <row r="308" spans="1:28" ht="17.2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0"/>
      <c r="K308" s="125"/>
      <c r="L308" s="125"/>
      <c r="R308" s="50"/>
      <c r="S308" s="50"/>
      <c r="T308" s="50"/>
      <c r="U308" s="50"/>
      <c r="V308" s="50"/>
      <c r="W308" s="52"/>
      <c r="X308" s="50"/>
      <c r="Y308" s="50"/>
      <c r="Z308" s="50"/>
      <c r="AA308" s="50"/>
      <c r="AB308" s="50"/>
    </row>
    <row r="309" spans="1:28" ht="17.2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0"/>
      <c r="K309" s="125"/>
      <c r="L309" s="125"/>
      <c r="R309" s="50"/>
      <c r="S309" s="50"/>
      <c r="T309" s="50"/>
      <c r="U309" s="50"/>
      <c r="V309" s="50"/>
      <c r="W309" s="52"/>
      <c r="X309" s="50"/>
      <c r="Y309" s="50"/>
      <c r="Z309" s="50"/>
      <c r="AA309" s="50"/>
      <c r="AB309" s="50"/>
    </row>
    <row r="310" spans="1:28" ht="17.2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0"/>
      <c r="K310" s="125"/>
      <c r="L310" s="125"/>
      <c r="R310" s="50"/>
      <c r="S310" s="50"/>
      <c r="T310" s="50"/>
      <c r="U310" s="50"/>
      <c r="V310" s="50"/>
      <c r="W310" s="52"/>
      <c r="X310" s="50"/>
      <c r="Y310" s="50"/>
      <c r="Z310" s="50"/>
      <c r="AA310" s="50"/>
      <c r="AB310" s="50"/>
    </row>
    <row r="311" spans="1:28" ht="17.2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0"/>
      <c r="K311" s="125"/>
      <c r="L311" s="125"/>
      <c r="R311" s="50"/>
      <c r="S311" s="50"/>
      <c r="T311" s="50"/>
      <c r="U311" s="50"/>
      <c r="V311" s="50"/>
      <c r="W311" s="52"/>
      <c r="X311" s="50"/>
      <c r="Y311" s="50"/>
      <c r="Z311" s="50"/>
      <c r="AA311" s="50"/>
      <c r="AB311" s="50"/>
    </row>
    <row r="312" spans="1:28" ht="17.2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0"/>
      <c r="K312" s="125"/>
      <c r="L312" s="125"/>
      <c r="R312" s="50"/>
      <c r="S312" s="50"/>
      <c r="T312" s="50"/>
      <c r="U312" s="50"/>
      <c r="V312" s="50"/>
      <c r="W312" s="52"/>
      <c r="X312" s="50"/>
      <c r="Y312" s="50"/>
      <c r="Z312" s="50"/>
      <c r="AA312" s="50"/>
      <c r="AB312" s="50"/>
    </row>
    <row r="313" spans="1:28" ht="17.2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0"/>
      <c r="K313" s="125"/>
      <c r="L313" s="125"/>
      <c r="R313" s="50"/>
      <c r="S313" s="50"/>
      <c r="T313" s="50"/>
      <c r="U313" s="50"/>
      <c r="V313" s="50"/>
      <c r="W313" s="52"/>
      <c r="X313" s="50"/>
      <c r="Y313" s="50"/>
      <c r="Z313" s="50"/>
      <c r="AA313" s="50"/>
      <c r="AB313" s="50"/>
    </row>
    <row r="314" spans="1:28" ht="17.2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0"/>
      <c r="K314" s="125"/>
      <c r="L314" s="125"/>
      <c r="R314" s="50"/>
      <c r="S314" s="50"/>
      <c r="T314" s="50"/>
      <c r="U314" s="50"/>
      <c r="V314" s="50"/>
      <c r="W314" s="52"/>
      <c r="X314" s="50"/>
      <c r="Y314" s="50"/>
      <c r="Z314" s="50"/>
      <c r="AA314" s="50"/>
      <c r="AB314" s="50"/>
    </row>
    <row r="315" spans="1:28" ht="17.2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0"/>
      <c r="K315" s="125"/>
      <c r="L315" s="125"/>
      <c r="R315" s="50"/>
      <c r="S315" s="50"/>
      <c r="T315" s="50"/>
      <c r="U315" s="50"/>
      <c r="V315" s="50"/>
      <c r="W315" s="52"/>
      <c r="X315" s="50"/>
      <c r="Y315" s="50"/>
      <c r="Z315" s="50"/>
      <c r="AA315" s="50"/>
      <c r="AB315" s="50"/>
    </row>
    <row r="316" spans="1:28" ht="17.2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0"/>
      <c r="K316" s="125"/>
      <c r="L316" s="125"/>
      <c r="R316" s="50"/>
      <c r="S316" s="50"/>
      <c r="T316" s="50"/>
      <c r="U316" s="50"/>
      <c r="V316" s="50"/>
      <c r="W316" s="52"/>
      <c r="X316" s="50"/>
      <c r="Y316" s="50"/>
      <c r="Z316" s="50"/>
      <c r="AA316" s="50"/>
      <c r="AB316" s="50"/>
    </row>
    <row r="317" spans="1:28" ht="17.2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0"/>
      <c r="K317" s="125"/>
      <c r="L317" s="125"/>
      <c r="R317" s="50"/>
      <c r="S317" s="50"/>
      <c r="T317" s="50"/>
      <c r="U317" s="50"/>
      <c r="V317" s="50"/>
      <c r="W317" s="52"/>
      <c r="X317" s="50"/>
      <c r="Y317" s="50"/>
      <c r="Z317" s="50"/>
      <c r="AA317" s="50"/>
      <c r="AB317" s="50"/>
    </row>
    <row r="318" spans="1:28" ht="17.2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0"/>
      <c r="K318" s="125"/>
      <c r="L318" s="125"/>
      <c r="R318" s="50"/>
      <c r="S318" s="50"/>
      <c r="T318" s="50"/>
      <c r="U318" s="50"/>
      <c r="V318" s="50"/>
      <c r="W318" s="52"/>
      <c r="X318" s="50"/>
      <c r="Y318" s="50"/>
      <c r="Z318" s="50"/>
      <c r="AA318" s="50"/>
      <c r="AB318" s="50"/>
    </row>
    <row r="319" spans="1:28" ht="17.2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0"/>
      <c r="K319" s="125"/>
      <c r="L319" s="125"/>
      <c r="R319" s="50"/>
      <c r="S319" s="50"/>
      <c r="T319" s="50"/>
      <c r="U319" s="50"/>
      <c r="V319" s="50"/>
      <c r="W319" s="52"/>
      <c r="X319" s="50"/>
      <c r="Y319" s="50"/>
      <c r="Z319" s="50"/>
      <c r="AA319" s="50"/>
      <c r="AB319" s="50"/>
    </row>
    <row r="320" spans="1:28" ht="17.2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0"/>
      <c r="K320" s="125"/>
      <c r="L320" s="125"/>
      <c r="R320" s="50"/>
      <c r="S320" s="50"/>
      <c r="T320" s="50"/>
      <c r="U320" s="50"/>
      <c r="V320" s="50"/>
      <c r="W320" s="52"/>
      <c r="X320" s="50"/>
      <c r="Y320" s="50"/>
      <c r="Z320" s="50"/>
      <c r="AA320" s="50"/>
      <c r="AB320" s="50"/>
    </row>
    <row r="321" spans="1:28" ht="17.2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0"/>
      <c r="K321" s="125"/>
      <c r="L321" s="125"/>
      <c r="R321" s="50"/>
      <c r="S321" s="50"/>
      <c r="T321" s="50"/>
      <c r="U321" s="50"/>
      <c r="V321" s="50"/>
      <c r="W321" s="52"/>
      <c r="X321" s="50"/>
      <c r="Y321" s="50"/>
      <c r="Z321" s="50"/>
      <c r="AA321" s="50"/>
      <c r="AB321" s="50"/>
    </row>
    <row r="322" spans="1:28" ht="17.2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0"/>
      <c r="K322" s="125"/>
      <c r="L322" s="125"/>
      <c r="R322" s="50"/>
      <c r="S322" s="50"/>
      <c r="T322" s="50"/>
      <c r="U322" s="50"/>
      <c r="V322" s="50"/>
      <c r="W322" s="52"/>
      <c r="X322" s="50"/>
      <c r="Y322" s="50"/>
      <c r="Z322" s="50"/>
      <c r="AA322" s="50"/>
      <c r="AB322" s="50"/>
    </row>
    <row r="323" spans="1:28" ht="17.2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0"/>
      <c r="K323" s="125"/>
      <c r="L323" s="125"/>
      <c r="R323" s="50"/>
      <c r="S323" s="50"/>
      <c r="T323" s="50"/>
      <c r="U323" s="50"/>
      <c r="V323" s="50"/>
      <c r="W323" s="52"/>
      <c r="X323" s="50"/>
      <c r="Y323" s="50"/>
      <c r="Z323" s="50"/>
      <c r="AA323" s="50"/>
      <c r="AB323" s="50"/>
    </row>
    <row r="324" spans="1:28" ht="17.2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0"/>
      <c r="K324" s="125"/>
      <c r="L324" s="125"/>
      <c r="R324" s="50"/>
      <c r="S324" s="50"/>
      <c r="T324" s="50"/>
      <c r="U324" s="50"/>
      <c r="V324" s="50"/>
      <c r="W324" s="52"/>
      <c r="X324" s="50"/>
      <c r="Y324" s="50"/>
      <c r="Z324" s="50"/>
      <c r="AA324" s="50"/>
      <c r="AB324" s="50"/>
    </row>
    <row r="325" spans="1:28" ht="17.2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0"/>
      <c r="K325" s="125"/>
      <c r="L325" s="125"/>
      <c r="R325" s="50"/>
      <c r="S325" s="50"/>
      <c r="T325" s="50"/>
      <c r="U325" s="50"/>
      <c r="V325" s="50"/>
      <c r="W325" s="52"/>
      <c r="X325" s="50"/>
      <c r="Y325" s="50"/>
      <c r="Z325" s="50"/>
      <c r="AA325" s="50"/>
      <c r="AB325" s="50"/>
    </row>
    <row r="326" spans="1:28" ht="17.2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0"/>
      <c r="K326" s="125"/>
      <c r="L326" s="125"/>
      <c r="R326" s="50"/>
      <c r="S326" s="50"/>
      <c r="T326" s="50"/>
      <c r="U326" s="50"/>
      <c r="V326" s="50"/>
      <c r="W326" s="52"/>
      <c r="X326" s="50"/>
      <c r="Y326" s="50"/>
      <c r="Z326" s="50"/>
      <c r="AA326" s="50"/>
      <c r="AB326" s="50"/>
    </row>
    <row r="327" spans="1:28" ht="17.2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0"/>
      <c r="K327" s="125"/>
      <c r="L327" s="125"/>
      <c r="R327" s="50"/>
      <c r="S327" s="50"/>
      <c r="T327" s="50"/>
      <c r="U327" s="50"/>
      <c r="V327" s="50"/>
      <c r="W327" s="52"/>
      <c r="X327" s="50"/>
      <c r="Y327" s="50"/>
      <c r="Z327" s="50"/>
      <c r="AA327" s="50"/>
      <c r="AB327" s="50"/>
    </row>
    <row r="328" spans="1:28" ht="17.2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0"/>
      <c r="K328" s="125"/>
      <c r="L328" s="125"/>
      <c r="R328" s="50"/>
      <c r="S328" s="50"/>
      <c r="T328" s="50"/>
      <c r="U328" s="50"/>
      <c r="V328" s="50"/>
      <c r="W328" s="52"/>
      <c r="X328" s="50"/>
      <c r="Y328" s="50"/>
      <c r="Z328" s="50"/>
      <c r="AA328" s="50"/>
      <c r="AB328" s="50"/>
    </row>
    <row r="329" spans="1:28" ht="17.2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0"/>
      <c r="K329" s="125"/>
      <c r="L329" s="125"/>
      <c r="R329" s="50"/>
      <c r="S329" s="50"/>
      <c r="T329" s="50"/>
      <c r="U329" s="50"/>
      <c r="V329" s="50"/>
      <c r="W329" s="52"/>
      <c r="X329" s="50"/>
      <c r="Y329" s="50"/>
      <c r="Z329" s="50"/>
      <c r="AA329" s="50"/>
      <c r="AB329" s="50"/>
    </row>
    <row r="330" spans="1:28" ht="17.2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0"/>
      <c r="K330" s="125"/>
      <c r="L330" s="125"/>
      <c r="R330" s="50"/>
      <c r="S330" s="50"/>
      <c r="T330" s="50"/>
      <c r="U330" s="50"/>
      <c r="V330" s="50"/>
      <c r="W330" s="52"/>
      <c r="X330" s="50"/>
      <c r="Y330" s="50"/>
      <c r="Z330" s="50"/>
      <c r="AA330" s="50"/>
      <c r="AB330" s="50"/>
    </row>
    <row r="331" spans="1:28" ht="17.2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0"/>
      <c r="K331" s="125"/>
      <c r="L331" s="125"/>
      <c r="R331" s="50"/>
      <c r="S331" s="50"/>
      <c r="T331" s="50"/>
      <c r="U331" s="50"/>
      <c r="V331" s="50"/>
      <c r="W331" s="52"/>
      <c r="X331" s="50"/>
      <c r="Y331" s="50"/>
      <c r="Z331" s="50"/>
      <c r="AA331" s="50"/>
      <c r="AB331" s="50"/>
    </row>
    <row r="332" spans="1:28" ht="17.2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0"/>
      <c r="K332" s="125"/>
      <c r="L332" s="125"/>
      <c r="R332" s="50"/>
      <c r="S332" s="50"/>
      <c r="T332" s="50"/>
      <c r="U332" s="50"/>
      <c r="V332" s="50"/>
      <c r="W332" s="52"/>
      <c r="X332" s="50"/>
      <c r="Y332" s="50"/>
      <c r="Z332" s="50"/>
      <c r="AA332" s="50"/>
      <c r="AB332" s="50"/>
    </row>
    <row r="333" spans="1:28" ht="17.2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0"/>
      <c r="K333" s="125"/>
      <c r="L333" s="125"/>
      <c r="R333" s="50"/>
      <c r="S333" s="50"/>
      <c r="T333" s="50"/>
      <c r="U333" s="50"/>
      <c r="V333" s="50"/>
      <c r="W333" s="52"/>
      <c r="X333" s="50"/>
      <c r="Y333" s="50"/>
      <c r="Z333" s="50"/>
      <c r="AA333" s="50"/>
      <c r="AB333" s="50"/>
    </row>
    <row r="334" spans="1:28" ht="17.2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0"/>
      <c r="K334" s="125"/>
      <c r="L334" s="125"/>
      <c r="R334" s="50"/>
      <c r="S334" s="50"/>
      <c r="T334" s="50"/>
      <c r="U334" s="50"/>
      <c r="V334" s="50"/>
      <c r="W334" s="52"/>
      <c r="X334" s="50"/>
      <c r="Y334" s="50"/>
      <c r="Z334" s="50"/>
      <c r="AA334" s="50"/>
      <c r="AB334" s="50"/>
    </row>
    <row r="335" spans="1:28" ht="17.2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0"/>
      <c r="K335" s="125"/>
      <c r="L335" s="125"/>
      <c r="R335" s="50"/>
      <c r="S335" s="50"/>
      <c r="T335" s="50"/>
      <c r="U335" s="50"/>
      <c r="V335" s="50"/>
      <c r="W335" s="52"/>
      <c r="X335" s="50"/>
      <c r="Y335" s="50"/>
      <c r="Z335" s="50"/>
      <c r="AA335" s="50"/>
      <c r="AB335" s="50"/>
    </row>
    <row r="336" spans="1:28" ht="17.2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0"/>
      <c r="K336" s="125"/>
      <c r="L336" s="125"/>
      <c r="R336" s="50"/>
      <c r="S336" s="50"/>
      <c r="T336" s="50"/>
      <c r="U336" s="50"/>
      <c r="V336" s="50"/>
      <c r="W336" s="52"/>
      <c r="X336" s="50"/>
      <c r="Y336" s="50"/>
      <c r="Z336" s="50"/>
      <c r="AA336" s="50"/>
      <c r="AB336" s="50"/>
    </row>
    <row r="337" spans="1:28" ht="17.2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0"/>
      <c r="K337" s="125"/>
      <c r="L337" s="125"/>
      <c r="R337" s="50"/>
      <c r="S337" s="50"/>
      <c r="T337" s="50"/>
      <c r="U337" s="50"/>
      <c r="V337" s="50"/>
      <c r="W337" s="52"/>
      <c r="X337" s="50"/>
      <c r="Y337" s="50"/>
      <c r="Z337" s="50"/>
      <c r="AA337" s="50"/>
      <c r="AB337" s="50"/>
    </row>
    <row r="338" spans="1:28" ht="17.2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0"/>
      <c r="K338" s="125"/>
      <c r="L338" s="125"/>
      <c r="R338" s="50"/>
      <c r="S338" s="50"/>
      <c r="T338" s="50"/>
      <c r="U338" s="50"/>
      <c r="V338" s="50"/>
      <c r="W338" s="52"/>
      <c r="X338" s="50"/>
      <c r="Y338" s="50"/>
      <c r="Z338" s="50"/>
      <c r="AA338" s="50"/>
      <c r="AB338" s="50"/>
    </row>
    <row r="339" spans="1:28" ht="17.2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0"/>
      <c r="K339" s="125"/>
      <c r="L339" s="125"/>
      <c r="R339" s="50"/>
      <c r="S339" s="50"/>
      <c r="T339" s="50"/>
      <c r="U339" s="50"/>
      <c r="V339" s="50"/>
      <c r="W339" s="52"/>
      <c r="X339" s="50"/>
      <c r="Y339" s="50"/>
      <c r="Z339" s="50"/>
      <c r="AA339" s="50"/>
      <c r="AB339" s="50"/>
    </row>
    <row r="340" spans="1:28" ht="17.2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0"/>
      <c r="K340" s="125"/>
      <c r="L340" s="125"/>
      <c r="R340" s="50"/>
      <c r="S340" s="50"/>
      <c r="T340" s="50"/>
      <c r="U340" s="50"/>
      <c r="V340" s="50"/>
      <c r="W340" s="52"/>
      <c r="X340" s="50"/>
      <c r="Y340" s="50"/>
      <c r="Z340" s="50"/>
      <c r="AA340" s="50"/>
      <c r="AB340" s="50"/>
    </row>
    <row r="341" spans="1:28" ht="17.2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0"/>
      <c r="K341" s="125"/>
      <c r="L341" s="125"/>
      <c r="R341" s="50"/>
      <c r="S341" s="50"/>
      <c r="T341" s="50"/>
      <c r="U341" s="50"/>
      <c r="V341" s="50"/>
      <c r="W341" s="52"/>
      <c r="X341" s="50"/>
      <c r="Y341" s="50"/>
      <c r="Z341" s="50"/>
      <c r="AA341" s="50"/>
      <c r="AB341" s="50"/>
    </row>
    <row r="342" spans="1:28" ht="17.2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0"/>
      <c r="K342" s="125"/>
      <c r="L342" s="125"/>
      <c r="R342" s="50"/>
      <c r="S342" s="50"/>
      <c r="T342" s="50"/>
      <c r="U342" s="50"/>
      <c r="V342" s="50"/>
      <c r="W342" s="52"/>
      <c r="X342" s="50"/>
      <c r="Y342" s="50"/>
      <c r="Z342" s="50"/>
      <c r="AA342" s="50"/>
      <c r="AB342" s="50"/>
    </row>
    <row r="343" spans="1:28" ht="17.2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0"/>
      <c r="K343" s="125"/>
      <c r="L343" s="125"/>
      <c r="R343" s="50"/>
      <c r="S343" s="50"/>
      <c r="T343" s="50"/>
      <c r="U343" s="50"/>
      <c r="V343" s="50"/>
      <c r="W343" s="52"/>
      <c r="X343" s="50"/>
      <c r="Y343" s="50"/>
      <c r="Z343" s="50"/>
      <c r="AA343" s="50"/>
      <c r="AB343" s="50"/>
    </row>
    <row r="344" spans="1:28" ht="17.2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0"/>
      <c r="K344" s="125"/>
      <c r="L344" s="125"/>
      <c r="R344" s="50"/>
      <c r="S344" s="50"/>
      <c r="T344" s="50"/>
      <c r="U344" s="50"/>
      <c r="V344" s="50"/>
      <c r="W344" s="52"/>
      <c r="X344" s="50"/>
      <c r="Y344" s="50"/>
      <c r="Z344" s="50"/>
      <c r="AA344" s="50"/>
      <c r="AB344" s="50"/>
    </row>
    <row r="345" spans="1:28" ht="17.2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0"/>
      <c r="K345" s="125"/>
      <c r="L345" s="125"/>
      <c r="R345" s="50"/>
      <c r="S345" s="50"/>
      <c r="T345" s="50"/>
      <c r="U345" s="50"/>
      <c r="V345" s="50"/>
      <c r="W345" s="52"/>
      <c r="X345" s="50"/>
      <c r="Y345" s="50"/>
      <c r="Z345" s="50"/>
      <c r="AA345" s="50"/>
      <c r="AB345" s="50"/>
    </row>
    <row r="346" spans="1:28" ht="17.2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0"/>
      <c r="K346" s="125"/>
      <c r="L346" s="125"/>
      <c r="R346" s="50"/>
      <c r="S346" s="50"/>
      <c r="T346" s="50"/>
      <c r="U346" s="50"/>
      <c r="V346" s="50"/>
      <c r="W346" s="52"/>
      <c r="X346" s="50"/>
      <c r="Y346" s="50"/>
      <c r="Z346" s="50"/>
      <c r="AA346" s="50"/>
      <c r="AB346" s="50"/>
    </row>
    <row r="347" spans="1:28" ht="17.2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0"/>
      <c r="K347" s="125"/>
      <c r="L347" s="125"/>
      <c r="R347" s="50"/>
      <c r="S347" s="50"/>
      <c r="T347" s="50"/>
      <c r="U347" s="50"/>
      <c r="V347" s="50"/>
      <c r="W347" s="52"/>
      <c r="X347" s="50"/>
      <c r="Y347" s="50"/>
      <c r="Z347" s="50"/>
      <c r="AA347" s="50"/>
      <c r="AB347" s="50"/>
    </row>
    <row r="348" spans="1:28" ht="17.2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0"/>
      <c r="K348" s="125"/>
      <c r="L348" s="125"/>
      <c r="R348" s="50"/>
      <c r="S348" s="50"/>
      <c r="T348" s="50"/>
      <c r="U348" s="50"/>
      <c r="V348" s="50"/>
      <c r="W348" s="52"/>
      <c r="X348" s="50"/>
      <c r="Y348" s="50"/>
      <c r="Z348" s="50"/>
      <c r="AA348" s="50"/>
      <c r="AB348" s="50"/>
    </row>
    <row r="349" spans="1:28" ht="17.2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0"/>
      <c r="K349" s="125"/>
      <c r="L349" s="125"/>
      <c r="R349" s="50"/>
      <c r="S349" s="50"/>
      <c r="T349" s="50"/>
      <c r="U349" s="50"/>
      <c r="V349" s="50"/>
      <c r="W349" s="52"/>
      <c r="X349" s="50"/>
      <c r="Y349" s="50"/>
      <c r="Z349" s="50"/>
      <c r="AA349" s="50"/>
      <c r="AB349" s="50"/>
    </row>
    <row r="350" spans="1:28" ht="17.2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0"/>
      <c r="K350" s="125"/>
      <c r="L350" s="125"/>
      <c r="R350" s="50"/>
      <c r="S350" s="50"/>
      <c r="T350" s="50"/>
      <c r="U350" s="50"/>
      <c r="V350" s="50"/>
      <c r="W350" s="52"/>
      <c r="X350" s="50"/>
      <c r="Y350" s="50"/>
      <c r="Z350" s="50"/>
      <c r="AA350" s="50"/>
      <c r="AB350" s="50"/>
    </row>
    <row r="351" spans="1:28" ht="17.2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0"/>
      <c r="K351" s="125"/>
      <c r="L351" s="125"/>
      <c r="R351" s="50"/>
      <c r="S351" s="50"/>
      <c r="T351" s="50"/>
      <c r="U351" s="50"/>
      <c r="V351" s="50"/>
      <c r="W351" s="52"/>
      <c r="X351" s="50"/>
      <c r="Y351" s="50"/>
      <c r="Z351" s="50"/>
      <c r="AA351" s="50"/>
      <c r="AB351" s="50"/>
    </row>
    <row r="352" spans="1:28" ht="17.2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0"/>
      <c r="K352" s="125"/>
      <c r="L352" s="125"/>
      <c r="R352" s="50"/>
      <c r="S352" s="50"/>
      <c r="T352" s="50"/>
      <c r="U352" s="50"/>
      <c r="V352" s="50"/>
      <c r="W352" s="52"/>
      <c r="X352" s="50"/>
      <c r="Y352" s="50"/>
      <c r="Z352" s="50"/>
      <c r="AA352" s="50"/>
      <c r="AB352" s="50"/>
    </row>
    <row r="353" spans="1:28" ht="17.2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0"/>
      <c r="K353" s="125"/>
      <c r="L353" s="125"/>
      <c r="R353" s="50"/>
      <c r="S353" s="50"/>
      <c r="T353" s="50"/>
      <c r="U353" s="50"/>
      <c r="V353" s="50"/>
      <c r="W353" s="52"/>
      <c r="X353" s="50"/>
      <c r="Y353" s="50"/>
      <c r="Z353" s="50"/>
      <c r="AA353" s="50"/>
      <c r="AB353" s="50"/>
    </row>
    <row r="354" spans="1:28" ht="17.2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0"/>
      <c r="K354" s="125"/>
      <c r="L354" s="125"/>
      <c r="R354" s="50"/>
      <c r="S354" s="50"/>
      <c r="T354" s="50"/>
      <c r="U354" s="50"/>
      <c r="V354" s="50"/>
      <c r="W354" s="52"/>
      <c r="X354" s="50"/>
      <c r="Y354" s="50"/>
      <c r="Z354" s="50"/>
      <c r="AA354" s="50"/>
      <c r="AB354" s="50"/>
    </row>
    <row r="355" spans="1:28" ht="17.2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0"/>
      <c r="K355" s="125"/>
      <c r="L355" s="125"/>
      <c r="R355" s="50"/>
      <c r="S355" s="50"/>
      <c r="T355" s="50"/>
      <c r="U355" s="50"/>
      <c r="V355" s="50"/>
      <c r="W355" s="52"/>
      <c r="X355" s="50"/>
      <c r="Y355" s="50"/>
      <c r="Z355" s="50"/>
      <c r="AA355" s="50"/>
      <c r="AB355" s="50"/>
    </row>
    <row r="356" spans="1:28" ht="17.2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0"/>
      <c r="K356" s="125"/>
      <c r="L356" s="125"/>
      <c r="R356" s="50"/>
      <c r="S356" s="50"/>
      <c r="T356" s="50"/>
      <c r="U356" s="50"/>
      <c r="V356" s="50"/>
      <c r="W356" s="52"/>
      <c r="X356" s="50"/>
      <c r="Y356" s="50"/>
      <c r="Z356" s="50"/>
      <c r="AA356" s="50"/>
      <c r="AB356" s="50"/>
    </row>
    <row r="357" spans="1:28" ht="17.2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0"/>
      <c r="K357" s="125"/>
      <c r="L357" s="125"/>
      <c r="R357" s="50"/>
      <c r="S357" s="50"/>
      <c r="T357" s="50"/>
      <c r="U357" s="50"/>
      <c r="V357" s="50"/>
      <c r="W357" s="52"/>
      <c r="X357" s="50"/>
      <c r="Y357" s="50"/>
      <c r="Z357" s="50"/>
      <c r="AA357" s="50"/>
      <c r="AB357" s="50"/>
    </row>
    <row r="358" spans="1:28" ht="17.2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0"/>
      <c r="K358" s="125"/>
      <c r="L358" s="125"/>
      <c r="R358" s="50"/>
      <c r="S358" s="50"/>
      <c r="T358" s="50"/>
      <c r="U358" s="50"/>
      <c r="V358" s="50"/>
      <c r="W358" s="52"/>
      <c r="X358" s="50"/>
      <c r="Y358" s="50"/>
      <c r="Z358" s="50"/>
      <c r="AA358" s="50"/>
      <c r="AB358" s="50"/>
    </row>
    <row r="359" spans="1:28" ht="17.2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0"/>
      <c r="K359" s="125"/>
      <c r="L359" s="125"/>
      <c r="R359" s="50"/>
      <c r="S359" s="50"/>
      <c r="T359" s="50"/>
      <c r="U359" s="50"/>
      <c r="V359" s="50"/>
      <c r="W359" s="52"/>
      <c r="X359" s="50"/>
      <c r="Y359" s="50"/>
      <c r="Z359" s="50"/>
      <c r="AA359" s="50"/>
      <c r="AB359" s="50"/>
    </row>
    <row r="360" spans="1:28" ht="17.2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0"/>
      <c r="K360" s="125"/>
      <c r="L360" s="125"/>
      <c r="R360" s="50"/>
      <c r="S360" s="50"/>
      <c r="T360" s="50"/>
      <c r="U360" s="50"/>
      <c r="V360" s="50"/>
      <c r="W360" s="52"/>
      <c r="X360" s="50"/>
      <c r="Y360" s="50"/>
      <c r="Z360" s="50"/>
      <c r="AA360" s="50"/>
      <c r="AB360" s="50"/>
    </row>
    <row r="361" spans="1:28" ht="17.2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0"/>
      <c r="K361" s="125"/>
      <c r="L361" s="125"/>
      <c r="R361" s="50"/>
      <c r="S361" s="50"/>
      <c r="T361" s="50"/>
      <c r="U361" s="50"/>
      <c r="V361" s="50"/>
      <c r="W361" s="52"/>
      <c r="X361" s="50"/>
      <c r="Y361" s="50"/>
      <c r="Z361" s="50"/>
      <c r="AA361" s="50"/>
      <c r="AB361" s="50"/>
    </row>
    <row r="362" spans="1:28" ht="17.2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0"/>
      <c r="K362" s="125"/>
      <c r="L362" s="125"/>
      <c r="R362" s="50"/>
      <c r="S362" s="50"/>
      <c r="T362" s="50"/>
      <c r="U362" s="50"/>
      <c r="V362" s="50"/>
      <c r="W362" s="52"/>
      <c r="X362" s="50"/>
      <c r="Y362" s="50"/>
      <c r="Z362" s="50"/>
      <c r="AA362" s="50"/>
      <c r="AB362" s="50"/>
    </row>
    <row r="363" spans="1:28" ht="17.2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0"/>
      <c r="K363" s="125"/>
      <c r="L363" s="125"/>
      <c r="R363" s="50"/>
      <c r="S363" s="50"/>
      <c r="T363" s="50"/>
      <c r="U363" s="50"/>
      <c r="V363" s="50"/>
      <c r="W363" s="52"/>
      <c r="X363" s="50"/>
      <c r="Y363" s="50"/>
      <c r="Z363" s="50"/>
      <c r="AA363" s="50"/>
      <c r="AB363" s="50"/>
    </row>
    <row r="364" spans="1:28" ht="17.2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0"/>
      <c r="K364" s="125"/>
      <c r="L364" s="125"/>
      <c r="R364" s="50"/>
      <c r="S364" s="50"/>
      <c r="T364" s="50"/>
      <c r="U364" s="50"/>
      <c r="V364" s="50"/>
      <c r="W364" s="52"/>
      <c r="X364" s="50"/>
      <c r="Y364" s="50"/>
      <c r="Z364" s="50"/>
      <c r="AA364" s="50"/>
      <c r="AB364" s="50"/>
    </row>
    <row r="365" spans="1:28" ht="17.2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0"/>
      <c r="K365" s="125"/>
      <c r="L365" s="125"/>
      <c r="R365" s="50"/>
      <c r="S365" s="50"/>
      <c r="T365" s="50"/>
      <c r="U365" s="50"/>
      <c r="V365" s="50"/>
      <c r="W365" s="52"/>
      <c r="X365" s="50"/>
      <c r="Y365" s="50"/>
      <c r="Z365" s="50"/>
      <c r="AA365" s="50"/>
      <c r="AB365" s="50"/>
    </row>
    <row r="366" spans="1:28" ht="17.2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0"/>
      <c r="K366" s="125"/>
      <c r="L366" s="125"/>
      <c r="R366" s="50"/>
      <c r="S366" s="50"/>
      <c r="T366" s="50"/>
      <c r="U366" s="50"/>
      <c r="V366" s="50"/>
      <c r="W366" s="52"/>
      <c r="X366" s="50"/>
      <c r="Y366" s="50"/>
      <c r="Z366" s="50"/>
      <c r="AA366" s="50"/>
      <c r="AB366" s="50"/>
    </row>
    <row r="367" spans="1:28" ht="17.2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0"/>
      <c r="K367" s="125"/>
      <c r="L367" s="125"/>
      <c r="R367" s="50"/>
      <c r="S367" s="50"/>
      <c r="T367" s="50"/>
      <c r="U367" s="50"/>
      <c r="V367" s="50"/>
      <c r="W367" s="52"/>
      <c r="X367" s="50"/>
      <c r="Y367" s="50"/>
      <c r="Z367" s="50"/>
      <c r="AA367" s="50"/>
      <c r="AB367" s="50"/>
    </row>
    <row r="368" spans="1:28" ht="17.2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0"/>
      <c r="K368" s="125"/>
      <c r="L368" s="125"/>
      <c r="R368" s="50"/>
      <c r="S368" s="50"/>
      <c r="T368" s="50"/>
      <c r="U368" s="50"/>
      <c r="V368" s="50"/>
      <c r="W368" s="52"/>
      <c r="X368" s="50"/>
      <c r="Y368" s="50"/>
      <c r="Z368" s="50"/>
      <c r="AA368" s="50"/>
      <c r="AB368" s="50"/>
    </row>
    <row r="369" spans="1:28" ht="17.2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0"/>
      <c r="K369" s="125"/>
      <c r="L369" s="125"/>
      <c r="R369" s="50"/>
      <c r="S369" s="50"/>
      <c r="T369" s="50"/>
      <c r="U369" s="50"/>
      <c r="V369" s="50"/>
      <c r="W369" s="52"/>
      <c r="X369" s="50"/>
      <c r="Y369" s="50"/>
      <c r="Z369" s="50"/>
      <c r="AA369" s="50"/>
      <c r="AB369" s="50"/>
    </row>
    <row r="370" spans="1:28" ht="17.2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0"/>
      <c r="K370" s="125"/>
      <c r="L370" s="125"/>
      <c r="R370" s="50"/>
      <c r="S370" s="50"/>
      <c r="T370" s="50"/>
      <c r="U370" s="50"/>
      <c r="V370" s="50"/>
      <c r="W370" s="52"/>
      <c r="X370" s="50"/>
      <c r="Y370" s="50"/>
      <c r="Z370" s="50"/>
      <c r="AA370" s="50"/>
      <c r="AB370" s="50"/>
    </row>
    <row r="371" spans="1:28" ht="17.2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0"/>
      <c r="K371" s="125"/>
      <c r="L371" s="125"/>
      <c r="R371" s="50"/>
      <c r="S371" s="50"/>
      <c r="T371" s="50"/>
      <c r="U371" s="50"/>
      <c r="V371" s="50"/>
      <c r="W371" s="52"/>
      <c r="X371" s="50"/>
      <c r="Y371" s="50"/>
      <c r="Z371" s="50"/>
      <c r="AA371" s="50"/>
      <c r="AB371" s="50"/>
    </row>
    <row r="372" spans="1:28" ht="17.2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0"/>
      <c r="K372" s="125"/>
      <c r="L372" s="125"/>
      <c r="R372" s="50"/>
      <c r="S372" s="50"/>
      <c r="T372" s="50"/>
      <c r="U372" s="50"/>
      <c r="V372" s="50"/>
      <c r="W372" s="52"/>
      <c r="X372" s="50"/>
      <c r="Y372" s="50"/>
      <c r="Z372" s="50"/>
      <c r="AA372" s="50"/>
      <c r="AB372" s="50"/>
    </row>
    <row r="373" spans="1:28" ht="17.2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0"/>
      <c r="K373" s="125"/>
      <c r="L373" s="125"/>
      <c r="R373" s="50"/>
      <c r="S373" s="50"/>
      <c r="T373" s="50"/>
      <c r="U373" s="50"/>
      <c r="V373" s="50"/>
      <c r="W373" s="52"/>
      <c r="X373" s="50"/>
      <c r="Y373" s="50"/>
      <c r="Z373" s="50"/>
      <c r="AA373" s="50"/>
      <c r="AB373" s="50"/>
    </row>
    <row r="374" spans="1:28" ht="17.2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0"/>
      <c r="K374" s="125"/>
      <c r="L374" s="125"/>
      <c r="R374" s="50"/>
      <c r="S374" s="50"/>
      <c r="T374" s="50"/>
      <c r="U374" s="50"/>
      <c r="V374" s="50"/>
      <c r="W374" s="52"/>
      <c r="X374" s="50"/>
      <c r="Y374" s="50"/>
      <c r="Z374" s="50"/>
      <c r="AA374" s="50"/>
      <c r="AB374" s="50"/>
    </row>
    <row r="375" spans="1:28" ht="17.2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0"/>
      <c r="K375" s="125"/>
      <c r="L375" s="125"/>
      <c r="R375" s="50"/>
      <c r="S375" s="50"/>
      <c r="T375" s="50"/>
      <c r="U375" s="50"/>
      <c r="V375" s="50"/>
      <c r="W375" s="52"/>
      <c r="X375" s="50"/>
      <c r="Y375" s="50"/>
      <c r="Z375" s="50"/>
      <c r="AA375" s="50"/>
      <c r="AB375" s="50"/>
    </row>
    <row r="376" spans="1:28" ht="17.2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0"/>
      <c r="K376" s="125"/>
      <c r="L376" s="125"/>
      <c r="R376" s="50"/>
      <c r="S376" s="50"/>
      <c r="T376" s="50"/>
      <c r="U376" s="50"/>
      <c r="V376" s="50"/>
      <c r="W376" s="52"/>
      <c r="X376" s="50"/>
      <c r="Y376" s="50"/>
      <c r="Z376" s="50"/>
      <c r="AA376" s="50"/>
      <c r="AB376" s="50"/>
    </row>
    <row r="377" spans="1:28" ht="17.2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0"/>
      <c r="K377" s="125"/>
      <c r="L377" s="125"/>
      <c r="R377" s="50"/>
      <c r="S377" s="50"/>
      <c r="T377" s="50"/>
      <c r="U377" s="50"/>
      <c r="V377" s="50"/>
      <c r="W377" s="52"/>
      <c r="X377" s="50"/>
      <c r="Y377" s="50"/>
      <c r="Z377" s="50"/>
      <c r="AA377" s="50"/>
      <c r="AB377" s="50"/>
    </row>
    <row r="378" spans="1:28" ht="17.2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0"/>
      <c r="K378" s="125"/>
      <c r="L378" s="125"/>
      <c r="R378" s="50"/>
      <c r="S378" s="50"/>
      <c r="T378" s="50"/>
      <c r="U378" s="50"/>
      <c r="V378" s="50"/>
      <c r="W378" s="52"/>
      <c r="X378" s="50"/>
      <c r="Y378" s="50"/>
      <c r="Z378" s="50"/>
      <c r="AA378" s="50"/>
      <c r="AB378" s="50"/>
    </row>
    <row r="379" spans="1:28" ht="17.2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0"/>
      <c r="K379" s="125"/>
      <c r="L379" s="125"/>
      <c r="R379" s="50"/>
      <c r="S379" s="50"/>
      <c r="T379" s="50"/>
      <c r="U379" s="50"/>
      <c r="V379" s="50"/>
      <c r="W379" s="52"/>
      <c r="X379" s="50"/>
      <c r="Y379" s="50"/>
      <c r="Z379" s="50"/>
      <c r="AA379" s="50"/>
      <c r="AB379" s="50"/>
    </row>
    <row r="380" spans="1:28" ht="17.2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0"/>
      <c r="K380" s="125"/>
      <c r="L380" s="125"/>
      <c r="R380" s="50"/>
      <c r="S380" s="50"/>
      <c r="T380" s="50"/>
      <c r="U380" s="50"/>
      <c r="V380" s="50"/>
      <c r="W380" s="52"/>
      <c r="X380" s="50"/>
      <c r="Y380" s="50"/>
      <c r="Z380" s="50"/>
      <c r="AA380" s="50"/>
      <c r="AB380" s="50"/>
    </row>
    <row r="381" spans="1:28" ht="17.2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0"/>
      <c r="K381" s="125"/>
      <c r="L381" s="125"/>
      <c r="R381" s="50"/>
      <c r="S381" s="50"/>
      <c r="T381" s="50"/>
      <c r="U381" s="50"/>
      <c r="V381" s="50"/>
      <c r="W381" s="52"/>
      <c r="X381" s="50"/>
      <c r="Y381" s="50"/>
      <c r="Z381" s="50"/>
      <c r="AA381" s="50"/>
      <c r="AB381" s="50"/>
    </row>
    <row r="382" spans="1:28" ht="17.2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0"/>
      <c r="K382" s="125"/>
      <c r="L382" s="125"/>
      <c r="R382" s="50"/>
      <c r="S382" s="50"/>
      <c r="T382" s="50"/>
      <c r="U382" s="50"/>
      <c r="V382" s="50"/>
      <c r="W382" s="52"/>
      <c r="X382" s="50"/>
      <c r="Y382" s="50"/>
      <c r="Z382" s="50"/>
      <c r="AA382" s="50"/>
      <c r="AB382" s="50"/>
    </row>
    <row r="383" spans="1:28" ht="17.2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0"/>
      <c r="K383" s="125"/>
      <c r="L383" s="125"/>
      <c r="R383" s="50"/>
      <c r="S383" s="50"/>
      <c r="T383" s="50"/>
      <c r="U383" s="50"/>
      <c r="V383" s="50"/>
      <c r="W383" s="52"/>
      <c r="X383" s="50"/>
      <c r="Y383" s="50"/>
      <c r="Z383" s="50"/>
      <c r="AA383" s="50"/>
      <c r="AB383" s="50"/>
    </row>
    <row r="384" spans="1:28" ht="17.2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0"/>
      <c r="K384" s="125"/>
      <c r="L384" s="125"/>
      <c r="R384" s="50"/>
      <c r="S384" s="50"/>
      <c r="T384" s="50"/>
      <c r="U384" s="50"/>
      <c r="V384" s="50"/>
      <c r="W384" s="52"/>
      <c r="X384" s="50"/>
      <c r="Y384" s="50"/>
      <c r="Z384" s="50"/>
      <c r="AA384" s="50"/>
      <c r="AB384" s="50"/>
    </row>
    <row r="385" spans="1:28" ht="17.2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0"/>
      <c r="K385" s="125"/>
      <c r="L385" s="125"/>
      <c r="R385" s="50"/>
      <c r="S385" s="50"/>
      <c r="T385" s="50"/>
      <c r="U385" s="50"/>
      <c r="V385" s="50"/>
      <c r="W385" s="52"/>
      <c r="X385" s="50"/>
      <c r="Y385" s="50"/>
      <c r="Z385" s="50"/>
      <c r="AA385" s="50"/>
      <c r="AB385" s="50"/>
    </row>
    <row r="386" spans="1:28" ht="17.2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0"/>
      <c r="K386" s="125"/>
      <c r="L386" s="125"/>
      <c r="R386" s="50"/>
      <c r="S386" s="50"/>
      <c r="T386" s="50"/>
      <c r="U386" s="50"/>
      <c r="V386" s="50"/>
      <c r="W386" s="52"/>
      <c r="X386" s="50"/>
      <c r="Y386" s="50"/>
      <c r="Z386" s="50"/>
      <c r="AA386" s="50"/>
      <c r="AB386" s="50"/>
    </row>
    <row r="387" spans="1:28" ht="17.2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0"/>
      <c r="K387" s="125"/>
      <c r="L387" s="125"/>
      <c r="R387" s="50"/>
      <c r="S387" s="50"/>
      <c r="T387" s="50"/>
      <c r="U387" s="50"/>
      <c r="V387" s="50"/>
      <c r="W387" s="52"/>
      <c r="X387" s="50"/>
      <c r="Y387" s="50"/>
      <c r="Z387" s="50"/>
      <c r="AA387" s="50"/>
      <c r="AB387" s="50"/>
    </row>
    <row r="388" spans="1:28" ht="17.2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0"/>
      <c r="K388" s="125"/>
      <c r="L388" s="125"/>
      <c r="R388" s="50"/>
      <c r="S388" s="50"/>
      <c r="T388" s="50"/>
      <c r="U388" s="50"/>
      <c r="V388" s="50"/>
      <c r="W388" s="52"/>
      <c r="X388" s="50"/>
      <c r="Y388" s="50"/>
      <c r="Z388" s="50"/>
      <c r="AA388" s="50"/>
      <c r="AB388" s="50"/>
    </row>
    <row r="389" spans="1:28" ht="17.2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0"/>
      <c r="K389" s="125"/>
      <c r="L389" s="125"/>
      <c r="R389" s="50"/>
      <c r="S389" s="50"/>
      <c r="T389" s="50"/>
      <c r="U389" s="50"/>
      <c r="V389" s="50"/>
      <c r="W389" s="52"/>
      <c r="X389" s="50"/>
      <c r="Y389" s="50"/>
      <c r="Z389" s="50"/>
      <c r="AA389" s="50"/>
      <c r="AB389" s="50"/>
    </row>
    <row r="390" spans="1:28" ht="17.2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0"/>
      <c r="K390" s="125"/>
      <c r="L390" s="125"/>
      <c r="R390" s="50"/>
      <c r="S390" s="50"/>
      <c r="T390" s="50"/>
      <c r="U390" s="50"/>
      <c r="V390" s="50"/>
      <c r="W390" s="52"/>
      <c r="X390" s="50"/>
      <c r="Y390" s="50"/>
      <c r="Z390" s="50"/>
      <c r="AA390" s="50"/>
      <c r="AB390" s="50"/>
    </row>
    <row r="391" spans="1:28" ht="17.2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0"/>
      <c r="K391" s="125"/>
      <c r="L391" s="125"/>
      <c r="R391" s="50"/>
      <c r="S391" s="50"/>
      <c r="T391" s="50"/>
      <c r="U391" s="50"/>
      <c r="V391" s="50"/>
      <c r="W391" s="52"/>
      <c r="X391" s="50"/>
      <c r="Y391" s="50"/>
      <c r="Z391" s="50"/>
      <c r="AA391" s="50"/>
      <c r="AB391" s="50"/>
    </row>
    <row r="392" spans="1:28" ht="17.2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0"/>
      <c r="K392" s="125"/>
      <c r="L392" s="125"/>
      <c r="R392" s="50"/>
      <c r="S392" s="50"/>
      <c r="T392" s="50"/>
      <c r="U392" s="50"/>
      <c r="V392" s="50"/>
      <c r="W392" s="52"/>
      <c r="X392" s="50"/>
      <c r="Y392" s="50"/>
      <c r="Z392" s="50"/>
      <c r="AA392" s="50"/>
      <c r="AB392" s="50"/>
    </row>
    <row r="393" spans="1:28" ht="17.2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0"/>
      <c r="K393" s="125"/>
      <c r="L393" s="125"/>
      <c r="R393" s="50"/>
      <c r="S393" s="50"/>
      <c r="T393" s="50"/>
      <c r="U393" s="50"/>
      <c r="V393" s="50"/>
      <c r="W393" s="52"/>
      <c r="X393" s="50"/>
      <c r="Y393" s="50"/>
      <c r="Z393" s="50"/>
      <c r="AA393" s="50"/>
      <c r="AB393" s="50"/>
    </row>
    <row r="394" spans="1:28" ht="17.2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0"/>
      <c r="K394" s="125"/>
      <c r="L394" s="125"/>
      <c r="R394" s="50"/>
      <c r="S394" s="50"/>
      <c r="T394" s="50"/>
      <c r="U394" s="50"/>
      <c r="V394" s="50"/>
      <c r="W394" s="52"/>
      <c r="X394" s="50"/>
      <c r="Y394" s="50"/>
      <c r="Z394" s="50"/>
      <c r="AA394" s="50"/>
      <c r="AB394" s="50"/>
    </row>
    <row r="395" spans="1:28" ht="17.2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0"/>
      <c r="K395" s="125"/>
      <c r="L395" s="125"/>
      <c r="R395" s="50"/>
      <c r="S395" s="50"/>
      <c r="T395" s="50"/>
      <c r="U395" s="50"/>
      <c r="V395" s="50"/>
      <c r="W395" s="52"/>
      <c r="X395" s="50"/>
      <c r="Y395" s="50"/>
      <c r="Z395" s="50"/>
      <c r="AA395" s="50"/>
      <c r="AB395" s="50"/>
    </row>
    <row r="396" spans="1:28" ht="17.2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0"/>
      <c r="K396" s="125"/>
      <c r="L396" s="125"/>
      <c r="R396" s="50"/>
      <c r="S396" s="50"/>
      <c r="T396" s="50"/>
      <c r="U396" s="50"/>
      <c r="V396" s="50"/>
      <c r="W396" s="52"/>
      <c r="X396" s="50"/>
      <c r="Y396" s="50"/>
      <c r="Z396" s="50"/>
      <c r="AA396" s="50"/>
      <c r="AB396" s="50"/>
    </row>
    <row r="397" spans="1:28" ht="17.2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0"/>
      <c r="K397" s="125"/>
      <c r="L397" s="125"/>
      <c r="R397" s="50"/>
      <c r="S397" s="50"/>
      <c r="T397" s="50"/>
      <c r="U397" s="50"/>
      <c r="V397" s="50"/>
      <c r="W397" s="52"/>
      <c r="X397" s="50"/>
      <c r="Y397" s="50"/>
      <c r="Z397" s="50"/>
      <c r="AA397" s="50"/>
      <c r="AB397" s="50"/>
    </row>
    <row r="398" spans="1:28" ht="17.2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0"/>
      <c r="K398" s="125"/>
      <c r="L398" s="125"/>
      <c r="R398" s="50"/>
      <c r="S398" s="50"/>
      <c r="T398" s="50"/>
      <c r="U398" s="50"/>
      <c r="V398" s="50"/>
      <c r="W398" s="52"/>
      <c r="X398" s="50"/>
      <c r="Y398" s="50"/>
      <c r="Z398" s="50"/>
      <c r="AA398" s="50"/>
      <c r="AB398" s="50"/>
    </row>
    <row r="399" spans="1:28" ht="17.2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0"/>
      <c r="K399" s="125"/>
      <c r="L399" s="125"/>
      <c r="R399" s="50"/>
      <c r="S399" s="50"/>
      <c r="T399" s="50"/>
      <c r="U399" s="50"/>
      <c r="V399" s="50"/>
      <c r="W399" s="52"/>
      <c r="X399" s="50"/>
      <c r="Y399" s="50"/>
      <c r="Z399" s="50"/>
      <c r="AA399" s="50"/>
      <c r="AB399" s="50"/>
    </row>
    <row r="400" spans="1:28" ht="17.2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0"/>
      <c r="K400" s="125"/>
      <c r="L400" s="125"/>
      <c r="R400" s="50"/>
      <c r="S400" s="50"/>
      <c r="T400" s="50"/>
      <c r="U400" s="50"/>
      <c r="V400" s="50"/>
      <c r="W400" s="52"/>
      <c r="X400" s="50"/>
      <c r="Y400" s="50"/>
      <c r="Z400" s="50"/>
      <c r="AA400" s="50"/>
      <c r="AB400" s="50"/>
    </row>
    <row r="401" spans="1:28" ht="17.2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0"/>
      <c r="K401" s="125"/>
      <c r="L401" s="125"/>
      <c r="R401" s="50"/>
      <c r="S401" s="50"/>
      <c r="T401" s="50"/>
      <c r="U401" s="50"/>
      <c r="V401" s="50"/>
      <c r="W401" s="52"/>
      <c r="X401" s="50"/>
      <c r="Y401" s="50"/>
      <c r="Z401" s="50"/>
      <c r="AA401" s="50"/>
      <c r="AB401" s="50"/>
    </row>
    <row r="402" spans="1:28" ht="17.2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0"/>
      <c r="K402" s="125"/>
      <c r="L402" s="125"/>
      <c r="R402" s="50"/>
      <c r="S402" s="50"/>
      <c r="T402" s="50"/>
      <c r="U402" s="50"/>
      <c r="V402" s="50"/>
      <c r="W402" s="52"/>
      <c r="X402" s="50"/>
      <c r="Y402" s="50"/>
      <c r="Z402" s="50"/>
      <c r="AA402" s="50"/>
      <c r="AB402" s="50"/>
    </row>
    <row r="403" spans="1:28" ht="17.2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0"/>
      <c r="K403" s="125"/>
      <c r="L403" s="125"/>
      <c r="R403" s="50"/>
      <c r="S403" s="50"/>
      <c r="T403" s="50"/>
      <c r="U403" s="50"/>
      <c r="V403" s="50"/>
      <c r="W403" s="52"/>
      <c r="X403" s="50"/>
      <c r="Y403" s="50"/>
      <c r="Z403" s="50"/>
      <c r="AA403" s="50"/>
      <c r="AB403" s="50"/>
    </row>
    <row r="404" spans="1:28" ht="17.2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0"/>
      <c r="K404" s="125"/>
      <c r="L404" s="125"/>
      <c r="R404" s="50"/>
      <c r="S404" s="50"/>
      <c r="T404" s="50"/>
      <c r="U404" s="50"/>
      <c r="V404" s="50"/>
      <c r="W404" s="52"/>
      <c r="X404" s="50"/>
      <c r="Y404" s="50"/>
      <c r="Z404" s="50"/>
      <c r="AA404" s="50"/>
      <c r="AB404" s="50"/>
    </row>
    <row r="405" spans="1:28" ht="17.2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0"/>
      <c r="K405" s="125"/>
      <c r="L405" s="125"/>
      <c r="R405" s="50"/>
      <c r="S405" s="50"/>
      <c r="T405" s="50"/>
      <c r="U405" s="50"/>
      <c r="V405" s="50"/>
      <c r="W405" s="52"/>
      <c r="X405" s="50"/>
      <c r="Y405" s="50"/>
      <c r="Z405" s="50"/>
      <c r="AA405" s="50"/>
      <c r="AB405" s="50"/>
    </row>
    <row r="406" spans="1:28" ht="17.2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0"/>
      <c r="K406" s="125"/>
      <c r="L406" s="125"/>
      <c r="R406" s="50"/>
      <c r="S406" s="50"/>
      <c r="T406" s="50"/>
      <c r="U406" s="50"/>
      <c r="V406" s="50"/>
      <c r="W406" s="52"/>
      <c r="X406" s="50"/>
      <c r="Y406" s="50"/>
      <c r="Z406" s="50"/>
      <c r="AA406" s="50"/>
      <c r="AB406" s="50"/>
    </row>
    <row r="407" spans="1:28" ht="17.2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0"/>
      <c r="K407" s="125"/>
      <c r="L407" s="125"/>
      <c r="R407" s="50"/>
      <c r="S407" s="50"/>
      <c r="T407" s="50"/>
      <c r="U407" s="50"/>
      <c r="V407" s="50"/>
      <c r="W407" s="52"/>
      <c r="X407" s="50"/>
      <c r="Y407" s="50"/>
      <c r="Z407" s="50"/>
      <c r="AA407" s="50"/>
      <c r="AB407" s="50"/>
    </row>
    <row r="408" spans="1:28" ht="17.2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0"/>
      <c r="K408" s="125"/>
      <c r="L408" s="125"/>
      <c r="R408" s="50"/>
      <c r="S408" s="50"/>
      <c r="T408" s="50"/>
      <c r="U408" s="50"/>
      <c r="V408" s="50"/>
      <c r="W408" s="52"/>
      <c r="X408" s="50"/>
      <c r="Y408" s="50"/>
      <c r="Z408" s="50"/>
      <c r="AA408" s="50"/>
      <c r="AB408" s="50"/>
    </row>
    <row r="409" spans="1:28" ht="17.2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0"/>
      <c r="K409" s="125"/>
      <c r="L409" s="125"/>
      <c r="R409" s="50"/>
      <c r="S409" s="50"/>
      <c r="T409" s="50"/>
      <c r="U409" s="50"/>
      <c r="V409" s="50"/>
      <c r="W409" s="52"/>
      <c r="X409" s="50"/>
      <c r="Y409" s="50"/>
      <c r="Z409" s="50"/>
      <c r="AA409" s="50"/>
      <c r="AB409" s="50"/>
    </row>
    <row r="410" spans="1:28" ht="17.2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0"/>
      <c r="K410" s="125"/>
      <c r="L410" s="125"/>
      <c r="R410" s="50"/>
      <c r="S410" s="50"/>
      <c r="T410" s="50"/>
      <c r="U410" s="50"/>
      <c r="V410" s="50"/>
      <c r="W410" s="52"/>
      <c r="X410" s="50"/>
      <c r="Y410" s="50"/>
      <c r="Z410" s="50"/>
      <c r="AA410" s="50"/>
      <c r="AB410" s="50"/>
    </row>
    <row r="411" spans="1:28" ht="17.2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0"/>
      <c r="K411" s="125"/>
      <c r="L411" s="125"/>
      <c r="R411" s="50"/>
      <c r="S411" s="50"/>
      <c r="T411" s="50"/>
      <c r="U411" s="50"/>
      <c r="V411" s="50"/>
      <c r="W411" s="52"/>
      <c r="X411" s="50"/>
      <c r="Y411" s="50"/>
      <c r="Z411" s="50"/>
      <c r="AA411" s="50"/>
      <c r="AB411" s="50"/>
    </row>
    <row r="412" spans="1:28" ht="17.2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0"/>
      <c r="K412" s="125"/>
      <c r="L412" s="125"/>
      <c r="R412" s="50"/>
      <c r="S412" s="50"/>
      <c r="T412" s="50"/>
      <c r="U412" s="50"/>
      <c r="V412" s="50"/>
      <c r="W412" s="52"/>
      <c r="X412" s="50"/>
      <c r="Y412" s="50"/>
      <c r="Z412" s="50"/>
      <c r="AA412" s="50"/>
      <c r="AB412" s="50"/>
    </row>
    <row r="413" spans="1:28" ht="17.2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0"/>
      <c r="K413" s="125"/>
      <c r="L413" s="125"/>
      <c r="R413" s="50"/>
      <c r="S413" s="50"/>
      <c r="T413" s="50"/>
      <c r="U413" s="50"/>
      <c r="V413" s="50"/>
      <c r="W413" s="52"/>
      <c r="X413" s="50"/>
      <c r="Y413" s="50"/>
      <c r="Z413" s="50"/>
      <c r="AA413" s="50"/>
      <c r="AB413" s="50"/>
    </row>
    <row r="414" spans="1:28" ht="17.2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0"/>
      <c r="K414" s="125"/>
      <c r="L414" s="125"/>
      <c r="R414" s="50"/>
      <c r="S414" s="50"/>
      <c r="T414" s="50"/>
      <c r="U414" s="50"/>
      <c r="V414" s="50"/>
      <c r="W414" s="52"/>
      <c r="X414" s="50"/>
      <c r="Y414" s="50"/>
      <c r="Z414" s="50"/>
      <c r="AA414" s="50"/>
      <c r="AB414" s="50"/>
    </row>
    <row r="415" spans="1:28" ht="17.2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0"/>
      <c r="K415" s="125"/>
      <c r="L415" s="125"/>
      <c r="R415" s="50"/>
      <c r="S415" s="50"/>
      <c r="T415" s="50"/>
      <c r="U415" s="50"/>
      <c r="V415" s="50"/>
      <c r="W415" s="52"/>
      <c r="X415" s="50"/>
      <c r="Y415" s="50"/>
      <c r="Z415" s="50"/>
      <c r="AA415" s="50"/>
      <c r="AB415" s="50"/>
    </row>
    <row r="416" spans="1:28" ht="17.2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0"/>
      <c r="K416" s="125"/>
      <c r="L416" s="125"/>
      <c r="R416" s="50"/>
      <c r="S416" s="50"/>
      <c r="T416" s="50"/>
      <c r="U416" s="50"/>
      <c r="V416" s="50"/>
      <c r="W416" s="52"/>
      <c r="X416" s="50"/>
      <c r="Y416" s="50"/>
      <c r="Z416" s="50"/>
      <c r="AA416" s="50"/>
      <c r="AB416" s="50"/>
    </row>
    <row r="417" spans="1:28" ht="17.2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0"/>
      <c r="K417" s="125"/>
      <c r="L417" s="125"/>
      <c r="R417" s="50"/>
      <c r="S417" s="50"/>
      <c r="T417" s="50"/>
      <c r="U417" s="50"/>
      <c r="V417" s="50"/>
      <c r="W417" s="52"/>
      <c r="X417" s="50"/>
      <c r="Y417" s="50"/>
      <c r="Z417" s="50"/>
      <c r="AA417" s="50"/>
      <c r="AB417" s="50"/>
    </row>
    <row r="418" spans="1:28" ht="17.2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0"/>
      <c r="K418" s="125"/>
      <c r="L418" s="125"/>
      <c r="R418" s="50"/>
      <c r="S418" s="50"/>
      <c r="T418" s="50"/>
      <c r="U418" s="50"/>
      <c r="V418" s="50"/>
      <c r="W418" s="52"/>
      <c r="X418" s="50"/>
      <c r="Y418" s="50"/>
      <c r="Z418" s="50"/>
      <c r="AA418" s="50"/>
      <c r="AB418" s="50"/>
    </row>
    <row r="419" spans="1:28" ht="17.2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0"/>
      <c r="K419" s="125"/>
      <c r="L419" s="125"/>
      <c r="R419" s="50"/>
      <c r="S419" s="50"/>
      <c r="T419" s="50"/>
      <c r="U419" s="50"/>
      <c r="V419" s="50"/>
      <c r="W419" s="52"/>
      <c r="X419" s="50"/>
      <c r="Y419" s="50"/>
      <c r="Z419" s="50"/>
      <c r="AA419" s="50"/>
      <c r="AB419" s="50"/>
    </row>
    <row r="420" spans="1:28" ht="17.2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0"/>
      <c r="K420" s="125"/>
      <c r="L420" s="125"/>
      <c r="R420" s="50"/>
      <c r="S420" s="50"/>
      <c r="T420" s="50"/>
      <c r="U420" s="50"/>
      <c r="V420" s="50"/>
      <c r="W420" s="52"/>
      <c r="X420" s="50"/>
      <c r="Y420" s="50"/>
      <c r="Z420" s="50"/>
      <c r="AA420" s="50"/>
      <c r="AB420" s="50"/>
    </row>
    <row r="421" spans="1:28" ht="17.2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0"/>
      <c r="K421" s="125"/>
      <c r="L421" s="125"/>
      <c r="R421" s="50"/>
      <c r="S421" s="50"/>
      <c r="T421" s="50"/>
      <c r="U421" s="50"/>
      <c r="V421" s="50"/>
      <c r="W421" s="52"/>
      <c r="X421" s="50"/>
      <c r="Y421" s="50"/>
      <c r="Z421" s="50"/>
      <c r="AA421" s="50"/>
      <c r="AB421" s="50"/>
    </row>
    <row r="422" spans="1:28" ht="17.2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0"/>
      <c r="K422" s="125"/>
      <c r="L422" s="125"/>
      <c r="R422" s="50"/>
      <c r="S422" s="50"/>
      <c r="T422" s="50"/>
      <c r="U422" s="50"/>
      <c r="V422" s="50"/>
      <c r="W422" s="52"/>
      <c r="X422" s="50"/>
      <c r="Y422" s="50"/>
      <c r="Z422" s="50"/>
      <c r="AA422" s="50"/>
      <c r="AB422" s="50"/>
    </row>
    <row r="423" spans="1:28" ht="17.2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0"/>
      <c r="K423" s="125"/>
      <c r="L423" s="125"/>
      <c r="R423" s="50"/>
      <c r="S423" s="50"/>
      <c r="T423" s="50"/>
      <c r="U423" s="50"/>
      <c r="V423" s="50"/>
      <c r="W423" s="52"/>
      <c r="X423" s="50"/>
      <c r="Y423" s="50"/>
      <c r="Z423" s="50"/>
      <c r="AA423" s="50"/>
      <c r="AB423" s="50"/>
    </row>
    <row r="424" spans="1:28" ht="17.2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0"/>
      <c r="K424" s="125"/>
      <c r="L424" s="125"/>
      <c r="R424" s="50"/>
      <c r="S424" s="50"/>
      <c r="T424" s="50"/>
      <c r="U424" s="50"/>
      <c r="V424" s="50"/>
      <c r="W424" s="52"/>
      <c r="X424" s="50"/>
      <c r="Y424" s="50"/>
      <c r="Z424" s="50"/>
      <c r="AA424" s="50"/>
      <c r="AB424" s="50"/>
    </row>
    <row r="425" spans="1:28" ht="17.2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0"/>
      <c r="K425" s="125"/>
      <c r="L425" s="125"/>
      <c r="R425" s="50"/>
      <c r="S425" s="50"/>
      <c r="T425" s="50"/>
      <c r="U425" s="50"/>
      <c r="V425" s="50"/>
      <c r="W425" s="52"/>
      <c r="X425" s="50"/>
      <c r="Y425" s="50"/>
      <c r="Z425" s="50"/>
      <c r="AA425" s="50"/>
      <c r="AB425" s="50"/>
    </row>
    <row r="426" spans="1:28" ht="17.2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0"/>
      <c r="K426" s="125"/>
      <c r="L426" s="125"/>
      <c r="R426" s="50"/>
      <c r="S426" s="50"/>
      <c r="T426" s="50"/>
      <c r="U426" s="50"/>
      <c r="V426" s="50"/>
      <c r="W426" s="52"/>
      <c r="X426" s="50"/>
      <c r="Y426" s="50"/>
      <c r="Z426" s="50"/>
      <c r="AA426" s="50"/>
      <c r="AB426" s="50"/>
    </row>
    <row r="427" spans="1:28" ht="17.2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0"/>
      <c r="K427" s="125"/>
      <c r="L427" s="125"/>
      <c r="R427" s="50"/>
      <c r="S427" s="50"/>
      <c r="T427" s="50"/>
      <c r="U427" s="50"/>
      <c r="V427" s="50"/>
      <c r="W427" s="52"/>
      <c r="X427" s="50"/>
      <c r="Y427" s="50"/>
      <c r="Z427" s="50"/>
      <c r="AA427" s="50"/>
      <c r="AB427" s="50"/>
    </row>
    <row r="428" spans="1:28" ht="17.2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0"/>
      <c r="K428" s="125"/>
      <c r="L428" s="125"/>
      <c r="R428" s="50"/>
      <c r="S428" s="50"/>
      <c r="T428" s="50"/>
      <c r="U428" s="50"/>
      <c r="V428" s="50"/>
      <c r="W428" s="52"/>
      <c r="X428" s="50"/>
      <c r="Y428" s="50"/>
      <c r="Z428" s="50"/>
      <c r="AA428" s="50"/>
      <c r="AB428" s="50"/>
    </row>
    <row r="429" spans="1:28" ht="17.2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0"/>
      <c r="K429" s="125"/>
      <c r="L429" s="125"/>
      <c r="R429" s="50"/>
      <c r="S429" s="50"/>
      <c r="T429" s="50"/>
      <c r="U429" s="50"/>
      <c r="V429" s="50"/>
      <c r="W429" s="52"/>
      <c r="X429" s="50"/>
      <c r="Y429" s="50"/>
      <c r="Z429" s="50"/>
      <c r="AA429" s="50"/>
      <c r="AB429" s="50"/>
    </row>
    <row r="430" spans="1:28" ht="17.2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0"/>
      <c r="K430" s="125"/>
      <c r="L430" s="125"/>
      <c r="R430" s="50"/>
      <c r="S430" s="50"/>
      <c r="T430" s="50"/>
      <c r="U430" s="50"/>
      <c r="V430" s="50"/>
      <c r="W430" s="52"/>
      <c r="X430" s="50"/>
      <c r="Y430" s="50"/>
      <c r="Z430" s="50"/>
      <c r="AA430" s="50"/>
      <c r="AB430" s="50"/>
    </row>
    <row r="431" spans="1:28" ht="17.2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0"/>
      <c r="K431" s="125"/>
      <c r="L431" s="125"/>
      <c r="R431" s="50"/>
      <c r="S431" s="50"/>
      <c r="T431" s="50"/>
      <c r="U431" s="50"/>
      <c r="V431" s="50"/>
      <c r="W431" s="52"/>
      <c r="X431" s="50"/>
      <c r="Y431" s="50"/>
      <c r="Z431" s="50"/>
      <c r="AA431" s="50"/>
      <c r="AB431" s="50"/>
    </row>
    <row r="432" spans="1:28" ht="17.2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0"/>
      <c r="K432" s="125"/>
      <c r="L432" s="125"/>
      <c r="R432" s="50"/>
      <c r="S432" s="50"/>
      <c r="T432" s="50"/>
      <c r="U432" s="50"/>
      <c r="V432" s="50"/>
      <c r="W432" s="52"/>
      <c r="X432" s="50"/>
      <c r="Y432" s="50"/>
      <c r="Z432" s="50"/>
      <c r="AA432" s="50"/>
      <c r="AB432" s="50"/>
    </row>
    <row r="433" spans="1:28" ht="17.2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0"/>
      <c r="K433" s="125"/>
      <c r="L433" s="125"/>
      <c r="R433" s="50"/>
      <c r="S433" s="50"/>
      <c r="T433" s="50"/>
      <c r="U433" s="50"/>
      <c r="V433" s="50"/>
      <c r="W433" s="52"/>
      <c r="X433" s="50"/>
      <c r="Y433" s="50"/>
      <c r="Z433" s="50"/>
      <c r="AA433" s="50"/>
      <c r="AB433" s="50"/>
    </row>
    <row r="434" spans="1:28" ht="17.2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0"/>
      <c r="K434" s="125"/>
      <c r="L434" s="125"/>
      <c r="R434" s="50"/>
      <c r="S434" s="50"/>
      <c r="T434" s="50"/>
      <c r="U434" s="50"/>
      <c r="V434" s="50"/>
      <c r="W434" s="52"/>
      <c r="X434" s="50"/>
      <c r="Y434" s="50"/>
      <c r="Z434" s="50"/>
      <c r="AA434" s="50"/>
      <c r="AB434" s="50"/>
    </row>
    <row r="435" spans="1:28" ht="17.2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0"/>
      <c r="K435" s="125"/>
      <c r="L435" s="125"/>
      <c r="R435" s="50"/>
      <c r="S435" s="50"/>
      <c r="T435" s="50"/>
      <c r="U435" s="50"/>
      <c r="V435" s="50"/>
      <c r="W435" s="52"/>
      <c r="X435" s="50"/>
      <c r="Y435" s="50"/>
      <c r="Z435" s="50"/>
      <c r="AA435" s="50"/>
      <c r="AB435" s="50"/>
    </row>
    <row r="436" spans="1:28" ht="17.2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0"/>
      <c r="K436" s="125"/>
      <c r="L436" s="125"/>
      <c r="R436" s="50"/>
      <c r="S436" s="50"/>
      <c r="T436" s="50"/>
      <c r="U436" s="50"/>
      <c r="V436" s="50"/>
      <c r="W436" s="52"/>
      <c r="X436" s="50"/>
      <c r="Y436" s="50"/>
      <c r="Z436" s="50"/>
      <c r="AA436" s="50"/>
      <c r="AB436" s="50"/>
    </row>
    <row r="437" spans="1:28" ht="17.2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0"/>
      <c r="K437" s="125"/>
      <c r="L437" s="125"/>
      <c r="R437" s="50"/>
      <c r="S437" s="50"/>
      <c r="T437" s="50"/>
      <c r="U437" s="50"/>
      <c r="V437" s="50"/>
      <c r="W437" s="52"/>
      <c r="X437" s="50"/>
      <c r="Y437" s="50"/>
      <c r="Z437" s="50"/>
      <c r="AA437" s="50"/>
      <c r="AB437" s="50"/>
    </row>
    <row r="438" spans="1:28" ht="17.2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0"/>
      <c r="K438" s="125"/>
      <c r="L438" s="125"/>
      <c r="R438" s="50"/>
      <c r="S438" s="50"/>
      <c r="T438" s="50"/>
      <c r="U438" s="50"/>
      <c r="V438" s="50"/>
      <c r="W438" s="52"/>
      <c r="X438" s="50"/>
      <c r="Y438" s="50"/>
      <c r="Z438" s="50"/>
      <c r="AA438" s="50"/>
      <c r="AB438" s="50"/>
    </row>
    <row r="439" spans="1:28" ht="17.2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0"/>
      <c r="K439" s="125"/>
      <c r="L439" s="125"/>
      <c r="R439" s="50"/>
      <c r="S439" s="50"/>
      <c r="T439" s="50"/>
      <c r="U439" s="50"/>
      <c r="V439" s="50"/>
      <c r="W439" s="52"/>
      <c r="X439" s="50"/>
      <c r="Y439" s="50"/>
      <c r="Z439" s="50"/>
      <c r="AA439" s="50"/>
      <c r="AB439" s="50"/>
    </row>
    <row r="440" spans="1:28" ht="17.2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0"/>
      <c r="K440" s="125"/>
      <c r="L440" s="125"/>
      <c r="R440" s="50"/>
      <c r="S440" s="50"/>
      <c r="T440" s="50"/>
      <c r="U440" s="50"/>
      <c r="V440" s="50"/>
      <c r="W440" s="52"/>
      <c r="X440" s="50"/>
      <c r="Y440" s="50"/>
      <c r="Z440" s="50"/>
      <c r="AA440" s="50"/>
      <c r="AB440" s="50"/>
    </row>
    <row r="441" spans="1:28" ht="17.2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0"/>
      <c r="K441" s="125"/>
      <c r="L441" s="125"/>
      <c r="R441" s="50"/>
      <c r="S441" s="50"/>
      <c r="T441" s="50"/>
      <c r="U441" s="50"/>
      <c r="V441" s="50"/>
      <c r="W441" s="52"/>
      <c r="X441" s="50"/>
      <c r="Y441" s="50"/>
      <c r="Z441" s="50"/>
      <c r="AA441" s="50"/>
      <c r="AB441" s="50"/>
    </row>
    <row r="442" spans="1:28" ht="17.2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0"/>
      <c r="K442" s="125"/>
      <c r="L442" s="125"/>
      <c r="R442" s="50"/>
      <c r="S442" s="50"/>
      <c r="T442" s="50"/>
      <c r="U442" s="50"/>
      <c r="V442" s="50"/>
      <c r="W442" s="52"/>
      <c r="X442" s="50"/>
      <c r="Y442" s="50"/>
      <c r="Z442" s="50"/>
      <c r="AA442" s="50"/>
      <c r="AB442" s="50"/>
    </row>
    <row r="443" spans="1:28" ht="17.2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0"/>
      <c r="K443" s="125"/>
      <c r="L443" s="125"/>
      <c r="R443" s="50"/>
      <c r="S443" s="50"/>
      <c r="T443" s="50"/>
      <c r="U443" s="50"/>
      <c r="V443" s="50"/>
      <c r="W443" s="52"/>
      <c r="X443" s="50"/>
      <c r="Y443" s="50"/>
      <c r="Z443" s="50"/>
      <c r="AA443" s="50"/>
      <c r="AB443" s="50"/>
    </row>
    <row r="444" spans="1:28" ht="17.2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0"/>
      <c r="K444" s="125"/>
      <c r="L444" s="125"/>
      <c r="R444" s="50"/>
      <c r="S444" s="50"/>
      <c r="T444" s="50"/>
      <c r="U444" s="50"/>
      <c r="V444" s="50"/>
      <c r="W444" s="52"/>
      <c r="X444" s="50"/>
      <c r="Y444" s="50"/>
      <c r="Z444" s="50"/>
      <c r="AA444" s="50"/>
      <c r="AB444" s="50"/>
    </row>
    <row r="445" spans="1:28" ht="17.2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0"/>
      <c r="K445" s="125"/>
      <c r="L445" s="125"/>
      <c r="R445" s="50"/>
      <c r="S445" s="50"/>
      <c r="T445" s="50"/>
      <c r="U445" s="50"/>
      <c r="V445" s="50"/>
      <c r="W445" s="52"/>
      <c r="X445" s="50"/>
      <c r="Y445" s="50"/>
      <c r="Z445" s="50"/>
      <c r="AA445" s="50"/>
      <c r="AB445" s="50"/>
    </row>
    <row r="446" spans="1:28" ht="17.2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0"/>
      <c r="K446" s="125"/>
      <c r="L446" s="125"/>
      <c r="R446" s="50"/>
      <c r="S446" s="50"/>
      <c r="T446" s="50"/>
      <c r="U446" s="50"/>
      <c r="V446" s="50"/>
      <c r="W446" s="52"/>
      <c r="X446" s="50"/>
      <c r="Y446" s="50"/>
      <c r="Z446" s="50"/>
      <c r="AA446" s="50"/>
      <c r="AB446" s="50"/>
    </row>
    <row r="447" spans="1:28" ht="17.2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0"/>
      <c r="K447" s="125"/>
      <c r="L447" s="125"/>
      <c r="R447" s="50"/>
      <c r="S447" s="50"/>
      <c r="T447" s="50"/>
      <c r="U447" s="50"/>
      <c r="V447" s="50"/>
      <c r="W447" s="52"/>
      <c r="X447" s="50"/>
      <c r="Y447" s="50"/>
      <c r="Z447" s="50"/>
      <c r="AA447" s="50"/>
      <c r="AB447" s="50"/>
    </row>
    <row r="448" spans="1:28" ht="17.2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0"/>
      <c r="K448" s="125"/>
      <c r="L448" s="125"/>
      <c r="R448" s="50"/>
      <c r="S448" s="50"/>
      <c r="T448" s="50"/>
      <c r="U448" s="50"/>
      <c r="V448" s="50"/>
      <c r="W448" s="52"/>
      <c r="X448" s="50"/>
      <c r="Y448" s="50"/>
      <c r="Z448" s="50"/>
      <c r="AA448" s="50"/>
      <c r="AB448" s="50"/>
    </row>
    <row r="449" spans="1:28" ht="17.2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0"/>
      <c r="K449" s="125"/>
      <c r="L449" s="125"/>
      <c r="R449" s="50"/>
      <c r="S449" s="50"/>
      <c r="T449" s="50"/>
      <c r="U449" s="50"/>
      <c r="V449" s="50"/>
      <c r="W449" s="52"/>
      <c r="X449" s="50"/>
      <c r="Y449" s="50"/>
      <c r="Z449" s="50"/>
      <c r="AA449" s="50"/>
      <c r="AB449" s="50"/>
    </row>
    <row r="450" spans="1:28" ht="17.2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0"/>
      <c r="K450" s="125"/>
      <c r="L450" s="125"/>
      <c r="R450" s="50"/>
      <c r="S450" s="50"/>
      <c r="T450" s="50"/>
      <c r="U450" s="50"/>
      <c r="V450" s="50"/>
      <c r="W450" s="52"/>
      <c r="X450" s="50"/>
      <c r="Y450" s="50"/>
      <c r="Z450" s="50"/>
      <c r="AA450" s="50"/>
      <c r="AB450" s="50"/>
    </row>
    <row r="451" spans="1:28" ht="17.2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0"/>
      <c r="K451" s="125"/>
      <c r="L451" s="125"/>
      <c r="R451" s="50"/>
      <c r="S451" s="50"/>
      <c r="T451" s="50"/>
      <c r="U451" s="50"/>
      <c r="V451" s="50"/>
      <c r="W451" s="52"/>
      <c r="X451" s="50"/>
      <c r="Y451" s="50"/>
      <c r="Z451" s="50"/>
      <c r="AA451" s="50"/>
      <c r="AB451" s="50"/>
    </row>
    <row r="452" spans="1:28" ht="17.2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0"/>
      <c r="K452" s="125"/>
      <c r="L452" s="125"/>
      <c r="R452" s="50"/>
      <c r="S452" s="50"/>
      <c r="T452" s="50"/>
      <c r="U452" s="50"/>
      <c r="V452" s="50"/>
      <c r="W452" s="52"/>
      <c r="X452" s="50"/>
      <c r="Y452" s="50"/>
      <c r="Z452" s="50"/>
      <c r="AA452" s="50"/>
      <c r="AB452" s="50"/>
    </row>
    <row r="453" spans="1:28" ht="17.2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0"/>
      <c r="K453" s="125"/>
      <c r="L453" s="125"/>
      <c r="R453" s="50"/>
      <c r="S453" s="50"/>
      <c r="T453" s="50"/>
      <c r="U453" s="50"/>
      <c r="V453" s="50"/>
      <c r="W453" s="52"/>
      <c r="X453" s="50"/>
      <c r="Y453" s="50"/>
      <c r="Z453" s="50"/>
      <c r="AA453" s="50"/>
      <c r="AB453" s="50"/>
    </row>
    <row r="454" spans="1:28" ht="17.2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0"/>
      <c r="K454" s="125"/>
      <c r="L454" s="125"/>
      <c r="R454" s="50"/>
      <c r="S454" s="50"/>
      <c r="T454" s="50"/>
      <c r="U454" s="50"/>
      <c r="V454" s="50"/>
      <c r="W454" s="52"/>
      <c r="X454" s="50"/>
      <c r="Y454" s="50"/>
      <c r="Z454" s="50"/>
      <c r="AA454" s="50"/>
      <c r="AB454" s="50"/>
    </row>
    <row r="455" spans="1:28" ht="17.2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0"/>
      <c r="K455" s="125"/>
      <c r="L455" s="125"/>
      <c r="R455" s="50"/>
      <c r="S455" s="50"/>
      <c r="T455" s="50"/>
      <c r="U455" s="50"/>
      <c r="V455" s="50"/>
      <c r="W455" s="52"/>
      <c r="X455" s="50"/>
      <c r="Y455" s="50"/>
      <c r="Z455" s="50"/>
      <c r="AA455" s="50"/>
      <c r="AB455" s="50"/>
    </row>
    <row r="456" spans="1:28" ht="17.2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0"/>
      <c r="K456" s="125"/>
      <c r="L456" s="125"/>
      <c r="R456" s="50"/>
      <c r="S456" s="50"/>
      <c r="T456" s="50"/>
      <c r="U456" s="50"/>
      <c r="V456" s="50"/>
      <c r="W456" s="52"/>
      <c r="X456" s="50"/>
      <c r="Y456" s="50"/>
      <c r="Z456" s="50"/>
      <c r="AA456" s="50"/>
      <c r="AB456" s="50"/>
    </row>
    <row r="457" spans="1:28" ht="17.2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0"/>
      <c r="K457" s="125"/>
      <c r="L457" s="125"/>
      <c r="R457" s="50"/>
      <c r="S457" s="50"/>
      <c r="T457" s="50"/>
      <c r="U457" s="50"/>
      <c r="V457" s="50"/>
      <c r="W457" s="52"/>
      <c r="X457" s="50"/>
      <c r="Y457" s="50"/>
      <c r="Z457" s="50"/>
      <c r="AA457" s="50"/>
      <c r="AB457" s="50"/>
    </row>
    <row r="458" spans="1:28" ht="17.2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0"/>
      <c r="K458" s="125"/>
      <c r="L458" s="125"/>
      <c r="R458" s="50"/>
      <c r="S458" s="50"/>
      <c r="T458" s="50"/>
      <c r="U458" s="50"/>
      <c r="V458" s="50"/>
      <c r="W458" s="52"/>
      <c r="X458" s="50"/>
      <c r="Y458" s="50"/>
      <c r="Z458" s="50"/>
      <c r="AA458" s="50"/>
      <c r="AB458" s="50"/>
    </row>
    <row r="459" spans="1:28" ht="17.2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0"/>
      <c r="K459" s="125"/>
      <c r="L459" s="125"/>
      <c r="R459" s="50"/>
      <c r="S459" s="50"/>
      <c r="T459" s="50"/>
      <c r="U459" s="50"/>
      <c r="V459" s="50"/>
      <c r="W459" s="52"/>
      <c r="X459" s="50"/>
      <c r="Y459" s="50"/>
      <c r="Z459" s="50"/>
      <c r="AA459" s="50"/>
      <c r="AB459" s="50"/>
    </row>
    <row r="460" spans="1:28" ht="17.2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0"/>
      <c r="K460" s="125"/>
      <c r="L460" s="125"/>
      <c r="R460" s="50"/>
      <c r="S460" s="50"/>
      <c r="T460" s="50"/>
      <c r="U460" s="50"/>
      <c r="V460" s="50"/>
      <c r="W460" s="52"/>
      <c r="X460" s="50"/>
      <c r="Y460" s="50"/>
      <c r="Z460" s="50"/>
      <c r="AA460" s="50"/>
      <c r="AB460" s="50"/>
    </row>
    <row r="461" spans="1:28" ht="17.2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0"/>
      <c r="K461" s="125"/>
      <c r="L461" s="125"/>
      <c r="R461" s="50"/>
      <c r="S461" s="50"/>
      <c r="T461" s="50"/>
      <c r="U461" s="50"/>
      <c r="V461" s="50"/>
      <c r="W461" s="52"/>
      <c r="X461" s="50"/>
      <c r="Y461" s="50"/>
      <c r="Z461" s="50"/>
      <c r="AA461" s="50"/>
      <c r="AB461" s="50"/>
    </row>
    <row r="462" spans="1:28" ht="17.2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0"/>
      <c r="K462" s="125"/>
      <c r="L462" s="125"/>
      <c r="R462" s="50"/>
      <c r="S462" s="50"/>
      <c r="T462" s="50"/>
      <c r="U462" s="50"/>
      <c r="V462" s="50"/>
      <c r="W462" s="52"/>
      <c r="X462" s="50"/>
      <c r="Y462" s="50"/>
      <c r="Z462" s="50"/>
      <c r="AA462" s="50"/>
      <c r="AB462" s="50"/>
    </row>
    <row r="463" spans="1:28" ht="17.2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0"/>
      <c r="K463" s="125"/>
      <c r="L463" s="125"/>
      <c r="R463" s="50"/>
      <c r="S463" s="50"/>
      <c r="T463" s="50"/>
      <c r="U463" s="50"/>
      <c r="V463" s="50"/>
      <c r="W463" s="52"/>
      <c r="X463" s="50"/>
      <c r="Y463" s="50"/>
      <c r="Z463" s="50"/>
      <c r="AA463" s="50"/>
      <c r="AB463" s="50"/>
    </row>
    <row r="464" spans="1:28" ht="17.2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0"/>
      <c r="K464" s="125"/>
      <c r="L464" s="125"/>
      <c r="R464" s="50"/>
      <c r="S464" s="50"/>
      <c r="T464" s="50"/>
      <c r="U464" s="50"/>
      <c r="V464" s="50"/>
      <c r="W464" s="52"/>
      <c r="X464" s="50"/>
      <c r="Y464" s="50"/>
      <c r="Z464" s="50"/>
      <c r="AA464" s="50"/>
      <c r="AB464" s="50"/>
    </row>
    <row r="465" spans="1:28" ht="17.2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0"/>
      <c r="K465" s="125"/>
      <c r="L465" s="125"/>
      <c r="R465" s="50"/>
      <c r="S465" s="50"/>
      <c r="T465" s="50"/>
      <c r="U465" s="50"/>
      <c r="V465" s="50"/>
      <c r="W465" s="52"/>
      <c r="X465" s="50"/>
      <c r="Y465" s="50"/>
      <c r="Z465" s="50"/>
      <c r="AA465" s="50"/>
      <c r="AB465" s="50"/>
    </row>
    <row r="466" spans="1:28" ht="17.2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0"/>
      <c r="K466" s="125"/>
      <c r="L466" s="125"/>
      <c r="R466" s="50"/>
      <c r="S466" s="50"/>
      <c r="T466" s="50"/>
      <c r="U466" s="50"/>
      <c r="V466" s="50"/>
      <c r="W466" s="52"/>
      <c r="X466" s="50"/>
      <c r="Y466" s="50"/>
      <c r="Z466" s="50"/>
      <c r="AA466" s="50"/>
      <c r="AB466" s="50"/>
    </row>
    <row r="467" spans="1:28" ht="17.2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0"/>
      <c r="K467" s="125"/>
      <c r="L467" s="125"/>
      <c r="R467" s="50"/>
      <c r="S467" s="50"/>
      <c r="T467" s="50"/>
      <c r="U467" s="50"/>
      <c r="V467" s="50"/>
      <c r="W467" s="52"/>
      <c r="X467" s="50"/>
      <c r="Y467" s="50"/>
      <c r="Z467" s="50"/>
      <c r="AA467" s="50"/>
      <c r="AB467" s="50"/>
    </row>
    <row r="468" spans="1:28" ht="17.2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0"/>
      <c r="K468" s="125"/>
      <c r="L468" s="125"/>
      <c r="R468" s="50"/>
      <c r="S468" s="50"/>
      <c r="T468" s="50"/>
      <c r="U468" s="50"/>
      <c r="V468" s="50"/>
      <c r="W468" s="52"/>
      <c r="X468" s="50"/>
      <c r="Y468" s="50"/>
      <c r="Z468" s="50"/>
      <c r="AA468" s="50"/>
      <c r="AB468" s="50"/>
    </row>
    <row r="469" spans="1:28" ht="17.2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0"/>
      <c r="K469" s="125"/>
      <c r="L469" s="125"/>
      <c r="R469" s="50"/>
      <c r="S469" s="50"/>
      <c r="T469" s="50"/>
      <c r="U469" s="50"/>
      <c r="V469" s="50"/>
      <c r="W469" s="52"/>
      <c r="X469" s="50"/>
      <c r="Y469" s="50"/>
      <c r="Z469" s="50"/>
      <c r="AA469" s="50"/>
      <c r="AB469" s="50"/>
    </row>
    <row r="470" spans="1:28" ht="17.2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0"/>
      <c r="K470" s="125"/>
      <c r="L470" s="125"/>
      <c r="R470" s="50"/>
      <c r="S470" s="50"/>
      <c r="T470" s="50"/>
      <c r="U470" s="50"/>
      <c r="V470" s="50"/>
      <c r="W470" s="52"/>
      <c r="X470" s="50"/>
      <c r="Y470" s="50"/>
      <c r="Z470" s="50"/>
      <c r="AA470" s="50"/>
      <c r="AB470" s="50"/>
    </row>
    <row r="471" spans="1:28" ht="17.2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0"/>
      <c r="K471" s="125"/>
      <c r="L471" s="125"/>
      <c r="R471" s="50"/>
      <c r="S471" s="50"/>
      <c r="T471" s="50"/>
      <c r="U471" s="50"/>
      <c r="V471" s="50"/>
      <c r="W471" s="52"/>
      <c r="X471" s="50"/>
      <c r="Y471" s="50"/>
      <c r="Z471" s="50"/>
      <c r="AA471" s="50"/>
      <c r="AB471" s="50"/>
    </row>
    <row r="472" spans="1:28" ht="17.2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0"/>
      <c r="K472" s="125"/>
      <c r="L472" s="125"/>
      <c r="R472" s="50"/>
      <c r="S472" s="50"/>
      <c r="T472" s="50"/>
      <c r="U472" s="50"/>
      <c r="V472" s="50"/>
      <c r="W472" s="52"/>
      <c r="X472" s="50"/>
      <c r="Y472" s="50"/>
      <c r="Z472" s="50"/>
      <c r="AA472" s="50"/>
      <c r="AB472" s="50"/>
    </row>
    <row r="473" spans="1:28" ht="17.2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0"/>
      <c r="K473" s="125"/>
      <c r="L473" s="125"/>
      <c r="R473" s="50"/>
      <c r="S473" s="50"/>
      <c r="T473" s="50"/>
      <c r="U473" s="50"/>
      <c r="V473" s="50"/>
      <c r="W473" s="52"/>
      <c r="X473" s="50"/>
      <c r="Y473" s="50"/>
      <c r="Z473" s="50"/>
      <c r="AA473" s="50"/>
      <c r="AB473" s="50"/>
    </row>
    <row r="474" spans="1:28" ht="17.2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0"/>
      <c r="K474" s="125"/>
      <c r="L474" s="125"/>
      <c r="R474" s="50"/>
      <c r="S474" s="50"/>
      <c r="T474" s="50"/>
      <c r="U474" s="50"/>
      <c r="V474" s="50"/>
      <c r="W474" s="52"/>
      <c r="X474" s="50"/>
      <c r="Y474" s="50"/>
      <c r="Z474" s="50"/>
      <c r="AA474" s="50"/>
      <c r="AB474" s="50"/>
    </row>
    <row r="475" spans="1:28" ht="17.2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0"/>
      <c r="K475" s="125"/>
      <c r="L475" s="125"/>
      <c r="R475" s="50"/>
      <c r="S475" s="50"/>
      <c r="T475" s="50"/>
      <c r="U475" s="50"/>
      <c r="V475" s="50"/>
      <c r="W475" s="52"/>
      <c r="X475" s="50"/>
      <c r="Y475" s="50"/>
      <c r="Z475" s="50"/>
      <c r="AA475" s="50"/>
      <c r="AB475" s="50"/>
    </row>
    <row r="476" spans="1:28" ht="17.2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0"/>
      <c r="K476" s="125"/>
      <c r="L476" s="125"/>
      <c r="R476" s="50"/>
      <c r="S476" s="50"/>
      <c r="T476" s="50"/>
      <c r="U476" s="50"/>
      <c r="V476" s="50"/>
      <c r="W476" s="52"/>
      <c r="X476" s="50"/>
      <c r="Y476" s="50"/>
      <c r="Z476" s="50"/>
      <c r="AA476" s="50"/>
      <c r="AB476" s="50"/>
    </row>
    <row r="477" spans="1:28" ht="17.2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0"/>
      <c r="K477" s="125"/>
      <c r="L477" s="125"/>
      <c r="R477" s="50"/>
      <c r="S477" s="50"/>
      <c r="T477" s="50"/>
      <c r="U477" s="50"/>
      <c r="V477" s="50"/>
      <c r="W477" s="52"/>
      <c r="X477" s="50"/>
      <c r="Y477" s="50"/>
      <c r="Z477" s="50"/>
      <c r="AA477" s="50"/>
      <c r="AB477" s="50"/>
    </row>
    <row r="478" spans="1:28" ht="17.2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0"/>
      <c r="K478" s="125"/>
      <c r="L478" s="125"/>
      <c r="R478" s="50"/>
      <c r="S478" s="50"/>
      <c r="T478" s="50"/>
      <c r="U478" s="50"/>
      <c r="V478" s="50"/>
      <c r="W478" s="52"/>
      <c r="X478" s="50"/>
      <c r="Y478" s="50"/>
      <c r="Z478" s="50"/>
      <c r="AA478" s="50"/>
      <c r="AB478" s="50"/>
    </row>
    <row r="479" spans="1:28" ht="17.2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0"/>
      <c r="K479" s="125"/>
      <c r="L479" s="125"/>
      <c r="R479" s="50"/>
      <c r="S479" s="50"/>
      <c r="T479" s="50"/>
      <c r="U479" s="50"/>
      <c r="V479" s="50"/>
      <c r="W479" s="52"/>
      <c r="X479" s="50"/>
      <c r="Y479" s="50"/>
      <c r="Z479" s="50"/>
      <c r="AA479" s="50"/>
      <c r="AB479" s="50"/>
    </row>
    <row r="480" spans="1:28" ht="17.2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0"/>
      <c r="K480" s="125"/>
      <c r="L480" s="125"/>
      <c r="R480" s="50"/>
      <c r="S480" s="50"/>
      <c r="T480" s="50"/>
      <c r="U480" s="50"/>
      <c r="V480" s="50"/>
      <c r="W480" s="52"/>
      <c r="X480" s="50"/>
      <c r="Y480" s="50"/>
      <c r="Z480" s="50"/>
      <c r="AA480" s="50"/>
      <c r="AB480" s="50"/>
    </row>
    <row r="481" spans="1:28" ht="17.2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0"/>
      <c r="K481" s="125"/>
      <c r="L481" s="125"/>
      <c r="R481" s="50"/>
      <c r="S481" s="50"/>
      <c r="T481" s="50"/>
      <c r="U481" s="50"/>
      <c r="V481" s="50"/>
      <c r="W481" s="52"/>
      <c r="X481" s="50"/>
      <c r="Y481" s="50"/>
      <c r="Z481" s="50"/>
      <c r="AA481" s="50"/>
      <c r="AB481" s="50"/>
    </row>
    <row r="482" spans="1:28" ht="17.2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0"/>
      <c r="K482" s="125"/>
      <c r="L482" s="125"/>
      <c r="R482" s="50"/>
      <c r="S482" s="50"/>
      <c r="T482" s="50"/>
      <c r="U482" s="50"/>
      <c r="V482" s="50"/>
      <c r="W482" s="52"/>
      <c r="X482" s="50"/>
      <c r="Y482" s="50"/>
      <c r="Z482" s="50"/>
      <c r="AA482" s="50"/>
      <c r="AB482" s="50"/>
    </row>
    <row r="483" spans="1:28" ht="17.2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0"/>
      <c r="K483" s="125"/>
      <c r="L483" s="125"/>
      <c r="R483" s="50"/>
      <c r="S483" s="50"/>
      <c r="T483" s="50"/>
      <c r="U483" s="50"/>
      <c r="V483" s="50"/>
      <c r="W483" s="52"/>
      <c r="X483" s="50"/>
      <c r="Y483" s="50"/>
      <c r="Z483" s="50"/>
      <c r="AA483" s="50"/>
      <c r="AB483" s="50"/>
    </row>
    <row r="484" spans="1:28" ht="17.2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0"/>
      <c r="K484" s="125"/>
      <c r="L484" s="125"/>
      <c r="R484" s="50"/>
      <c r="S484" s="50"/>
      <c r="T484" s="50"/>
      <c r="U484" s="50"/>
      <c r="V484" s="50"/>
      <c r="W484" s="52"/>
      <c r="X484" s="50"/>
      <c r="Y484" s="50"/>
      <c r="Z484" s="50"/>
      <c r="AA484" s="50"/>
      <c r="AB484" s="50"/>
    </row>
    <row r="485" spans="1:28" ht="17.2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0"/>
      <c r="K485" s="125"/>
      <c r="L485" s="125"/>
      <c r="R485" s="50"/>
      <c r="S485" s="50"/>
      <c r="T485" s="50"/>
      <c r="U485" s="50"/>
      <c r="V485" s="50"/>
      <c r="W485" s="52"/>
      <c r="X485" s="50"/>
      <c r="Y485" s="50"/>
      <c r="Z485" s="50"/>
      <c r="AA485" s="50"/>
      <c r="AB485" s="50"/>
    </row>
    <row r="486" spans="1:28" ht="17.2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0"/>
      <c r="K486" s="125"/>
      <c r="L486" s="125"/>
      <c r="R486" s="50"/>
      <c r="S486" s="50"/>
      <c r="T486" s="50"/>
      <c r="U486" s="50"/>
      <c r="V486" s="50"/>
      <c r="W486" s="52"/>
      <c r="X486" s="50"/>
      <c r="Y486" s="50"/>
      <c r="Z486" s="50"/>
      <c r="AA486" s="50"/>
      <c r="AB486" s="50"/>
    </row>
    <row r="487" spans="1:28" ht="17.2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0"/>
      <c r="K487" s="125"/>
      <c r="L487" s="125"/>
      <c r="R487" s="50"/>
      <c r="S487" s="50"/>
      <c r="T487" s="50"/>
      <c r="U487" s="50"/>
      <c r="V487" s="50"/>
      <c r="W487" s="52"/>
      <c r="X487" s="50"/>
      <c r="Y487" s="50"/>
      <c r="Z487" s="50"/>
      <c r="AA487" s="50"/>
      <c r="AB487" s="50"/>
    </row>
    <row r="488" spans="1:28" ht="17.2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0"/>
      <c r="K488" s="125"/>
      <c r="L488" s="125"/>
      <c r="R488" s="50"/>
      <c r="S488" s="50"/>
      <c r="T488" s="50"/>
      <c r="U488" s="50"/>
      <c r="V488" s="50"/>
      <c r="W488" s="52"/>
      <c r="X488" s="50"/>
      <c r="Y488" s="50"/>
      <c r="Z488" s="50"/>
      <c r="AA488" s="50"/>
      <c r="AB488" s="50"/>
    </row>
    <row r="489" spans="1:28" ht="17.2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0"/>
      <c r="K489" s="125"/>
      <c r="L489" s="125"/>
      <c r="R489" s="50"/>
      <c r="S489" s="50"/>
      <c r="T489" s="50"/>
      <c r="U489" s="50"/>
      <c r="V489" s="50"/>
      <c r="W489" s="52"/>
      <c r="X489" s="50"/>
      <c r="Y489" s="50"/>
      <c r="Z489" s="50"/>
      <c r="AA489" s="50"/>
      <c r="AB489" s="50"/>
    </row>
    <row r="490" spans="1:28" ht="17.2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0"/>
      <c r="K490" s="125"/>
      <c r="L490" s="125"/>
      <c r="R490" s="50"/>
      <c r="S490" s="50"/>
      <c r="T490" s="50"/>
      <c r="U490" s="50"/>
      <c r="V490" s="50"/>
      <c r="W490" s="52"/>
      <c r="X490" s="50"/>
      <c r="Y490" s="50"/>
      <c r="Z490" s="50"/>
      <c r="AA490" s="50"/>
      <c r="AB490" s="50"/>
    </row>
    <row r="491" spans="1:28" ht="17.2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0"/>
      <c r="K491" s="125"/>
      <c r="L491" s="125"/>
      <c r="R491" s="50"/>
      <c r="S491" s="50"/>
      <c r="T491" s="50"/>
      <c r="U491" s="50"/>
      <c r="V491" s="50"/>
      <c r="W491" s="52"/>
      <c r="X491" s="50"/>
      <c r="Y491" s="50"/>
      <c r="Z491" s="50"/>
      <c r="AA491" s="50"/>
      <c r="AB491" s="50"/>
    </row>
    <row r="492" spans="1:28" ht="17.2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0"/>
      <c r="K492" s="125"/>
      <c r="L492" s="125"/>
      <c r="R492" s="50"/>
      <c r="S492" s="50"/>
      <c r="T492" s="50"/>
      <c r="U492" s="50"/>
      <c r="V492" s="50"/>
      <c r="W492" s="52"/>
      <c r="X492" s="50"/>
      <c r="Y492" s="50"/>
      <c r="Z492" s="50"/>
      <c r="AA492" s="50"/>
      <c r="AB492" s="50"/>
    </row>
    <row r="493" spans="1:28" ht="17.2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0"/>
      <c r="K493" s="125"/>
      <c r="L493" s="125"/>
      <c r="R493" s="50"/>
      <c r="S493" s="50"/>
      <c r="T493" s="50"/>
      <c r="U493" s="50"/>
      <c r="V493" s="50"/>
      <c r="W493" s="52"/>
      <c r="X493" s="50"/>
      <c r="Y493" s="50"/>
      <c r="Z493" s="50"/>
      <c r="AA493" s="50"/>
      <c r="AB493" s="50"/>
    </row>
    <row r="494" spans="1:28" ht="17.2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0"/>
      <c r="K494" s="125"/>
      <c r="L494" s="125"/>
      <c r="R494" s="50"/>
      <c r="S494" s="50"/>
      <c r="T494" s="50"/>
      <c r="U494" s="50"/>
      <c r="V494" s="50"/>
      <c r="W494" s="52"/>
      <c r="X494" s="50"/>
      <c r="Y494" s="50"/>
      <c r="Z494" s="50"/>
      <c r="AA494" s="50"/>
      <c r="AB494" s="50"/>
    </row>
    <row r="495" spans="1:28" ht="17.2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0"/>
      <c r="K495" s="125"/>
      <c r="L495" s="125"/>
      <c r="R495" s="50"/>
      <c r="S495" s="50"/>
      <c r="T495" s="50"/>
      <c r="U495" s="50"/>
      <c r="V495" s="50"/>
      <c r="W495" s="52"/>
      <c r="X495" s="50"/>
      <c r="Y495" s="50"/>
      <c r="Z495" s="50"/>
      <c r="AA495" s="50"/>
      <c r="AB495" s="50"/>
    </row>
    <row r="496" spans="1:28" ht="17.2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0"/>
      <c r="K496" s="125"/>
      <c r="L496" s="125"/>
      <c r="R496" s="50"/>
      <c r="S496" s="50"/>
      <c r="T496" s="50"/>
      <c r="U496" s="50"/>
      <c r="V496" s="50"/>
      <c r="W496" s="52"/>
      <c r="X496" s="50"/>
      <c r="Y496" s="50"/>
      <c r="Z496" s="50"/>
      <c r="AA496" s="50"/>
      <c r="AB496" s="50"/>
    </row>
    <row r="497" spans="1:28" ht="17.2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0"/>
      <c r="K497" s="125"/>
      <c r="L497" s="125"/>
      <c r="R497" s="50"/>
      <c r="S497" s="50"/>
      <c r="T497" s="50"/>
      <c r="U497" s="50"/>
      <c r="V497" s="50"/>
      <c r="W497" s="52"/>
      <c r="X497" s="50"/>
      <c r="Y497" s="50"/>
      <c r="Z497" s="50"/>
      <c r="AA497" s="50"/>
      <c r="AB497" s="50"/>
    </row>
    <row r="498" spans="1:28" ht="17.2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0"/>
      <c r="K498" s="125"/>
      <c r="L498" s="125"/>
      <c r="R498" s="50"/>
      <c r="S498" s="50"/>
      <c r="T498" s="50"/>
      <c r="U498" s="50"/>
      <c r="V498" s="50"/>
      <c r="W498" s="52"/>
      <c r="X498" s="50"/>
      <c r="Y498" s="50"/>
      <c r="Z498" s="50"/>
      <c r="AA498" s="50"/>
      <c r="AB498" s="50"/>
    </row>
    <row r="499" spans="1:28" ht="17.2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0"/>
      <c r="K499" s="125"/>
      <c r="L499" s="125"/>
      <c r="R499" s="50"/>
      <c r="S499" s="50"/>
      <c r="T499" s="50"/>
      <c r="U499" s="50"/>
      <c r="V499" s="50"/>
      <c r="W499" s="52"/>
      <c r="X499" s="50"/>
      <c r="Y499" s="50"/>
      <c r="Z499" s="50"/>
      <c r="AA499" s="50"/>
      <c r="AB499" s="50"/>
    </row>
    <row r="500" spans="1:28" ht="17.2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0"/>
      <c r="K500" s="125"/>
      <c r="L500" s="125"/>
      <c r="R500" s="50"/>
      <c r="S500" s="50"/>
      <c r="T500" s="50"/>
      <c r="U500" s="50"/>
      <c r="V500" s="50"/>
      <c r="W500" s="52"/>
      <c r="X500" s="50"/>
      <c r="Y500" s="50"/>
      <c r="Z500" s="50"/>
      <c r="AA500" s="50"/>
      <c r="AB500" s="50"/>
    </row>
    <row r="501" spans="1:28" ht="17.2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0"/>
      <c r="K501" s="125"/>
      <c r="L501" s="125"/>
      <c r="R501" s="50"/>
      <c r="S501" s="50"/>
      <c r="T501" s="50"/>
      <c r="U501" s="50"/>
      <c r="V501" s="50"/>
      <c r="W501" s="52"/>
      <c r="X501" s="50"/>
      <c r="Y501" s="50"/>
      <c r="Z501" s="50"/>
      <c r="AA501" s="50"/>
      <c r="AB501" s="50"/>
    </row>
    <row r="502" spans="1:28" ht="17.2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0"/>
      <c r="K502" s="125"/>
      <c r="L502" s="125"/>
      <c r="R502" s="50"/>
      <c r="S502" s="50"/>
      <c r="T502" s="50"/>
      <c r="U502" s="50"/>
      <c r="V502" s="50"/>
      <c r="W502" s="52"/>
      <c r="X502" s="50"/>
      <c r="Y502" s="50"/>
      <c r="Z502" s="50"/>
      <c r="AA502" s="50"/>
      <c r="AB502" s="50"/>
    </row>
    <row r="503" spans="1:28" ht="17.2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0"/>
      <c r="K503" s="125"/>
      <c r="L503" s="125"/>
      <c r="R503" s="50"/>
      <c r="S503" s="50"/>
      <c r="T503" s="50"/>
      <c r="U503" s="50"/>
      <c r="V503" s="50"/>
      <c r="W503" s="52"/>
      <c r="X503" s="50"/>
      <c r="Y503" s="50"/>
      <c r="Z503" s="50"/>
      <c r="AA503" s="50"/>
      <c r="AB503" s="50"/>
    </row>
    <row r="504" spans="1:28" ht="17.2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0"/>
      <c r="K504" s="125"/>
      <c r="L504" s="125"/>
      <c r="R504" s="50"/>
      <c r="S504" s="50"/>
      <c r="T504" s="50"/>
      <c r="U504" s="50"/>
      <c r="V504" s="50"/>
      <c r="W504" s="52"/>
      <c r="X504" s="50"/>
      <c r="Y504" s="50"/>
      <c r="Z504" s="50"/>
      <c r="AA504" s="50"/>
      <c r="AB504" s="50"/>
    </row>
    <row r="505" spans="1:28" ht="17.2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0"/>
      <c r="K505" s="125"/>
      <c r="L505" s="125"/>
      <c r="R505" s="50"/>
      <c r="S505" s="50"/>
      <c r="T505" s="50"/>
      <c r="U505" s="50"/>
      <c r="V505" s="50"/>
      <c r="W505" s="52"/>
      <c r="X505" s="50"/>
      <c r="Y505" s="50"/>
      <c r="Z505" s="50"/>
      <c r="AA505" s="50"/>
      <c r="AB505" s="50"/>
    </row>
    <row r="506" spans="1:28" ht="17.2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0"/>
      <c r="K506" s="125"/>
      <c r="L506" s="125"/>
      <c r="R506" s="50"/>
      <c r="S506" s="50"/>
      <c r="T506" s="50"/>
      <c r="U506" s="50"/>
      <c r="V506" s="50"/>
      <c r="W506" s="52"/>
      <c r="X506" s="50"/>
      <c r="Y506" s="50"/>
      <c r="Z506" s="50"/>
      <c r="AA506" s="50"/>
      <c r="AB506" s="50"/>
    </row>
    <row r="507" spans="1:28" ht="17.2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0"/>
      <c r="K507" s="125"/>
      <c r="L507" s="125"/>
      <c r="R507" s="50"/>
      <c r="S507" s="50"/>
      <c r="T507" s="50"/>
      <c r="U507" s="50"/>
      <c r="V507" s="50"/>
      <c r="W507" s="52"/>
      <c r="X507" s="50"/>
      <c r="Y507" s="50"/>
      <c r="Z507" s="50"/>
      <c r="AA507" s="50"/>
      <c r="AB507" s="50"/>
    </row>
    <row r="508" spans="1:28" ht="17.2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0"/>
      <c r="K508" s="125"/>
      <c r="L508" s="125"/>
      <c r="R508" s="50"/>
      <c r="S508" s="50"/>
      <c r="T508" s="50"/>
      <c r="U508" s="50"/>
      <c r="V508" s="50"/>
      <c r="W508" s="52"/>
      <c r="X508" s="50"/>
      <c r="Y508" s="50"/>
      <c r="Z508" s="50"/>
      <c r="AA508" s="50"/>
      <c r="AB508" s="50"/>
    </row>
    <row r="509" spans="1:28" ht="17.2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0"/>
      <c r="K509" s="125"/>
      <c r="L509" s="125"/>
      <c r="R509" s="50"/>
      <c r="S509" s="50"/>
      <c r="T509" s="50"/>
      <c r="U509" s="50"/>
      <c r="V509" s="50"/>
      <c r="W509" s="52"/>
      <c r="X509" s="50"/>
      <c r="Y509" s="50"/>
      <c r="Z509" s="50"/>
      <c r="AA509" s="50"/>
      <c r="AB509" s="50"/>
    </row>
    <row r="510" spans="1:28" ht="17.2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0"/>
      <c r="K510" s="125"/>
      <c r="L510" s="125"/>
      <c r="R510" s="50"/>
      <c r="S510" s="50"/>
      <c r="T510" s="50"/>
      <c r="U510" s="50"/>
      <c r="V510" s="50"/>
      <c r="W510" s="52"/>
      <c r="X510" s="50"/>
      <c r="Y510" s="50"/>
      <c r="Z510" s="50"/>
      <c r="AA510" s="50"/>
      <c r="AB510" s="50"/>
    </row>
    <row r="511" spans="1:28" ht="17.2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0"/>
      <c r="K511" s="125"/>
      <c r="L511" s="125"/>
      <c r="R511" s="50"/>
      <c r="S511" s="50"/>
      <c r="T511" s="50"/>
      <c r="U511" s="50"/>
      <c r="V511" s="50"/>
      <c r="W511" s="52"/>
      <c r="X511" s="50"/>
      <c r="Y511" s="50"/>
      <c r="Z511" s="50"/>
      <c r="AA511" s="50"/>
      <c r="AB511" s="50"/>
    </row>
    <row r="512" spans="1:28" ht="17.2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0"/>
      <c r="K512" s="125"/>
      <c r="L512" s="125"/>
      <c r="R512" s="50"/>
      <c r="S512" s="50"/>
      <c r="T512" s="50"/>
      <c r="U512" s="50"/>
      <c r="V512" s="50"/>
      <c r="W512" s="52"/>
      <c r="X512" s="50"/>
      <c r="Y512" s="50"/>
      <c r="Z512" s="50"/>
      <c r="AA512" s="50"/>
      <c r="AB512" s="50"/>
    </row>
    <row r="513" spans="1:28" ht="17.2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0"/>
      <c r="K513" s="125"/>
      <c r="L513" s="125"/>
      <c r="R513" s="50"/>
      <c r="S513" s="50"/>
      <c r="T513" s="50"/>
      <c r="U513" s="50"/>
      <c r="V513" s="50"/>
      <c r="W513" s="52"/>
      <c r="X513" s="50"/>
      <c r="Y513" s="50"/>
      <c r="Z513" s="50"/>
      <c r="AA513" s="50"/>
      <c r="AB513" s="50"/>
    </row>
    <row r="514" spans="1:28" ht="17.2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0"/>
      <c r="K514" s="125"/>
      <c r="L514" s="125"/>
      <c r="R514" s="50"/>
      <c r="S514" s="50"/>
      <c r="T514" s="50"/>
      <c r="U514" s="50"/>
      <c r="V514" s="50"/>
      <c r="W514" s="52"/>
      <c r="X514" s="50"/>
      <c r="Y514" s="50"/>
      <c r="Z514" s="50"/>
      <c r="AA514" s="50"/>
      <c r="AB514" s="50"/>
    </row>
    <row r="515" spans="1:28" ht="17.2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0"/>
      <c r="K515" s="125"/>
      <c r="L515" s="125"/>
      <c r="R515" s="50"/>
      <c r="S515" s="50"/>
      <c r="T515" s="50"/>
      <c r="U515" s="50"/>
      <c r="V515" s="50"/>
      <c r="W515" s="52"/>
      <c r="X515" s="50"/>
      <c r="Y515" s="50"/>
      <c r="Z515" s="50"/>
      <c r="AA515" s="50"/>
      <c r="AB515" s="50"/>
    </row>
    <row r="516" spans="1:28" ht="17.2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0"/>
      <c r="K516" s="125"/>
      <c r="L516" s="125"/>
      <c r="R516" s="50"/>
      <c r="S516" s="50"/>
      <c r="T516" s="50"/>
      <c r="U516" s="50"/>
      <c r="V516" s="50"/>
      <c r="W516" s="52"/>
      <c r="X516" s="50"/>
      <c r="Y516" s="50"/>
      <c r="Z516" s="50"/>
      <c r="AA516" s="50"/>
      <c r="AB516" s="50"/>
    </row>
    <row r="517" spans="1:28" ht="17.2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0"/>
      <c r="K517" s="125"/>
      <c r="L517" s="125"/>
      <c r="R517" s="50"/>
      <c r="S517" s="50"/>
      <c r="T517" s="50"/>
      <c r="U517" s="50"/>
      <c r="V517" s="50"/>
      <c r="W517" s="52"/>
      <c r="X517" s="50"/>
      <c r="Y517" s="50"/>
      <c r="Z517" s="50"/>
      <c r="AA517" s="50"/>
      <c r="AB517" s="50"/>
    </row>
    <row r="518" spans="1:28" ht="17.2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0"/>
      <c r="K518" s="125"/>
      <c r="L518" s="125"/>
      <c r="R518" s="50"/>
      <c r="S518" s="50"/>
      <c r="T518" s="50"/>
      <c r="U518" s="50"/>
      <c r="V518" s="50"/>
      <c r="W518" s="52"/>
      <c r="X518" s="50"/>
      <c r="Y518" s="50"/>
      <c r="Z518" s="50"/>
      <c r="AA518" s="50"/>
      <c r="AB518" s="50"/>
    </row>
    <row r="519" spans="1:28" ht="17.2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0"/>
      <c r="K519" s="125"/>
      <c r="L519" s="125"/>
      <c r="R519" s="50"/>
      <c r="S519" s="50"/>
      <c r="T519" s="50"/>
      <c r="U519" s="50"/>
      <c r="V519" s="50"/>
      <c r="W519" s="52"/>
      <c r="X519" s="50"/>
      <c r="Y519" s="50"/>
      <c r="Z519" s="50"/>
      <c r="AA519" s="50"/>
      <c r="AB519" s="50"/>
    </row>
    <row r="520" spans="1:28" ht="17.2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0"/>
      <c r="K520" s="125"/>
      <c r="L520" s="125"/>
      <c r="R520" s="50"/>
      <c r="S520" s="50"/>
      <c r="T520" s="50"/>
      <c r="U520" s="50"/>
      <c r="V520" s="50"/>
      <c r="W520" s="52"/>
      <c r="X520" s="50"/>
      <c r="Y520" s="50"/>
      <c r="Z520" s="50"/>
      <c r="AA520" s="50"/>
      <c r="AB520" s="50"/>
    </row>
    <row r="521" spans="1:28" ht="17.2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0"/>
      <c r="K521" s="125"/>
      <c r="L521" s="125"/>
      <c r="R521" s="50"/>
      <c r="S521" s="50"/>
      <c r="T521" s="50"/>
      <c r="U521" s="50"/>
      <c r="V521" s="50"/>
      <c r="W521" s="52"/>
      <c r="X521" s="50"/>
      <c r="Y521" s="50"/>
      <c r="Z521" s="50"/>
      <c r="AA521" s="50"/>
      <c r="AB521" s="50"/>
    </row>
    <row r="522" spans="1:28" ht="17.2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0"/>
      <c r="K522" s="125"/>
      <c r="L522" s="125"/>
      <c r="R522" s="50"/>
      <c r="S522" s="50"/>
      <c r="T522" s="50"/>
      <c r="U522" s="50"/>
      <c r="V522" s="50"/>
      <c r="W522" s="52"/>
      <c r="X522" s="50"/>
      <c r="Y522" s="50"/>
      <c r="Z522" s="50"/>
      <c r="AA522" s="50"/>
      <c r="AB522" s="50"/>
    </row>
    <row r="523" spans="1:28" ht="17.2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0"/>
      <c r="K523" s="125"/>
      <c r="L523" s="125"/>
      <c r="R523" s="50"/>
      <c r="S523" s="50"/>
      <c r="T523" s="50"/>
      <c r="U523" s="50"/>
      <c r="V523" s="50"/>
      <c r="W523" s="52"/>
      <c r="X523" s="50"/>
      <c r="Y523" s="50"/>
      <c r="Z523" s="50"/>
      <c r="AA523" s="50"/>
      <c r="AB523" s="50"/>
    </row>
    <row r="524" spans="1:28" ht="17.2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0"/>
      <c r="K524" s="125"/>
      <c r="L524" s="125"/>
      <c r="R524" s="50"/>
      <c r="S524" s="50"/>
      <c r="T524" s="50"/>
      <c r="U524" s="50"/>
      <c r="V524" s="50"/>
      <c r="W524" s="52"/>
      <c r="X524" s="50"/>
      <c r="Y524" s="50"/>
      <c r="Z524" s="50"/>
      <c r="AA524" s="50"/>
      <c r="AB524" s="50"/>
    </row>
    <row r="525" spans="1:28" ht="17.2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0"/>
      <c r="K525" s="125"/>
      <c r="L525" s="125"/>
      <c r="R525" s="50"/>
      <c r="S525" s="50"/>
      <c r="T525" s="50"/>
      <c r="U525" s="50"/>
      <c r="V525" s="50"/>
      <c r="W525" s="52"/>
      <c r="X525" s="50"/>
      <c r="Y525" s="50"/>
      <c r="Z525" s="50"/>
      <c r="AA525" s="50"/>
      <c r="AB525" s="50"/>
    </row>
    <row r="526" spans="1:28" ht="17.2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0"/>
      <c r="K526" s="125"/>
      <c r="L526" s="125"/>
      <c r="R526" s="50"/>
      <c r="S526" s="50"/>
      <c r="T526" s="50"/>
      <c r="U526" s="50"/>
      <c r="V526" s="50"/>
      <c r="W526" s="52"/>
      <c r="X526" s="50"/>
      <c r="Y526" s="50"/>
      <c r="Z526" s="50"/>
      <c r="AA526" s="50"/>
      <c r="AB526" s="50"/>
    </row>
    <row r="527" spans="1:28" ht="17.2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0"/>
      <c r="K527" s="125"/>
      <c r="L527" s="125"/>
      <c r="R527" s="50"/>
      <c r="S527" s="50"/>
      <c r="T527" s="50"/>
      <c r="U527" s="50"/>
      <c r="V527" s="50"/>
      <c r="W527" s="52"/>
      <c r="X527" s="50"/>
      <c r="Y527" s="50"/>
      <c r="Z527" s="50"/>
      <c r="AA527" s="50"/>
      <c r="AB527" s="50"/>
    </row>
    <row r="528" spans="1:28" ht="17.2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0"/>
      <c r="K528" s="125"/>
      <c r="L528" s="125"/>
      <c r="R528" s="50"/>
      <c r="S528" s="50"/>
      <c r="T528" s="50"/>
      <c r="U528" s="50"/>
      <c r="V528" s="50"/>
      <c r="W528" s="52"/>
      <c r="X528" s="50"/>
      <c r="Y528" s="50"/>
      <c r="Z528" s="50"/>
      <c r="AA528" s="50"/>
      <c r="AB528" s="50"/>
    </row>
    <row r="529" spans="1:28" ht="17.2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0"/>
      <c r="K529" s="125"/>
      <c r="L529" s="125"/>
      <c r="R529" s="50"/>
      <c r="S529" s="50"/>
      <c r="T529" s="50"/>
      <c r="U529" s="50"/>
      <c r="V529" s="50"/>
      <c r="W529" s="52"/>
      <c r="X529" s="50"/>
      <c r="Y529" s="50"/>
      <c r="Z529" s="50"/>
      <c r="AA529" s="50"/>
      <c r="AB529" s="50"/>
    </row>
    <row r="530" spans="1:28" ht="17.2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0"/>
      <c r="K530" s="125"/>
      <c r="L530" s="125"/>
      <c r="R530" s="50"/>
      <c r="S530" s="50"/>
      <c r="T530" s="50"/>
      <c r="U530" s="50"/>
      <c r="V530" s="50"/>
      <c r="W530" s="52"/>
      <c r="X530" s="50"/>
      <c r="Y530" s="50"/>
      <c r="Z530" s="50"/>
      <c r="AA530" s="50"/>
      <c r="AB530" s="50"/>
    </row>
    <row r="531" spans="1:28" ht="17.2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0"/>
      <c r="K531" s="125"/>
      <c r="L531" s="125"/>
      <c r="R531" s="50"/>
      <c r="S531" s="50"/>
      <c r="T531" s="50"/>
      <c r="U531" s="50"/>
      <c r="V531" s="50"/>
      <c r="W531" s="52"/>
      <c r="X531" s="50"/>
      <c r="Y531" s="50"/>
      <c r="Z531" s="50"/>
      <c r="AA531" s="50"/>
      <c r="AB531" s="50"/>
    </row>
    <row r="532" spans="1:28" ht="17.2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0"/>
      <c r="K532" s="125"/>
      <c r="L532" s="125"/>
      <c r="R532" s="50"/>
      <c r="S532" s="50"/>
      <c r="T532" s="50"/>
      <c r="U532" s="50"/>
      <c r="V532" s="50"/>
      <c r="W532" s="52"/>
      <c r="X532" s="50"/>
      <c r="Y532" s="50"/>
      <c r="Z532" s="50"/>
      <c r="AA532" s="50"/>
      <c r="AB532" s="50"/>
    </row>
    <row r="533" spans="1:28" ht="17.2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0"/>
      <c r="K533" s="125"/>
      <c r="L533" s="125"/>
      <c r="R533" s="50"/>
      <c r="S533" s="50"/>
      <c r="T533" s="50"/>
      <c r="U533" s="50"/>
      <c r="V533" s="50"/>
      <c r="W533" s="52"/>
      <c r="X533" s="50"/>
      <c r="Y533" s="50"/>
      <c r="Z533" s="50"/>
      <c r="AA533" s="50"/>
      <c r="AB533" s="50"/>
    </row>
    <row r="534" spans="1:28" ht="17.2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0"/>
      <c r="K534" s="125"/>
      <c r="L534" s="125"/>
      <c r="R534" s="50"/>
      <c r="S534" s="50"/>
      <c r="T534" s="50"/>
      <c r="U534" s="50"/>
      <c r="V534" s="50"/>
      <c r="W534" s="52"/>
      <c r="X534" s="50"/>
      <c r="Y534" s="50"/>
      <c r="Z534" s="50"/>
      <c r="AA534" s="50"/>
      <c r="AB534" s="50"/>
    </row>
    <row r="535" spans="1:28" ht="17.2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0"/>
      <c r="K535" s="125"/>
      <c r="L535" s="125"/>
      <c r="R535" s="50"/>
      <c r="S535" s="50"/>
      <c r="T535" s="50"/>
      <c r="U535" s="50"/>
      <c r="V535" s="50"/>
      <c r="W535" s="52"/>
      <c r="X535" s="50"/>
      <c r="Y535" s="50"/>
      <c r="Z535" s="50"/>
      <c r="AA535" s="50"/>
      <c r="AB535" s="50"/>
    </row>
    <row r="536" spans="1:28" ht="17.2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0"/>
      <c r="K536" s="125"/>
      <c r="L536" s="125"/>
      <c r="R536" s="50"/>
      <c r="S536" s="50"/>
      <c r="T536" s="50"/>
      <c r="U536" s="50"/>
      <c r="V536" s="50"/>
      <c r="W536" s="52"/>
      <c r="X536" s="50"/>
      <c r="Y536" s="50"/>
      <c r="Z536" s="50"/>
      <c r="AA536" s="50"/>
      <c r="AB536" s="50"/>
    </row>
    <row r="537" spans="1:28" ht="17.2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0"/>
      <c r="K537" s="125"/>
      <c r="L537" s="125"/>
      <c r="R537" s="50"/>
      <c r="S537" s="50"/>
      <c r="T537" s="50"/>
      <c r="U537" s="50"/>
      <c r="V537" s="50"/>
      <c r="W537" s="52"/>
      <c r="X537" s="50"/>
      <c r="Y537" s="50"/>
      <c r="Z537" s="50"/>
      <c r="AA537" s="50"/>
      <c r="AB537" s="50"/>
    </row>
    <row r="538" spans="1:28" ht="17.2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0"/>
      <c r="K538" s="125"/>
      <c r="L538" s="125"/>
      <c r="R538" s="50"/>
      <c r="S538" s="50"/>
      <c r="T538" s="50"/>
      <c r="U538" s="50"/>
      <c r="V538" s="50"/>
      <c r="W538" s="52"/>
      <c r="X538" s="50"/>
      <c r="Y538" s="50"/>
      <c r="Z538" s="50"/>
      <c r="AA538" s="50"/>
      <c r="AB538" s="50"/>
    </row>
    <row r="539" spans="1:28" ht="17.2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0"/>
      <c r="K539" s="125"/>
      <c r="L539" s="125"/>
      <c r="R539" s="50"/>
      <c r="S539" s="50"/>
      <c r="T539" s="50"/>
      <c r="U539" s="50"/>
      <c r="V539" s="50"/>
      <c r="W539" s="52"/>
      <c r="X539" s="50"/>
      <c r="Y539" s="50"/>
      <c r="Z539" s="50"/>
      <c r="AA539" s="50"/>
      <c r="AB539" s="50"/>
    </row>
    <row r="540" spans="1:28" ht="17.2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0"/>
      <c r="K540" s="125"/>
      <c r="L540" s="125"/>
      <c r="R540" s="50"/>
      <c r="S540" s="50"/>
      <c r="T540" s="50"/>
      <c r="U540" s="50"/>
      <c r="V540" s="50"/>
      <c r="W540" s="52"/>
      <c r="X540" s="50"/>
      <c r="Y540" s="50"/>
      <c r="Z540" s="50"/>
      <c r="AA540" s="50"/>
      <c r="AB540" s="50"/>
    </row>
    <row r="541" spans="1:28" ht="17.2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0"/>
      <c r="K541" s="125"/>
      <c r="L541" s="125"/>
      <c r="R541" s="50"/>
      <c r="S541" s="50"/>
      <c r="T541" s="50"/>
      <c r="U541" s="50"/>
      <c r="V541" s="50"/>
      <c r="W541" s="52"/>
      <c r="X541" s="50"/>
      <c r="Y541" s="50"/>
      <c r="Z541" s="50"/>
      <c r="AA541" s="50"/>
      <c r="AB541" s="50"/>
    </row>
    <row r="542" spans="1:28" ht="17.2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0"/>
      <c r="K542" s="125"/>
      <c r="L542" s="125"/>
      <c r="R542" s="50"/>
      <c r="S542" s="50"/>
      <c r="T542" s="50"/>
      <c r="U542" s="50"/>
      <c r="V542" s="50"/>
      <c r="W542" s="52"/>
      <c r="X542" s="50"/>
      <c r="Y542" s="50"/>
      <c r="Z542" s="50"/>
      <c r="AA542" s="50"/>
      <c r="AB542" s="50"/>
    </row>
    <row r="543" spans="1:28" ht="17.2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0"/>
      <c r="K543" s="125"/>
      <c r="L543" s="125"/>
      <c r="R543" s="50"/>
      <c r="S543" s="50"/>
      <c r="T543" s="50"/>
      <c r="U543" s="50"/>
      <c r="V543" s="50"/>
      <c r="W543" s="52"/>
      <c r="X543" s="50"/>
      <c r="Y543" s="50"/>
      <c r="Z543" s="50"/>
      <c r="AA543" s="50"/>
      <c r="AB543" s="50"/>
    </row>
    <row r="544" spans="1:28" ht="17.2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0"/>
      <c r="K544" s="125"/>
      <c r="L544" s="125"/>
      <c r="R544" s="50"/>
      <c r="S544" s="50"/>
      <c r="T544" s="50"/>
      <c r="U544" s="50"/>
      <c r="V544" s="50"/>
      <c r="W544" s="52"/>
      <c r="X544" s="50"/>
      <c r="Y544" s="50"/>
      <c r="Z544" s="50"/>
      <c r="AA544" s="50"/>
      <c r="AB544" s="50"/>
    </row>
    <row r="545" spans="1:28" ht="17.2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0"/>
      <c r="K545" s="125"/>
      <c r="L545" s="125"/>
      <c r="R545" s="50"/>
      <c r="S545" s="50"/>
      <c r="T545" s="50"/>
      <c r="U545" s="50"/>
      <c r="V545" s="50"/>
      <c r="W545" s="52"/>
      <c r="X545" s="50"/>
      <c r="Y545" s="50"/>
      <c r="Z545" s="50"/>
      <c r="AA545" s="50"/>
      <c r="AB545" s="50"/>
    </row>
    <row r="546" spans="1:28" ht="17.2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0"/>
      <c r="K546" s="125"/>
      <c r="L546" s="125"/>
      <c r="R546" s="50"/>
      <c r="S546" s="50"/>
      <c r="T546" s="50"/>
      <c r="U546" s="50"/>
      <c r="V546" s="50"/>
      <c r="W546" s="52"/>
      <c r="X546" s="50"/>
      <c r="Y546" s="50"/>
      <c r="Z546" s="50"/>
      <c r="AA546" s="50"/>
      <c r="AB546" s="50"/>
    </row>
    <row r="547" spans="1:28" ht="17.2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0"/>
      <c r="K547" s="125"/>
      <c r="L547" s="125"/>
      <c r="R547" s="50"/>
      <c r="S547" s="50"/>
      <c r="T547" s="50"/>
      <c r="U547" s="50"/>
      <c r="V547" s="50"/>
      <c r="W547" s="52"/>
      <c r="X547" s="50"/>
      <c r="Y547" s="50"/>
      <c r="Z547" s="50"/>
      <c r="AA547" s="50"/>
      <c r="AB547" s="50"/>
    </row>
    <row r="548" spans="1:28" ht="17.2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0"/>
      <c r="K548" s="125"/>
      <c r="L548" s="125"/>
      <c r="R548" s="50"/>
      <c r="S548" s="50"/>
      <c r="T548" s="50"/>
      <c r="U548" s="50"/>
      <c r="V548" s="50"/>
      <c r="W548" s="52"/>
      <c r="X548" s="50"/>
      <c r="Y548" s="50"/>
      <c r="Z548" s="50"/>
      <c r="AA548" s="50"/>
      <c r="AB548" s="50"/>
    </row>
    <row r="549" spans="1:28" ht="17.2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0"/>
      <c r="K549" s="125"/>
      <c r="L549" s="125"/>
      <c r="R549" s="50"/>
      <c r="S549" s="50"/>
      <c r="T549" s="50"/>
      <c r="U549" s="50"/>
      <c r="V549" s="50"/>
      <c r="W549" s="52"/>
      <c r="X549" s="50"/>
      <c r="Y549" s="50"/>
      <c r="Z549" s="50"/>
      <c r="AA549" s="50"/>
      <c r="AB549" s="50"/>
    </row>
    <row r="550" spans="1:28" ht="17.2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0"/>
      <c r="K550" s="125"/>
      <c r="L550" s="125"/>
      <c r="R550" s="50"/>
      <c r="S550" s="50"/>
      <c r="T550" s="50"/>
      <c r="U550" s="50"/>
      <c r="V550" s="50"/>
      <c r="W550" s="52"/>
      <c r="X550" s="50"/>
      <c r="Y550" s="50"/>
      <c r="Z550" s="50"/>
      <c r="AA550" s="50"/>
      <c r="AB550" s="50"/>
    </row>
    <row r="551" spans="1:28" ht="17.2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0"/>
      <c r="K551" s="125"/>
      <c r="L551" s="125"/>
      <c r="R551" s="50"/>
      <c r="S551" s="50"/>
      <c r="T551" s="50"/>
      <c r="U551" s="50"/>
      <c r="V551" s="50"/>
      <c r="W551" s="52"/>
      <c r="X551" s="50"/>
      <c r="Y551" s="50"/>
      <c r="Z551" s="50"/>
      <c r="AA551" s="50"/>
      <c r="AB551" s="50"/>
    </row>
    <row r="552" spans="1:28" ht="17.2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0"/>
      <c r="K552" s="125"/>
      <c r="L552" s="125"/>
      <c r="R552" s="50"/>
      <c r="S552" s="50"/>
      <c r="T552" s="50"/>
      <c r="U552" s="50"/>
      <c r="V552" s="50"/>
      <c r="W552" s="52"/>
      <c r="X552" s="50"/>
      <c r="Y552" s="50"/>
      <c r="Z552" s="50"/>
      <c r="AA552" s="50"/>
      <c r="AB552" s="50"/>
    </row>
    <row r="553" spans="1:28" ht="17.2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0"/>
      <c r="K553" s="125"/>
      <c r="L553" s="125"/>
      <c r="R553" s="50"/>
      <c r="S553" s="50"/>
      <c r="T553" s="50"/>
      <c r="U553" s="50"/>
      <c r="V553" s="50"/>
      <c r="W553" s="52"/>
      <c r="X553" s="50"/>
      <c r="Y553" s="50"/>
      <c r="Z553" s="50"/>
      <c r="AA553" s="50"/>
      <c r="AB553" s="50"/>
    </row>
    <row r="554" spans="1:28" ht="17.2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0"/>
      <c r="K554" s="125"/>
      <c r="L554" s="125"/>
      <c r="R554" s="50"/>
      <c r="S554" s="50"/>
      <c r="T554" s="50"/>
      <c r="U554" s="50"/>
      <c r="V554" s="50"/>
      <c r="W554" s="52"/>
      <c r="X554" s="50"/>
      <c r="Y554" s="50"/>
      <c r="Z554" s="50"/>
      <c r="AA554" s="50"/>
      <c r="AB554" s="50"/>
    </row>
    <row r="555" spans="1:28" ht="17.2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0"/>
      <c r="K555" s="125"/>
      <c r="L555" s="125"/>
      <c r="R555" s="50"/>
      <c r="S555" s="50"/>
      <c r="T555" s="50"/>
      <c r="U555" s="50"/>
      <c r="V555" s="50"/>
      <c r="W555" s="52"/>
      <c r="X555" s="50"/>
      <c r="Y555" s="50"/>
      <c r="Z555" s="50"/>
      <c r="AA555" s="50"/>
      <c r="AB555" s="50"/>
    </row>
    <row r="556" spans="1:28" ht="17.2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0"/>
      <c r="K556" s="125"/>
      <c r="L556" s="125"/>
      <c r="R556" s="50"/>
      <c r="S556" s="50"/>
      <c r="T556" s="50"/>
      <c r="U556" s="50"/>
      <c r="V556" s="50"/>
      <c r="W556" s="52"/>
      <c r="X556" s="50"/>
      <c r="Y556" s="50"/>
      <c r="Z556" s="50"/>
      <c r="AA556" s="50"/>
      <c r="AB556" s="50"/>
    </row>
    <row r="557" spans="1:28" ht="17.2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0"/>
      <c r="K557" s="125"/>
      <c r="L557" s="125"/>
      <c r="R557" s="50"/>
      <c r="S557" s="50"/>
      <c r="T557" s="50"/>
      <c r="U557" s="50"/>
      <c r="V557" s="50"/>
      <c r="W557" s="52"/>
      <c r="X557" s="50"/>
      <c r="Y557" s="50"/>
      <c r="Z557" s="50"/>
      <c r="AA557" s="50"/>
      <c r="AB557" s="50"/>
    </row>
    <row r="558" spans="1:28" ht="17.2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0"/>
      <c r="K558" s="125"/>
      <c r="L558" s="125"/>
      <c r="R558" s="50"/>
      <c r="S558" s="50"/>
      <c r="T558" s="50"/>
      <c r="U558" s="50"/>
      <c r="V558" s="50"/>
      <c r="W558" s="52"/>
      <c r="X558" s="50"/>
      <c r="Y558" s="50"/>
      <c r="Z558" s="50"/>
      <c r="AA558" s="50"/>
      <c r="AB558" s="50"/>
    </row>
    <row r="559" spans="1:28" ht="17.2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0"/>
      <c r="K559" s="125"/>
      <c r="L559" s="125"/>
      <c r="R559" s="50"/>
      <c r="S559" s="50"/>
      <c r="T559" s="50"/>
      <c r="U559" s="50"/>
      <c r="V559" s="50"/>
      <c r="W559" s="52"/>
      <c r="X559" s="50"/>
      <c r="Y559" s="50"/>
      <c r="Z559" s="50"/>
      <c r="AA559" s="50"/>
      <c r="AB559" s="50"/>
    </row>
    <row r="560" spans="1:28" ht="17.2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0"/>
      <c r="K560" s="125"/>
      <c r="L560" s="125"/>
      <c r="R560" s="50"/>
      <c r="S560" s="50"/>
      <c r="T560" s="50"/>
      <c r="U560" s="50"/>
      <c r="V560" s="50"/>
      <c r="W560" s="52"/>
      <c r="X560" s="50"/>
      <c r="Y560" s="50"/>
      <c r="Z560" s="50"/>
      <c r="AA560" s="50"/>
      <c r="AB560" s="50"/>
    </row>
    <row r="561" spans="1:28" ht="17.2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0"/>
      <c r="K561" s="125"/>
      <c r="L561" s="125"/>
      <c r="R561" s="50"/>
      <c r="S561" s="50"/>
      <c r="T561" s="50"/>
      <c r="U561" s="50"/>
      <c r="V561" s="50"/>
      <c r="W561" s="52"/>
      <c r="X561" s="50"/>
      <c r="Y561" s="50"/>
      <c r="Z561" s="50"/>
      <c r="AA561" s="50"/>
      <c r="AB561" s="50"/>
    </row>
    <row r="562" spans="1:28" ht="17.2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0"/>
      <c r="K562" s="125"/>
      <c r="L562" s="125"/>
      <c r="R562" s="50"/>
      <c r="S562" s="50"/>
      <c r="T562" s="50"/>
      <c r="U562" s="50"/>
      <c r="V562" s="50"/>
      <c r="W562" s="52"/>
      <c r="X562" s="50"/>
      <c r="Y562" s="50"/>
      <c r="Z562" s="50"/>
      <c r="AA562" s="50"/>
      <c r="AB562" s="50"/>
    </row>
    <row r="563" spans="1:28" ht="17.2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0"/>
      <c r="K563" s="125"/>
      <c r="L563" s="125"/>
      <c r="R563" s="50"/>
      <c r="S563" s="50"/>
      <c r="T563" s="50"/>
      <c r="U563" s="50"/>
      <c r="V563" s="50"/>
      <c r="W563" s="52"/>
      <c r="X563" s="50"/>
      <c r="Y563" s="50"/>
      <c r="Z563" s="50"/>
      <c r="AA563" s="50"/>
      <c r="AB563" s="50"/>
    </row>
    <row r="564" spans="1:28" ht="17.2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0"/>
      <c r="K564" s="125"/>
      <c r="L564" s="125"/>
      <c r="R564" s="50"/>
      <c r="S564" s="50"/>
      <c r="T564" s="50"/>
      <c r="U564" s="50"/>
      <c r="V564" s="50"/>
      <c r="W564" s="52"/>
      <c r="X564" s="50"/>
      <c r="Y564" s="50"/>
      <c r="Z564" s="50"/>
      <c r="AA564" s="50"/>
      <c r="AB564" s="50"/>
    </row>
    <row r="565" spans="1:28" ht="17.2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0"/>
      <c r="K565" s="125"/>
      <c r="L565" s="125"/>
      <c r="R565" s="50"/>
      <c r="S565" s="50"/>
      <c r="T565" s="50"/>
      <c r="U565" s="50"/>
      <c r="V565" s="50"/>
      <c r="W565" s="52"/>
      <c r="X565" s="50"/>
      <c r="Y565" s="50"/>
      <c r="Z565" s="50"/>
      <c r="AA565" s="50"/>
      <c r="AB565" s="50"/>
    </row>
    <row r="566" spans="1:28" ht="17.2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0"/>
      <c r="K566" s="125"/>
      <c r="L566" s="125"/>
      <c r="R566" s="50"/>
      <c r="S566" s="50"/>
      <c r="T566" s="50"/>
      <c r="U566" s="50"/>
      <c r="V566" s="50"/>
      <c r="W566" s="52"/>
      <c r="X566" s="50"/>
      <c r="Y566" s="50"/>
      <c r="Z566" s="50"/>
      <c r="AA566" s="50"/>
      <c r="AB566" s="50"/>
    </row>
    <row r="567" spans="1:28" ht="17.2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0"/>
      <c r="K567" s="125"/>
      <c r="L567" s="125"/>
      <c r="R567" s="50"/>
      <c r="S567" s="50"/>
      <c r="T567" s="50"/>
      <c r="U567" s="50"/>
      <c r="V567" s="50"/>
      <c r="W567" s="52"/>
      <c r="X567" s="50"/>
      <c r="Y567" s="50"/>
      <c r="Z567" s="50"/>
      <c r="AA567" s="50"/>
      <c r="AB567" s="50"/>
    </row>
    <row r="568" spans="1:28" ht="17.2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0"/>
      <c r="K568" s="125"/>
      <c r="L568" s="125"/>
      <c r="R568" s="50"/>
      <c r="S568" s="50"/>
      <c r="T568" s="50"/>
      <c r="U568" s="50"/>
      <c r="V568" s="50"/>
      <c r="W568" s="52"/>
      <c r="X568" s="50"/>
      <c r="Y568" s="50"/>
      <c r="Z568" s="50"/>
      <c r="AA568" s="50"/>
      <c r="AB568" s="50"/>
    </row>
    <row r="569" spans="1:28" ht="17.2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0"/>
      <c r="K569" s="125"/>
      <c r="L569" s="125"/>
      <c r="R569" s="50"/>
      <c r="S569" s="50"/>
      <c r="T569" s="50"/>
      <c r="U569" s="50"/>
      <c r="V569" s="50"/>
      <c r="W569" s="52"/>
      <c r="X569" s="50"/>
      <c r="Y569" s="50"/>
      <c r="Z569" s="50"/>
      <c r="AA569" s="50"/>
      <c r="AB569" s="50"/>
    </row>
    <row r="570" spans="1:28" ht="17.2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0"/>
      <c r="K570" s="125"/>
      <c r="L570" s="125"/>
      <c r="R570" s="50"/>
      <c r="S570" s="50"/>
      <c r="T570" s="50"/>
      <c r="U570" s="50"/>
      <c r="V570" s="50"/>
      <c r="W570" s="52"/>
      <c r="X570" s="50"/>
      <c r="Y570" s="50"/>
      <c r="Z570" s="50"/>
      <c r="AA570" s="50"/>
      <c r="AB570" s="50"/>
    </row>
    <row r="571" spans="1:28" ht="17.2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0"/>
      <c r="K571" s="125"/>
      <c r="L571" s="125"/>
      <c r="R571" s="50"/>
      <c r="S571" s="50"/>
      <c r="T571" s="50"/>
      <c r="U571" s="50"/>
      <c r="V571" s="50"/>
      <c r="W571" s="52"/>
      <c r="X571" s="50"/>
      <c r="Y571" s="50"/>
      <c r="Z571" s="50"/>
      <c r="AA571" s="50"/>
      <c r="AB571" s="50"/>
    </row>
    <row r="572" spans="1:28" ht="17.2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0"/>
      <c r="K572" s="125"/>
      <c r="L572" s="125"/>
      <c r="R572" s="50"/>
      <c r="S572" s="50"/>
      <c r="T572" s="50"/>
      <c r="U572" s="50"/>
      <c r="V572" s="50"/>
      <c r="W572" s="52"/>
      <c r="X572" s="50"/>
      <c r="Y572" s="50"/>
      <c r="Z572" s="50"/>
      <c r="AA572" s="50"/>
      <c r="AB572" s="50"/>
    </row>
    <row r="573" spans="1:28" ht="17.2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0"/>
      <c r="K573" s="125"/>
      <c r="L573" s="125"/>
      <c r="R573" s="50"/>
      <c r="S573" s="50"/>
      <c r="T573" s="50"/>
      <c r="U573" s="50"/>
      <c r="V573" s="50"/>
      <c r="W573" s="52"/>
      <c r="X573" s="50"/>
      <c r="Y573" s="50"/>
      <c r="Z573" s="50"/>
      <c r="AA573" s="50"/>
      <c r="AB573" s="50"/>
    </row>
    <row r="574" spans="1:28" ht="17.2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0"/>
      <c r="K574" s="125"/>
      <c r="L574" s="125"/>
      <c r="R574" s="50"/>
      <c r="S574" s="50"/>
      <c r="T574" s="50"/>
      <c r="U574" s="50"/>
      <c r="V574" s="50"/>
      <c r="W574" s="52"/>
      <c r="X574" s="50"/>
      <c r="Y574" s="50"/>
      <c r="Z574" s="50"/>
      <c r="AA574" s="50"/>
      <c r="AB574" s="50"/>
    </row>
    <row r="575" spans="1:28" ht="17.2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0"/>
      <c r="K575" s="125"/>
      <c r="L575" s="125"/>
      <c r="R575" s="50"/>
      <c r="S575" s="50"/>
      <c r="T575" s="50"/>
      <c r="U575" s="50"/>
      <c r="V575" s="50"/>
      <c r="W575" s="52"/>
      <c r="X575" s="50"/>
      <c r="Y575" s="50"/>
      <c r="Z575" s="50"/>
      <c r="AA575" s="50"/>
      <c r="AB575" s="50"/>
    </row>
    <row r="576" spans="1:28" ht="17.2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0"/>
      <c r="K576" s="125"/>
      <c r="L576" s="125"/>
      <c r="R576" s="50"/>
      <c r="S576" s="50"/>
      <c r="T576" s="50"/>
      <c r="U576" s="50"/>
      <c r="V576" s="50"/>
      <c r="W576" s="52"/>
      <c r="X576" s="50"/>
      <c r="Y576" s="50"/>
      <c r="Z576" s="50"/>
      <c r="AA576" s="50"/>
      <c r="AB576" s="50"/>
    </row>
    <row r="577" spans="1:28" ht="17.2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0"/>
      <c r="K577" s="125"/>
      <c r="L577" s="125"/>
      <c r="R577" s="50"/>
      <c r="S577" s="50"/>
      <c r="T577" s="50"/>
      <c r="U577" s="50"/>
      <c r="V577" s="50"/>
      <c r="W577" s="52"/>
      <c r="X577" s="50"/>
      <c r="Y577" s="50"/>
      <c r="Z577" s="50"/>
      <c r="AA577" s="50"/>
      <c r="AB577" s="50"/>
    </row>
    <row r="578" spans="1:28" ht="17.2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0"/>
      <c r="K578" s="125"/>
      <c r="L578" s="125"/>
      <c r="R578" s="50"/>
      <c r="S578" s="50"/>
      <c r="T578" s="50"/>
      <c r="U578" s="50"/>
      <c r="V578" s="50"/>
      <c r="W578" s="52"/>
      <c r="X578" s="50"/>
      <c r="Y578" s="50"/>
      <c r="Z578" s="50"/>
      <c r="AA578" s="50"/>
      <c r="AB578" s="50"/>
    </row>
    <row r="579" spans="1:28" ht="17.2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0"/>
      <c r="K579" s="125"/>
      <c r="L579" s="125"/>
      <c r="R579" s="50"/>
      <c r="S579" s="50"/>
      <c r="T579" s="50"/>
      <c r="U579" s="50"/>
      <c r="V579" s="50"/>
      <c r="W579" s="52"/>
      <c r="X579" s="50"/>
      <c r="Y579" s="50"/>
      <c r="Z579" s="50"/>
      <c r="AA579" s="50"/>
      <c r="AB579" s="50"/>
    </row>
    <row r="580" spans="1:28" ht="17.2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0"/>
      <c r="K580" s="125"/>
      <c r="L580" s="125"/>
      <c r="R580" s="50"/>
      <c r="S580" s="50"/>
      <c r="T580" s="50"/>
      <c r="U580" s="50"/>
      <c r="V580" s="50"/>
      <c r="W580" s="52"/>
      <c r="X580" s="50"/>
      <c r="Y580" s="50"/>
      <c r="Z580" s="50"/>
      <c r="AA580" s="50"/>
      <c r="AB580" s="50"/>
    </row>
    <row r="581" spans="1:28" ht="17.2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0"/>
      <c r="K581" s="125"/>
      <c r="L581" s="125"/>
      <c r="R581" s="50"/>
      <c r="S581" s="50"/>
      <c r="T581" s="50"/>
      <c r="U581" s="50"/>
      <c r="V581" s="50"/>
      <c r="W581" s="52"/>
      <c r="X581" s="50"/>
      <c r="Y581" s="50"/>
      <c r="Z581" s="50"/>
      <c r="AA581" s="50"/>
      <c r="AB581" s="50"/>
    </row>
    <row r="582" spans="1:28" ht="17.2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0"/>
      <c r="K582" s="125"/>
      <c r="L582" s="125"/>
      <c r="R582" s="50"/>
      <c r="S582" s="50"/>
      <c r="T582" s="50"/>
      <c r="U582" s="50"/>
      <c r="V582" s="50"/>
      <c r="W582" s="52"/>
      <c r="X582" s="50"/>
      <c r="Y582" s="50"/>
      <c r="Z582" s="50"/>
      <c r="AA582" s="50"/>
      <c r="AB582" s="50"/>
    </row>
    <row r="583" spans="1:28" ht="17.2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0"/>
      <c r="K583" s="125"/>
      <c r="L583" s="125"/>
      <c r="R583" s="50"/>
      <c r="S583" s="50"/>
      <c r="T583" s="50"/>
      <c r="U583" s="50"/>
      <c r="V583" s="50"/>
      <c r="W583" s="52"/>
      <c r="X583" s="50"/>
      <c r="Y583" s="50"/>
      <c r="Z583" s="50"/>
      <c r="AA583" s="50"/>
      <c r="AB583" s="50"/>
    </row>
    <row r="584" spans="1:28" ht="17.2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0"/>
      <c r="K584" s="125"/>
      <c r="L584" s="125"/>
      <c r="R584" s="50"/>
      <c r="S584" s="50"/>
      <c r="T584" s="50"/>
      <c r="U584" s="50"/>
      <c r="V584" s="50"/>
      <c r="W584" s="52"/>
      <c r="X584" s="50"/>
      <c r="Y584" s="50"/>
      <c r="Z584" s="50"/>
      <c r="AA584" s="50"/>
      <c r="AB584" s="50"/>
    </row>
    <row r="585" spans="1:28" ht="17.2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0"/>
      <c r="K585" s="125"/>
      <c r="L585" s="125"/>
      <c r="R585" s="50"/>
      <c r="S585" s="50"/>
      <c r="T585" s="50"/>
      <c r="U585" s="50"/>
      <c r="V585" s="50"/>
      <c r="W585" s="52"/>
      <c r="X585" s="50"/>
      <c r="Y585" s="50"/>
      <c r="Z585" s="50"/>
      <c r="AA585" s="50"/>
      <c r="AB585" s="50"/>
    </row>
    <row r="586" spans="1:28" ht="17.2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0"/>
      <c r="K586" s="125"/>
      <c r="L586" s="125"/>
      <c r="R586" s="50"/>
      <c r="S586" s="50"/>
      <c r="T586" s="50"/>
      <c r="U586" s="50"/>
      <c r="V586" s="50"/>
      <c r="W586" s="52"/>
      <c r="X586" s="50"/>
      <c r="Y586" s="50"/>
      <c r="Z586" s="50"/>
      <c r="AA586" s="50"/>
      <c r="AB586" s="50"/>
    </row>
    <row r="587" spans="1:28" ht="17.2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0"/>
      <c r="K587" s="125"/>
      <c r="L587" s="125"/>
      <c r="R587" s="50"/>
      <c r="S587" s="50"/>
      <c r="T587" s="50"/>
      <c r="U587" s="50"/>
      <c r="V587" s="50"/>
      <c r="W587" s="52"/>
      <c r="X587" s="50"/>
      <c r="Y587" s="50"/>
      <c r="Z587" s="50"/>
      <c r="AA587" s="50"/>
      <c r="AB587" s="50"/>
    </row>
    <row r="588" spans="1:28" ht="17.2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0"/>
      <c r="K588" s="125"/>
      <c r="L588" s="125"/>
      <c r="R588" s="50"/>
      <c r="S588" s="50"/>
      <c r="T588" s="50"/>
      <c r="U588" s="50"/>
      <c r="V588" s="50"/>
      <c r="W588" s="52"/>
      <c r="X588" s="50"/>
      <c r="Y588" s="50"/>
      <c r="Z588" s="50"/>
      <c r="AA588" s="50"/>
      <c r="AB588" s="50"/>
    </row>
    <row r="589" spans="1:28" ht="17.2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0"/>
      <c r="K589" s="125"/>
      <c r="L589" s="125"/>
      <c r="R589" s="50"/>
      <c r="S589" s="50"/>
      <c r="T589" s="50"/>
      <c r="U589" s="50"/>
      <c r="V589" s="50"/>
      <c r="W589" s="52"/>
      <c r="X589" s="50"/>
      <c r="Y589" s="50"/>
      <c r="Z589" s="50"/>
      <c r="AA589" s="50"/>
      <c r="AB589" s="50"/>
    </row>
    <row r="590" spans="1:28" ht="17.2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0"/>
      <c r="K590" s="125"/>
      <c r="L590" s="125"/>
      <c r="R590" s="50"/>
      <c r="S590" s="50"/>
      <c r="T590" s="50"/>
      <c r="U590" s="50"/>
      <c r="V590" s="50"/>
      <c r="W590" s="52"/>
      <c r="X590" s="50"/>
      <c r="Y590" s="50"/>
      <c r="Z590" s="50"/>
      <c r="AA590" s="50"/>
      <c r="AB590" s="50"/>
    </row>
    <row r="591" spans="1:28" ht="17.2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0"/>
      <c r="K591" s="125"/>
      <c r="L591" s="125"/>
      <c r="R591" s="50"/>
      <c r="S591" s="50"/>
      <c r="T591" s="50"/>
      <c r="U591" s="50"/>
      <c r="V591" s="50"/>
      <c r="W591" s="52"/>
      <c r="X591" s="50"/>
      <c r="Y591" s="50"/>
      <c r="Z591" s="50"/>
      <c r="AA591" s="50"/>
      <c r="AB591" s="50"/>
    </row>
    <row r="592" spans="1:28" ht="17.2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0"/>
      <c r="K592" s="125"/>
      <c r="L592" s="125"/>
      <c r="R592" s="50"/>
      <c r="S592" s="50"/>
      <c r="T592" s="50"/>
      <c r="U592" s="50"/>
      <c r="V592" s="50"/>
      <c r="W592" s="52"/>
      <c r="X592" s="50"/>
      <c r="Y592" s="50"/>
      <c r="Z592" s="50"/>
      <c r="AA592" s="50"/>
      <c r="AB592" s="50"/>
    </row>
    <row r="593" spans="1:28" ht="17.2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0"/>
      <c r="K593" s="125"/>
      <c r="L593" s="125"/>
      <c r="R593" s="50"/>
      <c r="S593" s="50"/>
      <c r="T593" s="50"/>
      <c r="U593" s="50"/>
      <c r="V593" s="50"/>
      <c r="W593" s="52"/>
      <c r="X593" s="50"/>
      <c r="Y593" s="50"/>
      <c r="Z593" s="50"/>
      <c r="AA593" s="50"/>
      <c r="AB593" s="50"/>
    </row>
    <row r="594" spans="1:28" ht="17.2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0"/>
      <c r="K594" s="125"/>
      <c r="L594" s="125"/>
      <c r="R594" s="50"/>
      <c r="S594" s="50"/>
      <c r="T594" s="50"/>
      <c r="U594" s="50"/>
      <c r="V594" s="50"/>
      <c r="W594" s="52"/>
      <c r="X594" s="50"/>
      <c r="Y594" s="50"/>
      <c r="Z594" s="50"/>
      <c r="AA594" s="50"/>
      <c r="AB594" s="50"/>
    </row>
    <row r="595" spans="1:28" ht="17.2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0"/>
      <c r="K595" s="125"/>
      <c r="L595" s="125"/>
      <c r="R595" s="50"/>
      <c r="S595" s="50"/>
      <c r="T595" s="50"/>
      <c r="U595" s="50"/>
      <c r="V595" s="50"/>
      <c r="W595" s="52"/>
      <c r="X595" s="50"/>
      <c r="Y595" s="50"/>
      <c r="Z595" s="50"/>
      <c r="AA595" s="50"/>
      <c r="AB595" s="50"/>
    </row>
    <row r="596" spans="1:28" ht="17.2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0"/>
      <c r="K596" s="125"/>
      <c r="L596" s="125"/>
      <c r="R596" s="50"/>
      <c r="S596" s="50"/>
      <c r="T596" s="50"/>
      <c r="U596" s="50"/>
      <c r="V596" s="50"/>
      <c r="W596" s="52"/>
      <c r="X596" s="50"/>
      <c r="Y596" s="50"/>
      <c r="Z596" s="50"/>
      <c r="AA596" s="50"/>
      <c r="AB596" s="50"/>
    </row>
    <row r="597" spans="1:28" ht="17.2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0"/>
      <c r="K597" s="125"/>
      <c r="L597" s="125"/>
      <c r="R597" s="50"/>
      <c r="S597" s="50"/>
      <c r="T597" s="50"/>
      <c r="U597" s="50"/>
      <c r="V597" s="50"/>
      <c r="W597" s="52"/>
      <c r="X597" s="50"/>
      <c r="Y597" s="50"/>
      <c r="Z597" s="50"/>
      <c r="AA597" s="50"/>
      <c r="AB597" s="50"/>
    </row>
    <row r="598" spans="1:28" ht="17.2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0"/>
      <c r="K598" s="125"/>
      <c r="L598" s="125"/>
      <c r="R598" s="50"/>
      <c r="S598" s="50"/>
      <c r="T598" s="50"/>
      <c r="U598" s="50"/>
      <c r="V598" s="50"/>
      <c r="W598" s="52"/>
      <c r="X598" s="50"/>
      <c r="Y598" s="50"/>
      <c r="Z598" s="50"/>
      <c r="AA598" s="50"/>
      <c r="AB598" s="50"/>
    </row>
    <row r="599" spans="1:28" ht="17.2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0"/>
      <c r="K599" s="125"/>
      <c r="L599" s="125"/>
      <c r="R599" s="50"/>
      <c r="S599" s="50"/>
      <c r="T599" s="50"/>
      <c r="U599" s="50"/>
      <c r="V599" s="50"/>
      <c r="W599" s="52"/>
      <c r="X599" s="50"/>
      <c r="Y599" s="50"/>
      <c r="Z599" s="50"/>
      <c r="AA599" s="50"/>
      <c r="AB599" s="50"/>
    </row>
    <row r="600" spans="1:28" ht="17.2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0"/>
      <c r="K600" s="125"/>
      <c r="L600" s="125"/>
      <c r="R600" s="50"/>
      <c r="S600" s="50"/>
      <c r="T600" s="50"/>
      <c r="U600" s="50"/>
      <c r="V600" s="50"/>
      <c r="W600" s="52"/>
      <c r="X600" s="50"/>
      <c r="Y600" s="50"/>
      <c r="Z600" s="50"/>
      <c r="AA600" s="50"/>
      <c r="AB600" s="50"/>
    </row>
    <row r="601" spans="1:28" ht="17.2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0"/>
      <c r="K601" s="125"/>
      <c r="L601" s="125"/>
      <c r="R601" s="50"/>
      <c r="S601" s="50"/>
      <c r="T601" s="50"/>
      <c r="U601" s="50"/>
      <c r="V601" s="50"/>
      <c r="W601" s="52"/>
      <c r="X601" s="50"/>
      <c r="Y601" s="50"/>
      <c r="Z601" s="50"/>
      <c r="AA601" s="50"/>
      <c r="AB601" s="50"/>
    </row>
    <row r="602" spans="1:28" ht="17.2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0"/>
      <c r="K602" s="125"/>
      <c r="L602" s="125"/>
      <c r="R602" s="50"/>
      <c r="S602" s="50"/>
      <c r="T602" s="50"/>
      <c r="U602" s="50"/>
      <c r="V602" s="50"/>
      <c r="W602" s="52"/>
      <c r="X602" s="50"/>
      <c r="Y602" s="50"/>
      <c r="Z602" s="50"/>
      <c r="AA602" s="50"/>
      <c r="AB602" s="50"/>
    </row>
    <row r="603" spans="1:28" ht="17.2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0"/>
      <c r="K603" s="125"/>
      <c r="L603" s="125"/>
      <c r="R603" s="50"/>
      <c r="S603" s="50"/>
      <c r="T603" s="50"/>
      <c r="U603" s="50"/>
      <c r="V603" s="50"/>
      <c r="W603" s="52"/>
      <c r="X603" s="50"/>
      <c r="Y603" s="50"/>
      <c r="Z603" s="50"/>
      <c r="AA603" s="50"/>
      <c r="AB603" s="50"/>
    </row>
    <row r="604" spans="1:28" ht="17.2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0"/>
      <c r="K604" s="125"/>
      <c r="L604" s="125"/>
      <c r="R604" s="50"/>
      <c r="S604" s="50"/>
      <c r="T604" s="50"/>
      <c r="U604" s="50"/>
      <c r="V604" s="50"/>
      <c r="W604" s="52"/>
      <c r="X604" s="50"/>
      <c r="Y604" s="50"/>
      <c r="Z604" s="50"/>
      <c r="AA604" s="50"/>
      <c r="AB604" s="50"/>
    </row>
    <row r="605" spans="1:28" ht="17.2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0"/>
      <c r="K605" s="125"/>
      <c r="L605" s="125"/>
      <c r="R605" s="50"/>
      <c r="S605" s="50"/>
      <c r="T605" s="50"/>
      <c r="U605" s="50"/>
      <c r="V605" s="50"/>
      <c r="W605" s="52"/>
      <c r="X605" s="50"/>
      <c r="Y605" s="50"/>
      <c r="Z605" s="50"/>
      <c r="AA605" s="50"/>
      <c r="AB605" s="50"/>
    </row>
    <row r="606" spans="1:28" ht="17.2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0"/>
      <c r="K606" s="125"/>
      <c r="L606" s="125"/>
      <c r="R606" s="50"/>
      <c r="S606" s="50"/>
      <c r="T606" s="50"/>
      <c r="U606" s="50"/>
      <c r="V606" s="50"/>
      <c r="W606" s="52"/>
      <c r="X606" s="50"/>
      <c r="Y606" s="50"/>
      <c r="Z606" s="50"/>
      <c r="AA606" s="50"/>
      <c r="AB606" s="50"/>
    </row>
    <row r="607" spans="1:28" ht="17.2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0"/>
      <c r="K607" s="125"/>
      <c r="L607" s="125"/>
      <c r="R607" s="50"/>
      <c r="S607" s="50"/>
      <c r="T607" s="50"/>
      <c r="U607" s="50"/>
      <c r="V607" s="50"/>
      <c r="W607" s="52"/>
      <c r="X607" s="50"/>
      <c r="Y607" s="50"/>
      <c r="Z607" s="50"/>
      <c r="AA607" s="50"/>
      <c r="AB607" s="50"/>
    </row>
    <row r="608" spans="1:28" ht="17.2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0"/>
      <c r="K608" s="125"/>
      <c r="L608" s="125"/>
      <c r="R608" s="50"/>
      <c r="S608" s="50"/>
      <c r="T608" s="50"/>
      <c r="U608" s="50"/>
      <c r="V608" s="50"/>
      <c r="W608" s="52"/>
      <c r="X608" s="50"/>
      <c r="Y608" s="50"/>
      <c r="Z608" s="50"/>
      <c r="AA608" s="50"/>
      <c r="AB608" s="50"/>
    </row>
    <row r="609" spans="1:28" ht="17.2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0"/>
      <c r="K609" s="125"/>
      <c r="L609" s="125"/>
      <c r="R609" s="50"/>
      <c r="S609" s="50"/>
      <c r="T609" s="50"/>
      <c r="U609" s="50"/>
      <c r="V609" s="50"/>
      <c r="W609" s="52"/>
      <c r="X609" s="50"/>
      <c r="Y609" s="50"/>
      <c r="Z609" s="50"/>
      <c r="AA609" s="50"/>
      <c r="AB609" s="50"/>
    </row>
    <row r="610" spans="1:28" ht="17.2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0"/>
      <c r="K610" s="125"/>
      <c r="L610" s="125"/>
      <c r="R610" s="50"/>
      <c r="S610" s="50"/>
      <c r="T610" s="50"/>
      <c r="U610" s="50"/>
      <c r="V610" s="50"/>
      <c r="W610" s="52"/>
      <c r="X610" s="50"/>
      <c r="Y610" s="50"/>
      <c r="Z610" s="50"/>
      <c r="AA610" s="50"/>
      <c r="AB610" s="50"/>
    </row>
    <row r="611" spans="1:28" ht="17.2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0"/>
      <c r="K611" s="125"/>
      <c r="L611" s="125"/>
      <c r="R611" s="50"/>
      <c r="S611" s="50"/>
      <c r="T611" s="50"/>
      <c r="U611" s="50"/>
      <c r="V611" s="50"/>
      <c r="W611" s="52"/>
      <c r="X611" s="50"/>
      <c r="Y611" s="50"/>
      <c r="Z611" s="50"/>
      <c r="AA611" s="50"/>
      <c r="AB611" s="50"/>
    </row>
    <row r="612" spans="1:28" ht="17.2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0"/>
      <c r="K612" s="125"/>
      <c r="L612" s="125"/>
      <c r="R612" s="50"/>
      <c r="S612" s="50"/>
      <c r="T612" s="50"/>
      <c r="U612" s="50"/>
      <c r="V612" s="50"/>
      <c r="W612" s="52"/>
      <c r="X612" s="50"/>
      <c r="Y612" s="50"/>
      <c r="Z612" s="50"/>
      <c r="AA612" s="50"/>
      <c r="AB612" s="50"/>
    </row>
    <row r="613" spans="1:28" ht="17.2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0"/>
      <c r="K613" s="125"/>
      <c r="L613" s="125"/>
      <c r="R613" s="50"/>
      <c r="S613" s="50"/>
      <c r="T613" s="50"/>
      <c r="U613" s="50"/>
      <c r="V613" s="50"/>
      <c r="W613" s="52"/>
      <c r="X613" s="50"/>
      <c r="Y613" s="50"/>
      <c r="Z613" s="50"/>
      <c r="AA613" s="50"/>
      <c r="AB613" s="50"/>
    </row>
    <row r="614" spans="1:28" ht="17.2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0"/>
      <c r="K614" s="125"/>
      <c r="L614" s="125"/>
      <c r="R614" s="50"/>
      <c r="S614" s="50"/>
      <c r="T614" s="50"/>
      <c r="U614" s="50"/>
      <c r="V614" s="50"/>
      <c r="W614" s="52"/>
      <c r="X614" s="50"/>
      <c r="Y614" s="50"/>
      <c r="Z614" s="50"/>
      <c r="AA614" s="50"/>
      <c r="AB614" s="50"/>
    </row>
    <row r="615" spans="1:28" ht="17.2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0"/>
      <c r="K615" s="125"/>
      <c r="L615" s="125"/>
      <c r="R615" s="50"/>
      <c r="S615" s="50"/>
      <c r="T615" s="50"/>
      <c r="U615" s="50"/>
      <c r="V615" s="50"/>
      <c r="W615" s="52"/>
      <c r="X615" s="50"/>
      <c r="Y615" s="50"/>
      <c r="Z615" s="50"/>
      <c r="AA615" s="50"/>
      <c r="AB615" s="50"/>
    </row>
    <row r="616" spans="1:28" ht="17.2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0"/>
      <c r="K616" s="125"/>
      <c r="L616" s="125"/>
      <c r="R616" s="50"/>
      <c r="S616" s="50"/>
      <c r="T616" s="50"/>
      <c r="U616" s="50"/>
      <c r="V616" s="50"/>
      <c r="W616" s="52"/>
      <c r="X616" s="50"/>
      <c r="Y616" s="50"/>
      <c r="Z616" s="50"/>
      <c r="AA616" s="50"/>
      <c r="AB616" s="50"/>
    </row>
    <row r="617" spans="1:28" ht="17.2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0"/>
      <c r="K617" s="125"/>
      <c r="L617" s="125"/>
      <c r="R617" s="50"/>
      <c r="S617" s="50"/>
      <c r="T617" s="50"/>
      <c r="U617" s="50"/>
      <c r="V617" s="50"/>
      <c r="W617" s="52"/>
      <c r="X617" s="50"/>
      <c r="Y617" s="50"/>
      <c r="Z617" s="50"/>
      <c r="AA617" s="50"/>
      <c r="AB617" s="50"/>
    </row>
    <row r="618" spans="1:28" ht="17.2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0"/>
      <c r="K618" s="125"/>
      <c r="L618" s="125"/>
      <c r="R618" s="50"/>
      <c r="S618" s="50"/>
      <c r="T618" s="50"/>
      <c r="U618" s="50"/>
      <c r="V618" s="50"/>
      <c r="W618" s="52"/>
      <c r="X618" s="50"/>
      <c r="Y618" s="50"/>
      <c r="Z618" s="50"/>
      <c r="AA618" s="50"/>
      <c r="AB618" s="50"/>
    </row>
    <row r="619" spans="1:28" ht="17.2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0"/>
      <c r="K619" s="125"/>
      <c r="L619" s="125"/>
      <c r="R619" s="50"/>
      <c r="S619" s="50"/>
      <c r="T619" s="50"/>
      <c r="U619" s="50"/>
      <c r="V619" s="50"/>
      <c r="W619" s="52"/>
      <c r="X619" s="50"/>
      <c r="Y619" s="50"/>
      <c r="Z619" s="50"/>
      <c r="AA619" s="50"/>
      <c r="AB619" s="50"/>
    </row>
    <row r="620" spans="1:28" ht="17.2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0"/>
      <c r="K620" s="125"/>
      <c r="L620" s="125"/>
      <c r="R620" s="50"/>
      <c r="S620" s="50"/>
      <c r="T620" s="50"/>
      <c r="U620" s="50"/>
      <c r="V620" s="50"/>
      <c r="W620" s="52"/>
      <c r="X620" s="50"/>
      <c r="Y620" s="50"/>
      <c r="Z620" s="50"/>
      <c r="AA620" s="50"/>
      <c r="AB620" s="50"/>
    </row>
    <row r="621" spans="1:28" ht="17.2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0"/>
      <c r="K621" s="125"/>
      <c r="L621" s="125"/>
      <c r="R621" s="50"/>
      <c r="S621" s="50"/>
      <c r="T621" s="50"/>
      <c r="U621" s="50"/>
      <c r="V621" s="50"/>
      <c r="W621" s="52"/>
      <c r="X621" s="50"/>
      <c r="Y621" s="50"/>
      <c r="Z621" s="50"/>
      <c r="AA621" s="50"/>
      <c r="AB621" s="50"/>
    </row>
    <row r="622" spans="1:28" ht="17.2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0"/>
      <c r="K622" s="125"/>
      <c r="L622" s="125"/>
      <c r="R622" s="50"/>
      <c r="S622" s="50"/>
      <c r="T622" s="50"/>
      <c r="U622" s="50"/>
      <c r="V622" s="50"/>
      <c r="W622" s="52"/>
      <c r="X622" s="50"/>
      <c r="Y622" s="50"/>
      <c r="Z622" s="50"/>
      <c r="AA622" s="50"/>
      <c r="AB622" s="50"/>
    </row>
    <row r="623" spans="1:28" ht="17.2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0"/>
      <c r="K623" s="125"/>
      <c r="L623" s="125"/>
      <c r="R623" s="50"/>
      <c r="S623" s="50"/>
      <c r="T623" s="50"/>
      <c r="U623" s="50"/>
      <c r="V623" s="50"/>
      <c r="W623" s="52"/>
      <c r="X623" s="50"/>
      <c r="Y623" s="50"/>
      <c r="Z623" s="50"/>
      <c r="AA623" s="50"/>
      <c r="AB623" s="50"/>
    </row>
    <row r="624" spans="1:28" ht="17.2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0"/>
      <c r="K624" s="125"/>
      <c r="L624" s="125"/>
      <c r="R624" s="50"/>
      <c r="S624" s="50"/>
      <c r="T624" s="50"/>
      <c r="U624" s="50"/>
      <c r="V624" s="50"/>
      <c r="W624" s="52"/>
      <c r="X624" s="50"/>
      <c r="Y624" s="50"/>
      <c r="Z624" s="50"/>
      <c r="AA624" s="50"/>
      <c r="AB624" s="50"/>
    </row>
    <row r="625" spans="1:28" ht="17.2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0"/>
      <c r="K625" s="125"/>
      <c r="L625" s="125"/>
      <c r="R625" s="50"/>
      <c r="S625" s="50"/>
      <c r="T625" s="50"/>
      <c r="U625" s="50"/>
      <c r="V625" s="50"/>
      <c r="W625" s="52"/>
      <c r="X625" s="50"/>
      <c r="Y625" s="50"/>
      <c r="Z625" s="50"/>
      <c r="AA625" s="50"/>
      <c r="AB625" s="50"/>
    </row>
    <row r="626" spans="1:28" ht="17.2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0"/>
      <c r="K626" s="125"/>
      <c r="L626" s="125"/>
      <c r="R626" s="50"/>
      <c r="S626" s="50"/>
      <c r="T626" s="50"/>
      <c r="U626" s="50"/>
      <c r="V626" s="50"/>
      <c r="W626" s="52"/>
      <c r="X626" s="50"/>
      <c r="Y626" s="50"/>
      <c r="Z626" s="50"/>
      <c r="AA626" s="50"/>
      <c r="AB626" s="50"/>
    </row>
    <row r="627" spans="1:28" ht="17.2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0"/>
      <c r="K627" s="125"/>
      <c r="L627" s="125"/>
      <c r="R627" s="50"/>
      <c r="S627" s="50"/>
      <c r="T627" s="50"/>
      <c r="U627" s="50"/>
      <c r="V627" s="50"/>
      <c r="W627" s="52"/>
      <c r="X627" s="50"/>
      <c r="Y627" s="50"/>
      <c r="Z627" s="50"/>
      <c r="AA627" s="50"/>
      <c r="AB627" s="50"/>
    </row>
    <row r="628" spans="1:28" ht="17.2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0"/>
      <c r="K628" s="125"/>
      <c r="L628" s="125"/>
      <c r="R628" s="50"/>
      <c r="S628" s="50"/>
      <c r="T628" s="50"/>
      <c r="U628" s="50"/>
      <c r="V628" s="50"/>
      <c r="W628" s="52"/>
      <c r="X628" s="50"/>
      <c r="Y628" s="50"/>
      <c r="Z628" s="50"/>
      <c r="AA628" s="50"/>
      <c r="AB628" s="50"/>
    </row>
    <row r="629" spans="1:28" ht="17.2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0"/>
      <c r="K629" s="125"/>
      <c r="L629" s="125"/>
      <c r="R629" s="50"/>
      <c r="S629" s="50"/>
      <c r="T629" s="50"/>
      <c r="U629" s="50"/>
      <c r="V629" s="50"/>
      <c r="W629" s="52"/>
      <c r="X629" s="50"/>
      <c r="Y629" s="50"/>
      <c r="Z629" s="50"/>
      <c r="AA629" s="50"/>
      <c r="AB629" s="50"/>
    </row>
    <row r="630" spans="1:28" ht="17.2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0"/>
      <c r="K630" s="125"/>
      <c r="L630" s="125"/>
      <c r="R630" s="50"/>
      <c r="S630" s="50"/>
      <c r="T630" s="50"/>
      <c r="U630" s="50"/>
      <c r="V630" s="50"/>
      <c r="W630" s="52"/>
      <c r="X630" s="50"/>
      <c r="Y630" s="50"/>
      <c r="Z630" s="50"/>
      <c r="AA630" s="50"/>
      <c r="AB630" s="50"/>
    </row>
    <row r="631" spans="1:28" ht="17.2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0"/>
      <c r="K631" s="125"/>
      <c r="L631" s="125"/>
      <c r="R631" s="50"/>
      <c r="S631" s="50"/>
      <c r="T631" s="50"/>
      <c r="U631" s="50"/>
      <c r="V631" s="50"/>
      <c r="W631" s="52"/>
      <c r="X631" s="50"/>
      <c r="Y631" s="50"/>
      <c r="Z631" s="50"/>
      <c r="AA631" s="50"/>
      <c r="AB631" s="50"/>
    </row>
    <row r="632" spans="1:28" ht="17.2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0"/>
      <c r="K632" s="125"/>
      <c r="L632" s="125"/>
      <c r="R632" s="50"/>
      <c r="S632" s="50"/>
      <c r="T632" s="50"/>
      <c r="U632" s="50"/>
      <c r="V632" s="50"/>
      <c r="W632" s="52"/>
      <c r="X632" s="50"/>
      <c r="Y632" s="50"/>
      <c r="Z632" s="50"/>
      <c r="AA632" s="50"/>
      <c r="AB632" s="50"/>
    </row>
    <row r="633" spans="1:28" ht="17.2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0"/>
      <c r="K633" s="125"/>
      <c r="L633" s="125"/>
      <c r="R633" s="50"/>
      <c r="S633" s="50"/>
      <c r="T633" s="50"/>
      <c r="U633" s="50"/>
      <c r="V633" s="50"/>
      <c r="W633" s="52"/>
      <c r="X633" s="50"/>
      <c r="Y633" s="50"/>
      <c r="Z633" s="50"/>
      <c r="AA633" s="50"/>
      <c r="AB633" s="50"/>
    </row>
    <row r="634" spans="1:28" ht="17.2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0"/>
      <c r="K634" s="125"/>
      <c r="L634" s="125"/>
      <c r="R634" s="50"/>
      <c r="S634" s="50"/>
      <c r="T634" s="50"/>
      <c r="U634" s="50"/>
      <c r="V634" s="50"/>
      <c r="W634" s="52"/>
      <c r="X634" s="50"/>
      <c r="Y634" s="50"/>
      <c r="Z634" s="50"/>
      <c r="AA634" s="50"/>
      <c r="AB634" s="50"/>
    </row>
    <row r="635" spans="1:28" ht="17.2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0"/>
      <c r="K635" s="125"/>
      <c r="L635" s="125"/>
      <c r="R635" s="50"/>
      <c r="S635" s="50"/>
      <c r="T635" s="50"/>
      <c r="U635" s="50"/>
      <c r="V635" s="50"/>
      <c r="W635" s="52"/>
      <c r="X635" s="50"/>
      <c r="Y635" s="50"/>
      <c r="Z635" s="50"/>
      <c r="AA635" s="50"/>
      <c r="AB635" s="50"/>
    </row>
    <row r="636" spans="1:28" ht="17.2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0"/>
      <c r="K636" s="125"/>
      <c r="L636" s="125"/>
      <c r="R636" s="50"/>
      <c r="S636" s="50"/>
      <c r="T636" s="50"/>
      <c r="U636" s="50"/>
      <c r="V636" s="50"/>
      <c r="W636" s="52"/>
      <c r="X636" s="50"/>
      <c r="Y636" s="50"/>
      <c r="Z636" s="50"/>
      <c r="AA636" s="50"/>
      <c r="AB636" s="50"/>
    </row>
    <row r="637" spans="1:28" ht="17.2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0"/>
      <c r="K637" s="125"/>
      <c r="L637" s="125"/>
      <c r="R637" s="50"/>
      <c r="S637" s="50"/>
      <c r="T637" s="50"/>
      <c r="U637" s="50"/>
      <c r="V637" s="50"/>
      <c r="W637" s="52"/>
      <c r="X637" s="50"/>
      <c r="Y637" s="50"/>
      <c r="Z637" s="50"/>
      <c r="AA637" s="50"/>
      <c r="AB637" s="50"/>
    </row>
    <row r="638" spans="1:28" ht="17.2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0"/>
      <c r="K638" s="125"/>
      <c r="L638" s="125"/>
      <c r="R638" s="50"/>
      <c r="S638" s="50"/>
      <c r="T638" s="50"/>
      <c r="U638" s="50"/>
      <c r="V638" s="50"/>
      <c r="W638" s="52"/>
      <c r="X638" s="50"/>
      <c r="Y638" s="50"/>
      <c r="Z638" s="50"/>
      <c r="AA638" s="50"/>
      <c r="AB638" s="50"/>
    </row>
    <row r="639" spans="1:28" ht="17.2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0"/>
      <c r="K639" s="125"/>
      <c r="L639" s="125"/>
      <c r="R639" s="50"/>
      <c r="S639" s="50"/>
      <c r="T639" s="50"/>
      <c r="U639" s="50"/>
      <c r="V639" s="50"/>
      <c r="W639" s="52"/>
      <c r="X639" s="50"/>
      <c r="Y639" s="50"/>
      <c r="Z639" s="50"/>
      <c r="AA639" s="50"/>
      <c r="AB639" s="50"/>
    </row>
    <row r="640" spans="1:28" ht="17.2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0"/>
      <c r="K640" s="125"/>
      <c r="L640" s="125"/>
      <c r="R640" s="50"/>
      <c r="S640" s="50"/>
      <c r="T640" s="50"/>
      <c r="U640" s="50"/>
      <c r="V640" s="50"/>
      <c r="W640" s="52"/>
      <c r="X640" s="50"/>
      <c r="Y640" s="50"/>
      <c r="Z640" s="50"/>
      <c r="AA640" s="50"/>
      <c r="AB640" s="50"/>
    </row>
    <row r="641" spans="1:28" ht="17.2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0"/>
      <c r="K641" s="125"/>
      <c r="L641" s="125"/>
      <c r="R641" s="50"/>
      <c r="S641" s="50"/>
      <c r="T641" s="50"/>
      <c r="U641" s="50"/>
      <c r="V641" s="50"/>
      <c r="W641" s="52"/>
      <c r="X641" s="50"/>
      <c r="Y641" s="50"/>
      <c r="Z641" s="50"/>
      <c r="AA641" s="50"/>
      <c r="AB641" s="50"/>
    </row>
    <row r="642" spans="1:28" ht="17.2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0"/>
      <c r="K642" s="125"/>
      <c r="L642" s="125"/>
      <c r="R642" s="50"/>
      <c r="S642" s="50"/>
      <c r="T642" s="50"/>
      <c r="U642" s="50"/>
      <c r="V642" s="50"/>
      <c r="W642" s="52"/>
      <c r="X642" s="50"/>
      <c r="Y642" s="50"/>
      <c r="Z642" s="50"/>
      <c r="AA642" s="50"/>
      <c r="AB642" s="50"/>
    </row>
    <row r="643" spans="1:28" ht="17.2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0"/>
      <c r="K643" s="125"/>
      <c r="L643" s="125"/>
      <c r="R643" s="50"/>
      <c r="S643" s="50"/>
      <c r="T643" s="50"/>
      <c r="U643" s="50"/>
      <c r="V643" s="50"/>
      <c r="W643" s="52"/>
      <c r="X643" s="50"/>
      <c r="Y643" s="50"/>
      <c r="Z643" s="50"/>
      <c r="AA643" s="50"/>
      <c r="AB643" s="50"/>
    </row>
    <row r="644" spans="1:28" ht="17.2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0"/>
      <c r="K644" s="125"/>
      <c r="L644" s="125"/>
      <c r="R644" s="50"/>
      <c r="S644" s="50"/>
      <c r="T644" s="50"/>
      <c r="U644" s="50"/>
      <c r="V644" s="50"/>
      <c r="W644" s="52"/>
      <c r="X644" s="50"/>
      <c r="Y644" s="50"/>
      <c r="Z644" s="50"/>
      <c r="AA644" s="50"/>
      <c r="AB644" s="50"/>
    </row>
    <row r="645" spans="1:28" ht="17.2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0"/>
      <c r="K645" s="125"/>
      <c r="L645" s="125"/>
      <c r="R645" s="50"/>
      <c r="S645" s="50"/>
      <c r="T645" s="50"/>
      <c r="U645" s="50"/>
      <c r="V645" s="50"/>
      <c r="W645" s="52"/>
      <c r="X645" s="50"/>
      <c r="Y645" s="50"/>
      <c r="Z645" s="50"/>
      <c r="AA645" s="50"/>
      <c r="AB645" s="50"/>
    </row>
    <row r="646" spans="1:28" ht="17.2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0"/>
      <c r="K646" s="125"/>
      <c r="L646" s="125"/>
      <c r="R646" s="50"/>
      <c r="S646" s="50"/>
      <c r="T646" s="50"/>
      <c r="U646" s="50"/>
      <c r="V646" s="50"/>
      <c r="W646" s="52"/>
      <c r="X646" s="50"/>
      <c r="Y646" s="50"/>
      <c r="Z646" s="50"/>
      <c r="AA646" s="50"/>
      <c r="AB646" s="50"/>
    </row>
    <row r="647" spans="1:28" ht="17.2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0"/>
      <c r="K647" s="125"/>
      <c r="L647" s="125"/>
      <c r="R647" s="50"/>
      <c r="S647" s="50"/>
      <c r="T647" s="50"/>
      <c r="U647" s="50"/>
      <c r="V647" s="50"/>
      <c r="W647" s="52"/>
      <c r="X647" s="50"/>
      <c r="Y647" s="50"/>
      <c r="Z647" s="50"/>
      <c r="AA647" s="50"/>
      <c r="AB647" s="50"/>
    </row>
    <row r="648" spans="1:28" ht="17.2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0"/>
      <c r="K648" s="125"/>
      <c r="L648" s="125"/>
      <c r="R648" s="50"/>
      <c r="S648" s="50"/>
      <c r="T648" s="50"/>
      <c r="U648" s="50"/>
      <c r="V648" s="50"/>
      <c r="W648" s="52"/>
      <c r="X648" s="50"/>
      <c r="Y648" s="50"/>
      <c r="Z648" s="50"/>
      <c r="AA648" s="50"/>
      <c r="AB648" s="50"/>
    </row>
    <row r="649" spans="1:28" ht="17.2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0"/>
      <c r="K649" s="125"/>
      <c r="L649" s="125"/>
      <c r="R649" s="50"/>
      <c r="S649" s="50"/>
      <c r="T649" s="50"/>
      <c r="U649" s="50"/>
      <c r="V649" s="50"/>
      <c r="W649" s="52"/>
      <c r="X649" s="50"/>
      <c r="Y649" s="50"/>
      <c r="Z649" s="50"/>
      <c r="AA649" s="50"/>
      <c r="AB649" s="50"/>
    </row>
    <row r="650" spans="1:28" ht="17.2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0"/>
      <c r="K650" s="125"/>
      <c r="L650" s="125"/>
      <c r="R650" s="50"/>
      <c r="S650" s="50"/>
      <c r="T650" s="50"/>
      <c r="U650" s="50"/>
      <c r="V650" s="50"/>
      <c r="W650" s="52"/>
      <c r="X650" s="50"/>
      <c r="Y650" s="50"/>
      <c r="Z650" s="50"/>
      <c r="AA650" s="50"/>
      <c r="AB650" s="50"/>
    </row>
    <row r="651" spans="1:28" ht="17.2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0"/>
      <c r="K651" s="125"/>
      <c r="L651" s="125"/>
      <c r="R651" s="50"/>
      <c r="S651" s="50"/>
      <c r="T651" s="50"/>
      <c r="U651" s="50"/>
      <c r="V651" s="50"/>
      <c r="W651" s="52"/>
      <c r="X651" s="50"/>
      <c r="Y651" s="50"/>
      <c r="Z651" s="50"/>
      <c r="AA651" s="50"/>
      <c r="AB651" s="50"/>
    </row>
    <row r="652" spans="1:28" ht="17.2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0"/>
      <c r="K652" s="125"/>
      <c r="L652" s="125"/>
      <c r="R652" s="50"/>
      <c r="S652" s="50"/>
      <c r="T652" s="50"/>
      <c r="U652" s="50"/>
      <c r="V652" s="50"/>
      <c r="W652" s="52"/>
      <c r="X652" s="50"/>
      <c r="Y652" s="50"/>
      <c r="Z652" s="50"/>
      <c r="AA652" s="50"/>
      <c r="AB652" s="50"/>
    </row>
    <row r="653" spans="1:28" ht="17.2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0"/>
      <c r="K653" s="125"/>
      <c r="L653" s="125"/>
      <c r="R653" s="50"/>
      <c r="S653" s="50"/>
      <c r="T653" s="50"/>
      <c r="U653" s="50"/>
      <c r="V653" s="50"/>
      <c r="W653" s="52"/>
      <c r="X653" s="50"/>
      <c r="Y653" s="50"/>
      <c r="Z653" s="50"/>
      <c r="AA653" s="50"/>
      <c r="AB653" s="50"/>
    </row>
    <row r="654" spans="1:28" ht="17.2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0"/>
      <c r="K654" s="125"/>
      <c r="L654" s="125"/>
      <c r="R654" s="50"/>
      <c r="S654" s="50"/>
      <c r="T654" s="50"/>
      <c r="U654" s="50"/>
      <c r="V654" s="50"/>
      <c r="W654" s="52"/>
      <c r="X654" s="50"/>
      <c r="Y654" s="50"/>
      <c r="Z654" s="50"/>
      <c r="AA654" s="50"/>
      <c r="AB654" s="50"/>
    </row>
    <row r="655" spans="1:28" ht="17.2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0"/>
      <c r="K655" s="125"/>
      <c r="L655" s="125"/>
      <c r="R655" s="50"/>
      <c r="S655" s="50"/>
      <c r="T655" s="50"/>
      <c r="U655" s="50"/>
      <c r="V655" s="50"/>
      <c r="W655" s="52"/>
      <c r="X655" s="50"/>
      <c r="Y655" s="50"/>
      <c r="Z655" s="50"/>
      <c r="AA655" s="50"/>
      <c r="AB655" s="50"/>
    </row>
    <row r="656" spans="1:28" ht="17.2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0"/>
      <c r="K656" s="125"/>
      <c r="L656" s="125"/>
      <c r="R656" s="50"/>
      <c r="S656" s="50"/>
      <c r="T656" s="50"/>
      <c r="U656" s="50"/>
      <c r="V656" s="50"/>
      <c r="W656" s="52"/>
      <c r="X656" s="50"/>
      <c r="Y656" s="50"/>
      <c r="Z656" s="50"/>
      <c r="AA656" s="50"/>
      <c r="AB656" s="50"/>
    </row>
    <row r="657" spans="1:28" ht="17.2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0"/>
      <c r="K657" s="125"/>
      <c r="L657" s="125"/>
      <c r="R657" s="50"/>
      <c r="S657" s="50"/>
      <c r="T657" s="50"/>
      <c r="U657" s="50"/>
      <c r="V657" s="50"/>
      <c r="W657" s="52"/>
      <c r="X657" s="50"/>
      <c r="Y657" s="50"/>
      <c r="Z657" s="50"/>
      <c r="AA657" s="50"/>
      <c r="AB657" s="50"/>
    </row>
    <row r="658" spans="1:28" ht="17.2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0"/>
      <c r="K658" s="125"/>
      <c r="L658" s="125"/>
      <c r="R658" s="50"/>
      <c r="S658" s="50"/>
      <c r="T658" s="50"/>
      <c r="U658" s="50"/>
      <c r="V658" s="50"/>
      <c r="W658" s="52"/>
      <c r="X658" s="50"/>
      <c r="Y658" s="50"/>
      <c r="Z658" s="50"/>
      <c r="AA658" s="50"/>
      <c r="AB658" s="50"/>
    </row>
    <row r="659" spans="1:28" ht="17.2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0"/>
      <c r="K659" s="125"/>
      <c r="L659" s="125"/>
      <c r="R659" s="50"/>
      <c r="S659" s="50"/>
      <c r="T659" s="50"/>
      <c r="U659" s="50"/>
      <c r="V659" s="50"/>
      <c r="W659" s="52"/>
      <c r="X659" s="50"/>
      <c r="Y659" s="50"/>
      <c r="Z659" s="50"/>
      <c r="AA659" s="50"/>
      <c r="AB659" s="50"/>
    </row>
    <row r="660" spans="1:28" ht="17.2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0"/>
      <c r="K660" s="125"/>
      <c r="L660" s="125"/>
      <c r="R660" s="50"/>
      <c r="S660" s="50"/>
      <c r="T660" s="50"/>
      <c r="U660" s="50"/>
      <c r="V660" s="50"/>
      <c r="W660" s="52"/>
      <c r="X660" s="50"/>
      <c r="Y660" s="50"/>
      <c r="Z660" s="50"/>
      <c r="AA660" s="50"/>
      <c r="AB660" s="50"/>
    </row>
    <row r="661" spans="1:28" ht="17.2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0"/>
      <c r="K661" s="125"/>
      <c r="L661" s="125"/>
      <c r="R661" s="50"/>
      <c r="S661" s="50"/>
      <c r="T661" s="50"/>
      <c r="U661" s="50"/>
      <c r="V661" s="50"/>
      <c r="W661" s="52"/>
      <c r="X661" s="50"/>
      <c r="Y661" s="50"/>
      <c r="Z661" s="50"/>
      <c r="AA661" s="50"/>
      <c r="AB661" s="50"/>
    </row>
    <row r="662" spans="1:28" ht="17.2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0"/>
      <c r="K662" s="125"/>
      <c r="L662" s="125"/>
      <c r="R662" s="50"/>
      <c r="S662" s="50"/>
      <c r="T662" s="50"/>
      <c r="U662" s="50"/>
      <c r="V662" s="50"/>
      <c r="W662" s="52"/>
      <c r="X662" s="50"/>
      <c r="Y662" s="50"/>
      <c r="Z662" s="50"/>
      <c r="AA662" s="50"/>
      <c r="AB662" s="50"/>
    </row>
    <row r="663" spans="1:28" ht="17.2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0"/>
      <c r="K663" s="125"/>
      <c r="L663" s="125"/>
      <c r="R663" s="50"/>
      <c r="S663" s="50"/>
      <c r="T663" s="50"/>
      <c r="U663" s="50"/>
      <c r="V663" s="50"/>
      <c r="W663" s="52"/>
      <c r="X663" s="50"/>
      <c r="Y663" s="50"/>
      <c r="Z663" s="50"/>
      <c r="AA663" s="50"/>
      <c r="AB663" s="50"/>
    </row>
    <row r="664" spans="1:28" ht="17.2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0"/>
      <c r="K664" s="125"/>
      <c r="L664" s="125"/>
      <c r="R664" s="50"/>
      <c r="S664" s="50"/>
      <c r="T664" s="50"/>
      <c r="U664" s="50"/>
      <c r="V664" s="50"/>
      <c r="W664" s="52"/>
      <c r="X664" s="50"/>
      <c r="Y664" s="50"/>
      <c r="Z664" s="50"/>
      <c r="AA664" s="50"/>
      <c r="AB664" s="50"/>
    </row>
    <row r="665" spans="1:28" ht="17.2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0"/>
      <c r="K665" s="125"/>
      <c r="L665" s="125"/>
      <c r="R665" s="50"/>
      <c r="S665" s="50"/>
      <c r="T665" s="50"/>
      <c r="U665" s="50"/>
      <c r="V665" s="50"/>
      <c r="W665" s="52"/>
      <c r="X665" s="50"/>
      <c r="Y665" s="50"/>
      <c r="Z665" s="50"/>
      <c r="AA665" s="50"/>
      <c r="AB665" s="50"/>
    </row>
    <row r="666" spans="1:28" ht="17.2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0"/>
      <c r="K666" s="125"/>
      <c r="L666" s="125"/>
      <c r="R666" s="50"/>
      <c r="S666" s="50"/>
      <c r="T666" s="50"/>
      <c r="U666" s="50"/>
      <c r="V666" s="50"/>
      <c r="W666" s="52"/>
      <c r="X666" s="50"/>
      <c r="Y666" s="50"/>
      <c r="Z666" s="50"/>
      <c r="AA666" s="50"/>
      <c r="AB666" s="50"/>
    </row>
    <row r="667" spans="1:28" ht="17.2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0"/>
      <c r="K667" s="125"/>
      <c r="L667" s="125"/>
      <c r="R667" s="50"/>
      <c r="S667" s="50"/>
      <c r="T667" s="50"/>
      <c r="U667" s="50"/>
      <c r="V667" s="50"/>
      <c r="W667" s="52"/>
      <c r="X667" s="50"/>
      <c r="Y667" s="50"/>
      <c r="Z667" s="50"/>
      <c r="AA667" s="50"/>
      <c r="AB667" s="50"/>
    </row>
    <row r="668" spans="1:28" ht="17.2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0"/>
      <c r="K668" s="125"/>
      <c r="L668" s="125"/>
      <c r="R668" s="50"/>
      <c r="S668" s="50"/>
      <c r="T668" s="50"/>
      <c r="U668" s="50"/>
      <c r="V668" s="50"/>
      <c r="W668" s="52"/>
      <c r="X668" s="50"/>
      <c r="Y668" s="50"/>
      <c r="Z668" s="50"/>
      <c r="AA668" s="50"/>
      <c r="AB668" s="50"/>
    </row>
    <row r="669" spans="1:28" ht="17.2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0"/>
      <c r="K669" s="125"/>
      <c r="L669" s="125"/>
      <c r="R669" s="50"/>
      <c r="S669" s="50"/>
      <c r="T669" s="50"/>
      <c r="U669" s="50"/>
      <c r="V669" s="50"/>
      <c r="W669" s="52"/>
      <c r="X669" s="50"/>
      <c r="Y669" s="50"/>
      <c r="Z669" s="50"/>
      <c r="AA669" s="50"/>
      <c r="AB669" s="50"/>
    </row>
    <row r="670" spans="1:28" ht="17.2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0"/>
      <c r="K670" s="125"/>
      <c r="L670" s="125"/>
      <c r="R670" s="50"/>
      <c r="S670" s="50"/>
      <c r="T670" s="50"/>
      <c r="U670" s="50"/>
      <c r="V670" s="50"/>
      <c r="W670" s="52"/>
      <c r="X670" s="50"/>
      <c r="Y670" s="50"/>
      <c r="Z670" s="50"/>
      <c r="AA670" s="50"/>
      <c r="AB670" s="50"/>
    </row>
    <row r="671" spans="1:28" ht="17.2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0"/>
      <c r="K671" s="125"/>
      <c r="L671" s="125"/>
      <c r="R671" s="50"/>
      <c r="S671" s="50"/>
      <c r="T671" s="50"/>
      <c r="U671" s="50"/>
      <c r="V671" s="50"/>
      <c r="W671" s="52"/>
      <c r="X671" s="50"/>
      <c r="Y671" s="50"/>
      <c r="Z671" s="50"/>
      <c r="AA671" s="50"/>
      <c r="AB671" s="50"/>
    </row>
    <row r="672" spans="1:28" ht="17.2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0"/>
      <c r="K672" s="125"/>
      <c r="L672" s="125"/>
      <c r="R672" s="50"/>
      <c r="S672" s="50"/>
      <c r="T672" s="50"/>
      <c r="U672" s="50"/>
      <c r="V672" s="50"/>
      <c r="W672" s="52"/>
      <c r="X672" s="50"/>
      <c r="Y672" s="50"/>
      <c r="Z672" s="50"/>
      <c r="AA672" s="50"/>
      <c r="AB672" s="50"/>
    </row>
    <row r="673" spans="1:28" ht="17.2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0"/>
      <c r="K673" s="125"/>
      <c r="L673" s="125"/>
      <c r="R673" s="50"/>
      <c r="S673" s="50"/>
      <c r="T673" s="50"/>
      <c r="U673" s="50"/>
      <c r="V673" s="50"/>
      <c r="W673" s="52"/>
      <c r="X673" s="50"/>
      <c r="Y673" s="50"/>
      <c r="Z673" s="50"/>
      <c r="AA673" s="50"/>
      <c r="AB673" s="50"/>
    </row>
    <row r="674" spans="1:28" ht="17.2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0"/>
      <c r="K674" s="125"/>
      <c r="L674" s="125"/>
      <c r="R674" s="50"/>
      <c r="S674" s="50"/>
      <c r="T674" s="50"/>
      <c r="U674" s="50"/>
      <c r="V674" s="50"/>
      <c r="W674" s="52"/>
      <c r="X674" s="50"/>
      <c r="Y674" s="50"/>
      <c r="Z674" s="50"/>
      <c r="AA674" s="50"/>
      <c r="AB674" s="50"/>
    </row>
    <row r="675" spans="1:28" ht="17.2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0"/>
      <c r="K675" s="125"/>
      <c r="L675" s="125"/>
      <c r="R675" s="50"/>
      <c r="S675" s="50"/>
      <c r="T675" s="50"/>
      <c r="U675" s="50"/>
      <c r="V675" s="50"/>
      <c r="W675" s="52"/>
      <c r="X675" s="50"/>
      <c r="Y675" s="50"/>
      <c r="Z675" s="50"/>
      <c r="AA675" s="50"/>
      <c r="AB675" s="50"/>
    </row>
    <row r="676" spans="1:28" ht="17.2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0"/>
      <c r="K676" s="125"/>
      <c r="L676" s="125"/>
      <c r="R676" s="50"/>
      <c r="S676" s="50"/>
      <c r="T676" s="50"/>
      <c r="U676" s="50"/>
      <c r="V676" s="50"/>
      <c r="W676" s="52"/>
      <c r="X676" s="50"/>
      <c r="Y676" s="50"/>
      <c r="Z676" s="50"/>
      <c r="AA676" s="50"/>
      <c r="AB676" s="50"/>
    </row>
    <row r="677" spans="1:28" ht="17.2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0"/>
      <c r="K677" s="125"/>
      <c r="L677" s="125"/>
      <c r="R677" s="50"/>
      <c r="S677" s="50"/>
      <c r="T677" s="50"/>
      <c r="U677" s="50"/>
      <c r="V677" s="50"/>
      <c r="W677" s="52"/>
      <c r="X677" s="50"/>
      <c r="Y677" s="50"/>
      <c r="Z677" s="50"/>
      <c r="AA677" s="50"/>
      <c r="AB677" s="50"/>
    </row>
    <row r="678" spans="1:28" ht="17.2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0"/>
      <c r="K678" s="125"/>
      <c r="L678" s="125"/>
      <c r="R678" s="50"/>
      <c r="S678" s="50"/>
      <c r="T678" s="50"/>
      <c r="U678" s="50"/>
      <c r="V678" s="50"/>
      <c r="W678" s="52"/>
      <c r="X678" s="50"/>
      <c r="Y678" s="50"/>
      <c r="Z678" s="50"/>
      <c r="AA678" s="50"/>
      <c r="AB678" s="50"/>
    </row>
    <row r="679" spans="1:28" ht="17.2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0"/>
      <c r="K679" s="125"/>
      <c r="L679" s="125"/>
      <c r="R679" s="50"/>
      <c r="S679" s="50"/>
      <c r="T679" s="50"/>
      <c r="U679" s="50"/>
      <c r="V679" s="50"/>
      <c r="W679" s="52"/>
      <c r="X679" s="50"/>
      <c r="Y679" s="50"/>
      <c r="Z679" s="50"/>
      <c r="AA679" s="50"/>
      <c r="AB679" s="50"/>
    </row>
    <row r="680" spans="1:28" ht="17.2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0"/>
      <c r="K680" s="125"/>
      <c r="L680" s="125"/>
      <c r="R680" s="50"/>
      <c r="S680" s="50"/>
      <c r="T680" s="50"/>
      <c r="U680" s="50"/>
      <c r="V680" s="50"/>
      <c r="W680" s="52"/>
      <c r="X680" s="50"/>
      <c r="Y680" s="50"/>
      <c r="Z680" s="50"/>
      <c r="AA680" s="50"/>
      <c r="AB680" s="50"/>
    </row>
    <row r="681" spans="1:28" ht="17.2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0"/>
      <c r="K681" s="125"/>
      <c r="L681" s="125"/>
      <c r="R681" s="50"/>
      <c r="S681" s="50"/>
      <c r="T681" s="50"/>
      <c r="U681" s="50"/>
      <c r="V681" s="50"/>
      <c r="W681" s="52"/>
      <c r="X681" s="50"/>
      <c r="Y681" s="50"/>
      <c r="Z681" s="50"/>
      <c r="AA681" s="50"/>
      <c r="AB681" s="50"/>
    </row>
    <row r="682" spans="1:28" ht="17.2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0"/>
      <c r="K682" s="125"/>
      <c r="L682" s="125"/>
      <c r="R682" s="50"/>
      <c r="S682" s="50"/>
      <c r="T682" s="50"/>
      <c r="U682" s="50"/>
      <c r="V682" s="50"/>
      <c r="W682" s="52"/>
      <c r="X682" s="50"/>
      <c r="Y682" s="50"/>
      <c r="Z682" s="50"/>
      <c r="AA682" s="50"/>
      <c r="AB682" s="50"/>
    </row>
    <row r="683" spans="1:28" ht="17.2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0"/>
      <c r="K683" s="125"/>
      <c r="L683" s="125"/>
      <c r="R683" s="50"/>
      <c r="S683" s="50"/>
      <c r="T683" s="50"/>
      <c r="U683" s="50"/>
      <c r="V683" s="50"/>
      <c r="W683" s="52"/>
      <c r="X683" s="50"/>
      <c r="Y683" s="50"/>
      <c r="Z683" s="50"/>
      <c r="AA683" s="50"/>
      <c r="AB683" s="50"/>
    </row>
    <row r="684" spans="1:28" ht="17.2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0"/>
      <c r="K684" s="125"/>
      <c r="L684" s="125"/>
      <c r="R684" s="50"/>
      <c r="S684" s="50"/>
      <c r="T684" s="50"/>
      <c r="U684" s="50"/>
      <c r="V684" s="50"/>
      <c r="W684" s="52"/>
      <c r="X684" s="50"/>
      <c r="Y684" s="50"/>
      <c r="Z684" s="50"/>
      <c r="AA684" s="50"/>
      <c r="AB684" s="50"/>
    </row>
    <row r="685" spans="1:28" ht="17.2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0"/>
      <c r="K685" s="125"/>
      <c r="L685" s="125"/>
      <c r="R685" s="50"/>
      <c r="S685" s="50"/>
      <c r="T685" s="50"/>
      <c r="U685" s="50"/>
      <c r="V685" s="50"/>
      <c r="W685" s="52"/>
      <c r="X685" s="50"/>
      <c r="Y685" s="50"/>
      <c r="Z685" s="50"/>
      <c r="AA685" s="50"/>
      <c r="AB685" s="50"/>
    </row>
    <row r="686" spans="1:28" ht="17.2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0"/>
      <c r="K686" s="125"/>
      <c r="L686" s="125"/>
      <c r="R686" s="50"/>
      <c r="S686" s="50"/>
      <c r="T686" s="50"/>
      <c r="U686" s="50"/>
      <c r="V686" s="50"/>
      <c r="W686" s="52"/>
      <c r="X686" s="50"/>
      <c r="Y686" s="50"/>
      <c r="Z686" s="50"/>
      <c r="AA686" s="50"/>
      <c r="AB686" s="50"/>
    </row>
    <row r="687" spans="1:28" ht="17.2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0"/>
      <c r="K687" s="125"/>
      <c r="L687" s="125"/>
      <c r="R687" s="50"/>
      <c r="S687" s="50"/>
      <c r="T687" s="50"/>
      <c r="U687" s="50"/>
      <c r="V687" s="50"/>
      <c r="W687" s="52"/>
      <c r="X687" s="50"/>
      <c r="Y687" s="50"/>
      <c r="Z687" s="50"/>
      <c r="AA687" s="50"/>
      <c r="AB687" s="50"/>
    </row>
    <row r="688" spans="1:28" ht="17.2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0"/>
      <c r="K688" s="125"/>
      <c r="L688" s="125"/>
      <c r="R688" s="50"/>
      <c r="S688" s="50"/>
      <c r="T688" s="50"/>
      <c r="U688" s="50"/>
      <c r="V688" s="50"/>
      <c r="W688" s="52"/>
      <c r="X688" s="50"/>
      <c r="Y688" s="50"/>
      <c r="Z688" s="50"/>
      <c r="AA688" s="50"/>
      <c r="AB688" s="50"/>
    </row>
    <row r="689" spans="1:28" ht="17.2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0"/>
      <c r="K689" s="125"/>
      <c r="L689" s="125"/>
      <c r="R689" s="50"/>
      <c r="S689" s="50"/>
      <c r="T689" s="50"/>
      <c r="U689" s="50"/>
      <c r="V689" s="50"/>
      <c r="W689" s="52"/>
      <c r="X689" s="50"/>
      <c r="Y689" s="50"/>
      <c r="Z689" s="50"/>
      <c r="AA689" s="50"/>
      <c r="AB689" s="50"/>
    </row>
    <row r="690" spans="1:28" ht="17.2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0"/>
      <c r="K690" s="125"/>
      <c r="L690" s="125"/>
      <c r="R690" s="50"/>
      <c r="S690" s="50"/>
      <c r="T690" s="50"/>
      <c r="U690" s="50"/>
      <c r="V690" s="50"/>
      <c r="W690" s="52"/>
      <c r="X690" s="50"/>
      <c r="Y690" s="50"/>
      <c r="Z690" s="50"/>
      <c r="AA690" s="50"/>
      <c r="AB690" s="50"/>
    </row>
    <row r="691" spans="1:28" ht="17.2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0"/>
      <c r="K691" s="125"/>
      <c r="L691" s="125"/>
      <c r="R691" s="50"/>
      <c r="S691" s="50"/>
      <c r="T691" s="50"/>
      <c r="U691" s="50"/>
      <c r="V691" s="50"/>
      <c r="W691" s="52"/>
      <c r="X691" s="50"/>
      <c r="Y691" s="50"/>
      <c r="Z691" s="50"/>
      <c r="AA691" s="50"/>
      <c r="AB691" s="50"/>
    </row>
    <row r="692" spans="1:28" ht="17.2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0"/>
      <c r="K692" s="125"/>
      <c r="L692" s="125"/>
      <c r="R692" s="50"/>
      <c r="S692" s="50"/>
      <c r="T692" s="50"/>
      <c r="U692" s="50"/>
      <c r="V692" s="50"/>
      <c r="W692" s="52"/>
      <c r="X692" s="50"/>
      <c r="Y692" s="50"/>
      <c r="Z692" s="50"/>
      <c r="AA692" s="50"/>
      <c r="AB692" s="50"/>
    </row>
    <row r="693" spans="1:28" ht="17.2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0"/>
      <c r="K693" s="125"/>
      <c r="L693" s="125"/>
      <c r="R693" s="50"/>
      <c r="S693" s="50"/>
      <c r="T693" s="50"/>
      <c r="U693" s="50"/>
      <c r="V693" s="50"/>
      <c r="W693" s="52"/>
      <c r="X693" s="50"/>
      <c r="Y693" s="50"/>
      <c r="Z693" s="50"/>
      <c r="AA693" s="50"/>
      <c r="AB693" s="50"/>
    </row>
    <row r="694" spans="1:28" ht="17.2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0"/>
      <c r="K694" s="125"/>
      <c r="L694" s="125"/>
      <c r="R694" s="50"/>
      <c r="S694" s="50"/>
      <c r="T694" s="50"/>
      <c r="U694" s="50"/>
      <c r="V694" s="50"/>
      <c r="W694" s="52"/>
      <c r="X694" s="50"/>
      <c r="Y694" s="50"/>
      <c r="Z694" s="50"/>
      <c r="AA694" s="50"/>
      <c r="AB694" s="50"/>
    </row>
    <row r="695" spans="1:28" ht="17.2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0"/>
      <c r="K695" s="125"/>
      <c r="L695" s="125"/>
      <c r="R695" s="50"/>
      <c r="S695" s="50"/>
      <c r="T695" s="50"/>
      <c r="U695" s="50"/>
      <c r="V695" s="50"/>
      <c r="W695" s="52"/>
      <c r="X695" s="50"/>
      <c r="Y695" s="50"/>
      <c r="Z695" s="50"/>
      <c r="AA695" s="50"/>
      <c r="AB695" s="50"/>
    </row>
    <row r="696" spans="1:28" ht="17.2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0"/>
      <c r="K696" s="125"/>
      <c r="L696" s="125"/>
      <c r="R696" s="50"/>
      <c r="S696" s="50"/>
      <c r="T696" s="50"/>
      <c r="U696" s="50"/>
      <c r="V696" s="50"/>
      <c r="W696" s="52"/>
      <c r="X696" s="50"/>
      <c r="Y696" s="50"/>
      <c r="Z696" s="50"/>
      <c r="AA696" s="50"/>
      <c r="AB696" s="50"/>
    </row>
    <row r="697" spans="1:28" ht="17.2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0"/>
      <c r="K697" s="125"/>
      <c r="L697" s="125"/>
      <c r="R697" s="50"/>
      <c r="S697" s="50"/>
      <c r="T697" s="50"/>
      <c r="U697" s="50"/>
      <c r="V697" s="50"/>
      <c r="W697" s="52"/>
      <c r="X697" s="50"/>
      <c r="Y697" s="50"/>
      <c r="Z697" s="50"/>
      <c r="AA697" s="50"/>
      <c r="AB697" s="50"/>
    </row>
    <row r="698" spans="1:28" ht="17.2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0"/>
      <c r="K698" s="125"/>
      <c r="L698" s="125"/>
      <c r="R698" s="50"/>
      <c r="S698" s="50"/>
      <c r="T698" s="50"/>
      <c r="U698" s="50"/>
      <c r="V698" s="50"/>
      <c r="W698" s="52"/>
      <c r="X698" s="50"/>
      <c r="Y698" s="50"/>
      <c r="Z698" s="50"/>
      <c r="AA698" s="50"/>
      <c r="AB698" s="50"/>
    </row>
    <row r="699" spans="1:28" ht="17.2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0"/>
      <c r="K699" s="125"/>
      <c r="L699" s="125"/>
      <c r="R699" s="50"/>
      <c r="S699" s="50"/>
      <c r="T699" s="50"/>
      <c r="U699" s="50"/>
      <c r="V699" s="50"/>
      <c r="W699" s="52"/>
      <c r="X699" s="50"/>
      <c r="Y699" s="50"/>
      <c r="Z699" s="50"/>
      <c r="AA699" s="50"/>
      <c r="AB699" s="50"/>
    </row>
    <row r="700" spans="1:28" ht="17.2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0"/>
      <c r="K700" s="125"/>
      <c r="L700" s="125"/>
      <c r="R700" s="50"/>
      <c r="S700" s="50"/>
      <c r="T700" s="50"/>
      <c r="U700" s="50"/>
      <c r="V700" s="50"/>
      <c r="W700" s="52"/>
      <c r="X700" s="50"/>
      <c r="Y700" s="50"/>
      <c r="Z700" s="50"/>
      <c r="AA700" s="50"/>
      <c r="AB700" s="50"/>
    </row>
    <row r="701" spans="1:28" ht="17.2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0"/>
      <c r="K701" s="125"/>
      <c r="L701" s="125"/>
      <c r="R701" s="50"/>
      <c r="S701" s="50"/>
      <c r="T701" s="50"/>
      <c r="U701" s="50"/>
      <c r="V701" s="50"/>
      <c r="W701" s="52"/>
      <c r="X701" s="50"/>
      <c r="Y701" s="50"/>
      <c r="Z701" s="50"/>
      <c r="AA701" s="50"/>
      <c r="AB701" s="50"/>
    </row>
    <row r="702" spans="1:28" ht="17.2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0"/>
      <c r="K702" s="125"/>
      <c r="L702" s="125"/>
      <c r="R702" s="50"/>
      <c r="S702" s="50"/>
      <c r="T702" s="50"/>
      <c r="U702" s="50"/>
      <c r="V702" s="50"/>
      <c r="W702" s="52"/>
      <c r="X702" s="50"/>
      <c r="Y702" s="50"/>
      <c r="Z702" s="50"/>
      <c r="AA702" s="50"/>
      <c r="AB702" s="50"/>
    </row>
    <row r="703" spans="1:28" ht="17.2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0"/>
      <c r="K703" s="125"/>
      <c r="L703" s="125"/>
      <c r="R703" s="50"/>
      <c r="S703" s="50"/>
      <c r="T703" s="50"/>
      <c r="U703" s="50"/>
      <c r="V703" s="50"/>
      <c r="W703" s="52"/>
      <c r="X703" s="50"/>
      <c r="Y703" s="50"/>
      <c r="Z703" s="50"/>
      <c r="AA703" s="50"/>
      <c r="AB703" s="50"/>
    </row>
    <row r="704" spans="1:28" ht="17.2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0"/>
      <c r="K704" s="125"/>
      <c r="L704" s="125"/>
      <c r="R704" s="50"/>
      <c r="S704" s="50"/>
      <c r="T704" s="50"/>
      <c r="U704" s="50"/>
      <c r="V704" s="50"/>
      <c r="W704" s="52"/>
      <c r="X704" s="50"/>
      <c r="Y704" s="50"/>
      <c r="Z704" s="50"/>
      <c r="AA704" s="50"/>
      <c r="AB704" s="50"/>
    </row>
    <row r="705" spans="1:28" ht="17.2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0"/>
      <c r="K705" s="125"/>
      <c r="L705" s="125"/>
      <c r="R705" s="50"/>
      <c r="S705" s="50"/>
      <c r="T705" s="50"/>
      <c r="U705" s="50"/>
      <c r="V705" s="50"/>
      <c r="W705" s="52"/>
      <c r="X705" s="50"/>
      <c r="Y705" s="50"/>
      <c r="Z705" s="50"/>
      <c r="AA705" s="50"/>
      <c r="AB705" s="50"/>
    </row>
    <row r="706" spans="1:28" ht="17.2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0"/>
      <c r="K706" s="125"/>
      <c r="L706" s="125"/>
      <c r="R706" s="50"/>
      <c r="S706" s="50"/>
      <c r="T706" s="50"/>
      <c r="U706" s="50"/>
      <c r="V706" s="50"/>
      <c r="W706" s="52"/>
      <c r="X706" s="50"/>
      <c r="Y706" s="50"/>
      <c r="Z706" s="50"/>
      <c r="AA706" s="50"/>
      <c r="AB706" s="50"/>
    </row>
    <row r="707" spans="1:28" ht="17.2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0"/>
      <c r="K707" s="125"/>
      <c r="L707" s="125"/>
      <c r="R707" s="50"/>
      <c r="S707" s="50"/>
      <c r="T707" s="50"/>
      <c r="U707" s="50"/>
      <c r="V707" s="50"/>
      <c r="W707" s="52"/>
      <c r="X707" s="50"/>
      <c r="Y707" s="50"/>
      <c r="Z707" s="50"/>
      <c r="AA707" s="50"/>
      <c r="AB707" s="50"/>
    </row>
    <row r="708" spans="1:28" ht="17.2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0"/>
      <c r="K708" s="125"/>
      <c r="L708" s="125"/>
      <c r="R708" s="50"/>
      <c r="S708" s="50"/>
      <c r="T708" s="50"/>
      <c r="U708" s="50"/>
      <c r="V708" s="50"/>
      <c r="W708" s="52"/>
      <c r="X708" s="50"/>
      <c r="Y708" s="50"/>
      <c r="Z708" s="50"/>
      <c r="AA708" s="50"/>
      <c r="AB708" s="50"/>
    </row>
    <row r="709" spans="1:28" ht="17.2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0"/>
      <c r="K709" s="125"/>
      <c r="L709" s="125"/>
      <c r="R709" s="50"/>
      <c r="S709" s="50"/>
      <c r="T709" s="50"/>
      <c r="U709" s="50"/>
      <c r="V709" s="50"/>
      <c r="W709" s="52"/>
      <c r="X709" s="50"/>
      <c r="Y709" s="50"/>
      <c r="Z709" s="50"/>
      <c r="AA709" s="50"/>
      <c r="AB709" s="50"/>
    </row>
    <row r="710" spans="1:28" ht="17.2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0"/>
      <c r="K710" s="125"/>
      <c r="L710" s="125"/>
      <c r="R710" s="50"/>
      <c r="S710" s="50"/>
      <c r="T710" s="50"/>
      <c r="U710" s="50"/>
      <c r="V710" s="50"/>
      <c r="W710" s="52"/>
      <c r="X710" s="50"/>
      <c r="Y710" s="50"/>
      <c r="Z710" s="50"/>
      <c r="AA710" s="50"/>
      <c r="AB710" s="50"/>
    </row>
    <row r="711" spans="1:28" ht="17.2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0"/>
      <c r="K711" s="125"/>
      <c r="L711" s="125"/>
      <c r="R711" s="50"/>
      <c r="S711" s="50"/>
      <c r="T711" s="50"/>
      <c r="U711" s="50"/>
      <c r="V711" s="50"/>
      <c r="W711" s="52"/>
      <c r="X711" s="50"/>
      <c r="Y711" s="50"/>
      <c r="Z711" s="50"/>
      <c r="AA711" s="50"/>
      <c r="AB711" s="50"/>
    </row>
    <row r="712" spans="1:28" ht="17.2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0"/>
      <c r="K712" s="125"/>
      <c r="L712" s="125"/>
      <c r="R712" s="50"/>
      <c r="S712" s="50"/>
      <c r="T712" s="50"/>
      <c r="U712" s="50"/>
      <c r="V712" s="50"/>
      <c r="W712" s="52"/>
      <c r="X712" s="50"/>
      <c r="Y712" s="50"/>
      <c r="Z712" s="50"/>
      <c r="AA712" s="50"/>
      <c r="AB712" s="50"/>
    </row>
    <row r="713" spans="1:28" ht="17.2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0"/>
      <c r="K713" s="125"/>
      <c r="L713" s="125"/>
      <c r="R713" s="50"/>
      <c r="S713" s="50"/>
      <c r="T713" s="50"/>
      <c r="U713" s="50"/>
      <c r="V713" s="50"/>
      <c r="W713" s="52"/>
      <c r="X713" s="50"/>
      <c r="Y713" s="50"/>
      <c r="Z713" s="50"/>
      <c r="AA713" s="50"/>
      <c r="AB713" s="50"/>
    </row>
    <row r="714" spans="1:28" ht="17.2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0"/>
      <c r="K714" s="125"/>
      <c r="L714" s="125"/>
      <c r="R714" s="50"/>
      <c r="S714" s="50"/>
      <c r="T714" s="50"/>
      <c r="U714" s="50"/>
      <c r="V714" s="50"/>
      <c r="W714" s="52"/>
      <c r="X714" s="50"/>
      <c r="Y714" s="50"/>
      <c r="Z714" s="50"/>
      <c r="AA714" s="50"/>
      <c r="AB714" s="50"/>
    </row>
    <row r="715" spans="1:28" ht="17.2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0"/>
      <c r="K715" s="125"/>
      <c r="L715" s="125"/>
      <c r="R715" s="50"/>
      <c r="S715" s="50"/>
      <c r="T715" s="50"/>
      <c r="U715" s="50"/>
      <c r="V715" s="50"/>
      <c r="W715" s="52"/>
      <c r="X715" s="50"/>
      <c r="Y715" s="50"/>
      <c r="Z715" s="50"/>
      <c r="AA715" s="50"/>
      <c r="AB715" s="50"/>
    </row>
    <row r="716" spans="1:28" ht="17.2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0"/>
      <c r="K716" s="125"/>
      <c r="L716" s="125"/>
      <c r="R716" s="50"/>
      <c r="S716" s="50"/>
      <c r="T716" s="50"/>
      <c r="U716" s="50"/>
      <c r="V716" s="50"/>
      <c r="W716" s="52"/>
      <c r="X716" s="50"/>
      <c r="Y716" s="50"/>
      <c r="Z716" s="50"/>
      <c r="AA716" s="50"/>
      <c r="AB716" s="50"/>
    </row>
    <row r="717" spans="1:28" ht="17.2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0"/>
      <c r="K717" s="125"/>
      <c r="L717" s="125"/>
      <c r="R717" s="50"/>
      <c r="S717" s="50"/>
      <c r="T717" s="50"/>
      <c r="U717" s="50"/>
      <c r="V717" s="50"/>
      <c r="W717" s="52"/>
      <c r="X717" s="50"/>
      <c r="Y717" s="50"/>
      <c r="Z717" s="50"/>
      <c r="AA717" s="50"/>
      <c r="AB717" s="50"/>
    </row>
    <row r="718" spans="1:28" ht="17.2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0"/>
      <c r="K718" s="125"/>
      <c r="L718" s="125"/>
      <c r="R718" s="50"/>
      <c r="S718" s="50"/>
      <c r="T718" s="50"/>
      <c r="U718" s="50"/>
      <c r="V718" s="50"/>
      <c r="W718" s="52"/>
      <c r="X718" s="50"/>
      <c r="Y718" s="50"/>
      <c r="Z718" s="50"/>
      <c r="AA718" s="50"/>
      <c r="AB718" s="50"/>
    </row>
    <row r="719" spans="1:28" ht="17.2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0"/>
      <c r="K719" s="125"/>
      <c r="L719" s="125"/>
      <c r="R719" s="50"/>
      <c r="S719" s="50"/>
      <c r="T719" s="50"/>
      <c r="U719" s="50"/>
      <c r="V719" s="50"/>
      <c r="W719" s="52"/>
      <c r="X719" s="50"/>
      <c r="Y719" s="50"/>
      <c r="Z719" s="50"/>
      <c r="AA719" s="50"/>
      <c r="AB719" s="50"/>
    </row>
    <row r="720" spans="1:28" ht="17.2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0"/>
      <c r="K720" s="125"/>
      <c r="L720" s="125"/>
      <c r="R720" s="50"/>
      <c r="S720" s="50"/>
      <c r="T720" s="50"/>
      <c r="U720" s="50"/>
      <c r="V720" s="50"/>
      <c r="W720" s="52"/>
      <c r="X720" s="50"/>
      <c r="Y720" s="50"/>
      <c r="Z720" s="50"/>
      <c r="AA720" s="50"/>
      <c r="AB720" s="50"/>
    </row>
    <row r="721" spans="1:28" ht="17.2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0"/>
      <c r="K721" s="125"/>
      <c r="L721" s="125"/>
      <c r="R721" s="50"/>
      <c r="S721" s="50"/>
      <c r="T721" s="50"/>
      <c r="U721" s="50"/>
      <c r="V721" s="50"/>
      <c r="W721" s="52"/>
      <c r="X721" s="50"/>
      <c r="Y721" s="50"/>
      <c r="Z721" s="50"/>
      <c r="AA721" s="50"/>
      <c r="AB721" s="50"/>
    </row>
    <row r="722" spans="1:28" ht="17.2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0"/>
      <c r="K722" s="125"/>
      <c r="L722" s="125"/>
      <c r="R722" s="50"/>
      <c r="S722" s="50"/>
      <c r="T722" s="50"/>
      <c r="U722" s="50"/>
      <c r="V722" s="50"/>
      <c r="W722" s="52"/>
      <c r="X722" s="50"/>
      <c r="Y722" s="50"/>
      <c r="Z722" s="50"/>
      <c r="AA722" s="50"/>
      <c r="AB722" s="50"/>
    </row>
    <row r="723" spans="1:28" ht="17.2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0"/>
      <c r="K723" s="125"/>
      <c r="L723" s="125"/>
      <c r="R723" s="50"/>
      <c r="S723" s="50"/>
      <c r="T723" s="50"/>
      <c r="U723" s="50"/>
      <c r="V723" s="50"/>
      <c r="W723" s="52"/>
      <c r="X723" s="50"/>
      <c r="Y723" s="50"/>
      <c r="Z723" s="50"/>
      <c r="AA723" s="50"/>
      <c r="AB723" s="50"/>
    </row>
    <row r="724" spans="1:28" ht="17.2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0"/>
      <c r="K724" s="125"/>
      <c r="L724" s="125"/>
      <c r="R724" s="50"/>
      <c r="S724" s="50"/>
      <c r="T724" s="50"/>
      <c r="U724" s="50"/>
      <c r="V724" s="50"/>
      <c r="W724" s="52"/>
      <c r="X724" s="50"/>
      <c r="Y724" s="50"/>
      <c r="Z724" s="50"/>
      <c r="AA724" s="50"/>
      <c r="AB724" s="50"/>
    </row>
    <row r="725" spans="1:28" ht="17.2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0"/>
      <c r="K725" s="125"/>
      <c r="L725" s="125"/>
      <c r="R725" s="50"/>
      <c r="S725" s="50"/>
      <c r="T725" s="50"/>
      <c r="U725" s="50"/>
      <c r="V725" s="50"/>
      <c r="W725" s="52"/>
      <c r="X725" s="50"/>
      <c r="Y725" s="50"/>
      <c r="Z725" s="50"/>
      <c r="AA725" s="50"/>
      <c r="AB725" s="50"/>
    </row>
    <row r="726" spans="1:28" ht="17.2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0"/>
      <c r="K726" s="125"/>
      <c r="L726" s="125"/>
      <c r="R726" s="50"/>
      <c r="S726" s="50"/>
      <c r="T726" s="50"/>
      <c r="U726" s="50"/>
      <c r="V726" s="50"/>
      <c r="W726" s="52"/>
      <c r="X726" s="50"/>
      <c r="Y726" s="50"/>
      <c r="Z726" s="50"/>
      <c r="AA726" s="50"/>
      <c r="AB726" s="50"/>
    </row>
    <row r="727" spans="1:28" ht="17.2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0"/>
      <c r="K727" s="125"/>
      <c r="L727" s="125"/>
      <c r="R727" s="50"/>
      <c r="S727" s="50"/>
      <c r="T727" s="50"/>
      <c r="U727" s="50"/>
      <c r="V727" s="50"/>
      <c r="W727" s="52"/>
      <c r="X727" s="50"/>
      <c r="Y727" s="50"/>
      <c r="Z727" s="50"/>
      <c r="AA727" s="50"/>
      <c r="AB727" s="50"/>
    </row>
    <row r="728" spans="1:28" ht="17.2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0"/>
      <c r="K728" s="125"/>
      <c r="L728" s="125"/>
      <c r="R728" s="50"/>
      <c r="S728" s="50"/>
      <c r="T728" s="50"/>
      <c r="U728" s="50"/>
      <c r="V728" s="50"/>
      <c r="W728" s="52"/>
      <c r="X728" s="50"/>
      <c r="Y728" s="50"/>
      <c r="Z728" s="50"/>
      <c r="AA728" s="50"/>
      <c r="AB728" s="50"/>
    </row>
    <row r="729" spans="1:28" ht="17.2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0"/>
      <c r="K729" s="125"/>
      <c r="L729" s="125"/>
      <c r="R729" s="50"/>
      <c r="S729" s="50"/>
      <c r="T729" s="50"/>
      <c r="U729" s="50"/>
      <c r="V729" s="50"/>
      <c r="W729" s="52"/>
      <c r="X729" s="50"/>
      <c r="Y729" s="50"/>
      <c r="Z729" s="50"/>
      <c r="AA729" s="50"/>
      <c r="AB729" s="50"/>
    </row>
    <row r="730" spans="1:28" ht="17.2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0"/>
      <c r="K730" s="125"/>
      <c r="L730" s="125"/>
      <c r="R730" s="50"/>
      <c r="S730" s="50"/>
      <c r="T730" s="50"/>
      <c r="U730" s="50"/>
      <c r="V730" s="50"/>
      <c r="W730" s="52"/>
      <c r="X730" s="50"/>
      <c r="Y730" s="50"/>
      <c r="Z730" s="50"/>
      <c r="AA730" s="50"/>
      <c r="AB730" s="50"/>
    </row>
    <row r="731" spans="1:28" ht="17.2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0"/>
      <c r="K731" s="125"/>
      <c r="L731" s="125"/>
      <c r="R731" s="50"/>
      <c r="S731" s="50"/>
      <c r="T731" s="50"/>
      <c r="U731" s="50"/>
      <c r="V731" s="50"/>
      <c r="W731" s="52"/>
      <c r="X731" s="50"/>
      <c r="Y731" s="50"/>
      <c r="Z731" s="50"/>
      <c r="AA731" s="50"/>
      <c r="AB731" s="50"/>
    </row>
    <row r="732" spans="1:28" ht="17.2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0"/>
      <c r="K732" s="125"/>
      <c r="L732" s="125"/>
      <c r="R732" s="50"/>
      <c r="S732" s="50"/>
      <c r="T732" s="50"/>
      <c r="U732" s="50"/>
      <c r="V732" s="50"/>
      <c r="W732" s="52"/>
      <c r="X732" s="50"/>
      <c r="Y732" s="50"/>
      <c r="Z732" s="50"/>
      <c r="AA732" s="50"/>
      <c r="AB732" s="50"/>
    </row>
    <row r="733" spans="1:28" ht="17.2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0"/>
      <c r="K733" s="125"/>
      <c r="L733" s="125"/>
      <c r="R733" s="50"/>
      <c r="S733" s="50"/>
      <c r="T733" s="50"/>
      <c r="U733" s="50"/>
      <c r="V733" s="50"/>
      <c r="W733" s="52"/>
      <c r="X733" s="50"/>
      <c r="Y733" s="50"/>
      <c r="Z733" s="50"/>
      <c r="AA733" s="50"/>
      <c r="AB733" s="50"/>
    </row>
    <row r="734" spans="1:28" ht="17.2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0"/>
      <c r="K734" s="125"/>
      <c r="L734" s="125"/>
      <c r="R734" s="50"/>
      <c r="S734" s="50"/>
      <c r="T734" s="50"/>
      <c r="U734" s="50"/>
      <c r="V734" s="50"/>
      <c r="W734" s="52"/>
      <c r="X734" s="50"/>
      <c r="Y734" s="50"/>
      <c r="Z734" s="50"/>
      <c r="AA734" s="50"/>
      <c r="AB734" s="50"/>
    </row>
    <row r="735" spans="1:28" ht="17.2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0"/>
      <c r="K735" s="125"/>
      <c r="L735" s="125"/>
      <c r="R735" s="50"/>
      <c r="S735" s="50"/>
      <c r="T735" s="50"/>
      <c r="U735" s="50"/>
      <c r="V735" s="50"/>
      <c r="W735" s="52"/>
      <c r="X735" s="50"/>
      <c r="Y735" s="50"/>
      <c r="Z735" s="50"/>
      <c r="AA735" s="50"/>
      <c r="AB735" s="50"/>
    </row>
    <row r="736" spans="1:28" ht="17.2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0"/>
      <c r="K736" s="125"/>
      <c r="L736" s="125"/>
      <c r="R736" s="50"/>
      <c r="S736" s="50"/>
      <c r="T736" s="50"/>
      <c r="U736" s="50"/>
      <c r="V736" s="50"/>
      <c r="W736" s="52"/>
      <c r="X736" s="50"/>
      <c r="Y736" s="50"/>
      <c r="Z736" s="50"/>
      <c r="AA736" s="50"/>
      <c r="AB736" s="50"/>
    </row>
    <row r="737" spans="1:28" ht="17.2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0"/>
      <c r="K737" s="125"/>
      <c r="L737" s="125"/>
      <c r="R737" s="50"/>
      <c r="S737" s="50"/>
      <c r="T737" s="50"/>
      <c r="U737" s="50"/>
      <c r="V737" s="50"/>
      <c r="W737" s="52"/>
      <c r="X737" s="50"/>
      <c r="Y737" s="50"/>
      <c r="Z737" s="50"/>
      <c r="AA737" s="50"/>
      <c r="AB737" s="50"/>
    </row>
    <row r="738" spans="1:28" ht="17.2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0"/>
      <c r="K738" s="125"/>
      <c r="L738" s="125"/>
      <c r="R738" s="50"/>
      <c r="S738" s="50"/>
      <c r="T738" s="50"/>
      <c r="U738" s="50"/>
      <c r="V738" s="50"/>
      <c r="W738" s="52"/>
      <c r="X738" s="50"/>
      <c r="Y738" s="50"/>
      <c r="Z738" s="50"/>
      <c r="AA738" s="50"/>
      <c r="AB738" s="50"/>
    </row>
    <row r="739" spans="1:28" ht="17.2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0"/>
      <c r="K739" s="125"/>
      <c r="L739" s="125"/>
      <c r="R739" s="50"/>
      <c r="S739" s="50"/>
      <c r="T739" s="50"/>
      <c r="U739" s="50"/>
      <c r="V739" s="50"/>
      <c r="W739" s="52"/>
      <c r="X739" s="50"/>
      <c r="Y739" s="50"/>
      <c r="Z739" s="50"/>
      <c r="AA739" s="50"/>
      <c r="AB739" s="50"/>
    </row>
    <row r="740" spans="1:28" ht="17.2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0"/>
      <c r="K740" s="125"/>
      <c r="L740" s="125"/>
      <c r="R740" s="50"/>
      <c r="S740" s="50"/>
      <c r="T740" s="50"/>
      <c r="U740" s="50"/>
      <c r="V740" s="50"/>
      <c r="W740" s="52"/>
      <c r="X740" s="50"/>
      <c r="Y740" s="50"/>
      <c r="Z740" s="50"/>
      <c r="AA740" s="50"/>
      <c r="AB740" s="50"/>
    </row>
    <row r="741" spans="1:28" ht="17.2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0"/>
      <c r="K741" s="125"/>
      <c r="L741" s="125"/>
      <c r="R741" s="50"/>
      <c r="S741" s="50"/>
      <c r="T741" s="50"/>
      <c r="U741" s="50"/>
      <c r="V741" s="50"/>
      <c r="W741" s="52"/>
      <c r="X741" s="50"/>
      <c r="Y741" s="50"/>
      <c r="Z741" s="50"/>
      <c r="AA741" s="50"/>
      <c r="AB741" s="50"/>
    </row>
    <row r="742" spans="1:28" ht="17.2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0"/>
      <c r="K742" s="125"/>
      <c r="L742" s="125"/>
      <c r="R742" s="50"/>
      <c r="S742" s="50"/>
      <c r="T742" s="50"/>
      <c r="U742" s="50"/>
      <c r="V742" s="50"/>
      <c r="W742" s="52"/>
      <c r="X742" s="50"/>
      <c r="Y742" s="50"/>
      <c r="Z742" s="50"/>
      <c r="AA742" s="50"/>
      <c r="AB742" s="50"/>
    </row>
    <row r="743" spans="1:28" ht="17.2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0"/>
      <c r="K743" s="125"/>
      <c r="L743" s="125"/>
      <c r="R743" s="50"/>
      <c r="S743" s="50"/>
      <c r="T743" s="50"/>
      <c r="U743" s="50"/>
      <c r="V743" s="50"/>
      <c r="W743" s="52"/>
      <c r="X743" s="50"/>
      <c r="Y743" s="50"/>
      <c r="Z743" s="50"/>
      <c r="AA743" s="50"/>
      <c r="AB743" s="50"/>
    </row>
    <row r="744" spans="1:28" ht="17.2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0"/>
      <c r="K744" s="125"/>
      <c r="L744" s="125"/>
      <c r="R744" s="50"/>
      <c r="S744" s="50"/>
      <c r="T744" s="50"/>
      <c r="U744" s="50"/>
      <c r="V744" s="50"/>
      <c r="W744" s="52"/>
      <c r="X744" s="50"/>
      <c r="Y744" s="50"/>
      <c r="Z744" s="50"/>
      <c r="AA744" s="50"/>
      <c r="AB744" s="50"/>
    </row>
    <row r="745" spans="1:28" ht="17.2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0"/>
      <c r="K745" s="125"/>
      <c r="L745" s="125"/>
      <c r="R745" s="50"/>
      <c r="S745" s="50"/>
      <c r="T745" s="50"/>
      <c r="U745" s="50"/>
      <c r="V745" s="50"/>
      <c r="W745" s="52"/>
      <c r="X745" s="50"/>
      <c r="Y745" s="50"/>
      <c r="Z745" s="50"/>
      <c r="AA745" s="50"/>
      <c r="AB745" s="50"/>
    </row>
    <row r="746" spans="1:28" ht="17.2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0"/>
      <c r="K746" s="125"/>
      <c r="L746" s="125"/>
      <c r="R746" s="50"/>
      <c r="S746" s="50"/>
      <c r="T746" s="50"/>
      <c r="U746" s="50"/>
      <c r="V746" s="50"/>
      <c r="W746" s="52"/>
      <c r="X746" s="50"/>
      <c r="Y746" s="50"/>
      <c r="Z746" s="50"/>
      <c r="AA746" s="50"/>
      <c r="AB746" s="50"/>
    </row>
    <row r="747" spans="1:28" ht="17.2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0"/>
      <c r="K747" s="125"/>
      <c r="L747" s="125"/>
      <c r="R747" s="50"/>
      <c r="S747" s="50"/>
      <c r="T747" s="50"/>
      <c r="U747" s="50"/>
      <c r="V747" s="50"/>
      <c r="W747" s="52"/>
      <c r="X747" s="50"/>
      <c r="Y747" s="50"/>
      <c r="Z747" s="50"/>
      <c r="AA747" s="50"/>
      <c r="AB747" s="50"/>
    </row>
    <row r="748" spans="1:28" ht="17.2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0"/>
      <c r="K748" s="125"/>
      <c r="L748" s="125"/>
      <c r="R748" s="50"/>
      <c r="S748" s="50"/>
      <c r="T748" s="50"/>
      <c r="U748" s="50"/>
      <c r="V748" s="50"/>
      <c r="W748" s="52"/>
      <c r="X748" s="50"/>
      <c r="Y748" s="50"/>
      <c r="Z748" s="50"/>
      <c r="AA748" s="50"/>
      <c r="AB748" s="50"/>
    </row>
    <row r="749" spans="1:28" ht="17.2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0"/>
      <c r="K749" s="125"/>
      <c r="L749" s="125"/>
      <c r="R749" s="50"/>
      <c r="S749" s="50"/>
      <c r="T749" s="50"/>
      <c r="U749" s="50"/>
      <c r="V749" s="50"/>
      <c r="W749" s="52"/>
      <c r="X749" s="50"/>
      <c r="Y749" s="50"/>
      <c r="Z749" s="50"/>
      <c r="AA749" s="50"/>
      <c r="AB749" s="50"/>
    </row>
    <row r="750" spans="1:28" ht="17.2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0"/>
      <c r="K750" s="125"/>
      <c r="L750" s="125"/>
      <c r="R750" s="50"/>
      <c r="S750" s="50"/>
      <c r="T750" s="50"/>
      <c r="U750" s="50"/>
      <c r="V750" s="50"/>
      <c r="W750" s="52"/>
      <c r="X750" s="50"/>
      <c r="Y750" s="50"/>
      <c r="Z750" s="50"/>
      <c r="AA750" s="50"/>
      <c r="AB750" s="50"/>
    </row>
    <row r="751" spans="1:28" ht="17.2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0"/>
      <c r="K751" s="125"/>
      <c r="L751" s="125"/>
      <c r="R751" s="50"/>
      <c r="S751" s="50"/>
      <c r="T751" s="50"/>
      <c r="U751" s="50"/>
      <c r="V751" s="50"/>
      <c r="W751" s="52"/>
      <c r="X751" s="50"/>
      <c r="Y751" s="50"/>
      <c r="Z751" s="50"/>
      <c r="AA751" s="50"/>
      <c r="AB751" s="50"/>
    </row>
    <row r="752" spans="1:28" ht="17.2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0"/>
      <c r="K752" s="125"/>
      <c r="L752" s="125"/>
      <c r="R752" s="50"/>
      <c r="S752" s="50"/>
      <c r="T752" s="50"/>
      <c r="U752" s="50"/>
      <c r="V752" s="50"/>
      <c r="W752" s="52"/>
      <c r="X752" s="50"/>
      <c r="Y752" s="50"/>
      <c r="Z752" s="50"/>
      <c r="AA752" s="50"/>
      <c r="AB752" s="50"/>
    </row>
    <row r="753" spans="1:28" ht="17.2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0"/>
      <c r="K753" s="125"/>
      <c r="L753" s="125"/>
      <c r="R753" s="50"/>
      <c r="S753" s="50"/>
      <c r="T753" s="50"/>
      <c r="U753" s="50"/>
      <c r="V753" s="50"/>
      <c r="W753" s="52"/>
      <c r="X753" s="50"/>
      <c r="Y753" s="50"/>
      <c r="Z753" s="50"/>
      <c r="AA753" s="50"/>
      <c r="AB753" s="50"/>
    </row>
    <row r="754" spans="1:28" ht="17.2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0"/>
      <c r="K754" s="125"/>
      <c r="L754" s="125"/>
      <c r="R754" s="50"/>
      <c r="S754" s="50"/>
      <c r="T754" s="50"/>
      <c r="U754" s="50"/>
      <c r="V754" s="50"/>
      <c r="W754" s="52"/>
      <c r="X754" s="50"/>
      <c r="Y754" s="50"/>
      <c r="Z754" s="50"/>
      <c r="AA754" s="50"/>
      <c r="AB754" s="50"/>
    </row>
    <row r="755" spans="1:28" ht="17.2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0"/>
      <c r="K755" s="125"/>
      <c r="L755" s="125"/>
      <c r="R755" s="50"/>
      <c r="S755" s="50"/>
      <c r="T755" s="50"/>
      <c r="U755" s="50"/>
      <c r="V755" s="50"/>
      <c r="W755" s="52"/>
      <c r="X755" s="50"/>
      <c r="Y755" s="50"/>
      <c r="Z755" s="50"/>
      <c r="AA755" s="50"/>
      <c r="AB755" s="50"/>
    </row>
    <row r="756" spans="1:28" ht="17.2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0"/>
      <c r="K756" s="125"/>
      <c r="L756" s="125"/>
      <c r="R756" s="50"/>
      <c r="S756" s="50"/>
      <c r="T756" s="50"/>
      <c r="U756" s="50"/>
      <c r="V756" s="50"/>
      <c r="W756" s="52"/>
      <c r="X756" s="50"/>
      <c r="Y756" s="50"/>
      <c r="Z756" s="50"/>
      <c r="AA756" s="50"/>
      <c r="AB756" s="50"/>
    </row>
    <row r="757" spans="1:28" ht="17.2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0"/>
      <c r="K757" s="125"/>
      <c r="L757" s="125"/>
      <c r="R757" s="50"/>
      <c r="S757" s="50"/>
      <c r="T757" s="50"/>
      <c r="U757" s="50"/>
      <c r="V757" s="50"/>
      <c r="W757" s="52"/>
      <c r="X757" s="50"/>
      <c r="Y757" s="50"/>
      <c r="Z757" s="50"/>
      <c r="AA757" s="50"/>
      <c r="AB757" s="50"/>
    </row>
    <row r="758" spans="1:28" ht="17.2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0"/>
      <c r="K758" s="125"/>
      <c r="L758" s="125"/>
      <c r="R758" s="50"/>
      <c r="S758" s="50"/>
      <c r="T758" s="50"/>
      <c r="U758" s="50"/>
      <c r="V758" s="50"/>
      <c r="W758" s="52"/>
      <c r="X758" s="50"/>
      <c r="Y758" s="50"/>
      <c r="Z758" s="50"/>
      <c r="AA758" s="50"/>
      <c r="AB758" s="50"/>
    </row>
    <row r="759" spans="1:28" ht="17.2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0"/>
      <c r="K759" s="125"/>
      <c r="L759" s="125"/>
      <c r="R759" s="50"/>
      <c r="S759" s="50"/>
      <c r="T759" s="50"/>
      <c r="U759" s="50"/>
      <c r="V759" s="50"/>
      <c r="W759" s="52"/>
      <c r="X759" s="50"/>
      <c r="Y759" s="50"/>
      <c r="Z759" s="50"/>
      <c r="AA759" s="50"/>
      <c r="AB759" s="50"/>
    </row>
    <row r="760" spans="1:28" ht="17.2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0"/>
      <c r="K760" s="125"/>
      <c r="L760" s="125"/>
      <c r="R760" s="50"/>
      <c r="S760" s="50"/>
      <c r="T760" s="50"/>
      <c r="U760" s="50"/>
      <c r="V760" s="50"/>
      <c r="W760" s="52"/>
      <c r="X760" s="50"/>
      <c r="Y760" s="50"/>
      <c r="Z760" s="50"/>
      <c r="AA760" s="50"/>
      <c r="AB760" s="50"/>
    </row>
    <row r="761" spans="1:28" ht="17.2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0"/>
      <c r="K761" s="125"/>
      <c r="L761" s="125"/>
      <c r="R761" s="50"/>
      <c r="S761" s="50"/>
      <c r="T761" s="50"/>
      <c r="U761" s="50"/>
      <c r="V761" s="50"/>
      <c r="W761" s="52"/>
      <c r="X761" s="50"/>
      <c r="Y761" s="50"/>
      <c r="Z761" s="50"/>
      <c r="AA761" s="50"/>
      <c r="AB761" s="50"/>
    </row>
    <row r="762" spans="1:28" ht="17.2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0"/>
      <c r="K762" s="125"/>
      <c r="L762" s="125"/>
      <c r="R762" s="50"/>
      <c r="S762" s="50"/>
      <c r="T762" s="50"/>
      <c r="U762" s="50"/>
      <c r="V762" s="50"/>
      <c r="W762" s="52"/>
      <c r="X762" s="50"/>
      <c r="Y762" s="50"/>
      <c r="Z762" s="50"/>
      <c r="AA762" s="50"/>
      <c r="AB762" s="50"/>
    </row>
    <row r="763" spans="1:28" ht="17.2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0"/>
      <c r="K763" s="125"/>
      <c r="L763" s="125"/>
      <c r="R763" s="50"/>
      <c r="S763" s="50"/>
      <c r="T763" s="50"/>
      <c r="U763" s="50"/>
      <c r="V763" s="50"/>
      <c r="W763" s="52"/>
      <c r="X763" s="50"/>
      <c r="Y763" s="50"/>
      <c r="Z763" s="50"/>
      <c r="AA763" s="50"/>
      <c r="AB763" s="50"/>
    </row>
    <row r="764" spans="1:28" ht="17.2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0"/>
      <c r="K764" s="125"/>
      <c r="L764" s="125"/>
      <c r="R764" s="50"/>
      <c r="S764" s="50"/>
      <c r="T764" s="50"/>
      <c r="U764" s="50"/>
      <c r="V764" s="50"/>
      <c r="W764" s="52"/>
      <c r="X764" s="50"/>
      <c r="Y764" s="50"/>
      <c r="Z764" s="50"/>
      <c r="AA764" s="50"/>
      <c r="AB764" s="50"/>
    </row>
    <row r="765" spans="1:28" ht="17.2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0"/>
      <c r="K765" s="125"/>
      <c r="L765" s="125"/>
      <c r="R765" s="50"/>
      <c r="S765" s="50"/>
      <c r="T765" s="50"/>
      <c r="U765" s="50"/>
      <c r="V765" s="50"/>
      <c r="W765" s="52"/>
      <c r="X765" s="50"/>
      <c r="Y765" s="50"/>
      <c r="Z765" s="50"/>
      <c r="AA765" s="50"/>
      <c r="AB765" s="50"/>
    </row>
    <row r="766" spans="1:28" ht="17.2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0"/>
      <c r="K766" s="125"/>
      <c r="L766" s="125"/>
      <c r="R766" s="50"/>
      <c r="S766" s="50"/>
      <c r="T766" s="50"/>
      <c r="U766" s="50"/>
      <c r="V766" s="50"/>
      <c r="W766" s="52"/>
      <c r="X766" s="50"/>
      <c r="Y766" s="50"/>
      <c r="Z766" s="50"/>
      <c r="AA766" s="50"/>
      <c r="AB766" s="50"/>
    </row>
    <row r="767" spans="1:28" ht="17.2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0"/>
      <c r="K767" s="125"/>
      <c r="L767" s="125"/>
      <c r="R767" s="50"/>
      <c r="S767" s="50"/>
      <c r="T767" s="50"/>
      <c r="U767" s="50"/>
      <c r="V767" s="50"/>
      <c r="W767" s="52"/>
      <c r="X767" s="50"/>
      <c r="Y767" s="50"/>
      <c r="Z767" s="50"/>
      <c r="AA767" s="50"/>
      <c r="AB767" s="50"/>
    </row>
    <row r="768" spans="1:28" ht="17.2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0"/>
      <c r="K768" s="125"/>
      <c r="L768" s="125"/>
      <c r="R768" s="50"/>
      <c r="S768" s="50"/>
      <c r="T768" s="50"/>
      <c r="U768" s="50"/>
      <c r="V768" s="50"/>
      <c r="W768" s="52"/>
      <c r="X768" s="50"/>
      <c r="Y768" s="50"/>
      <c r="Z768" s="50"/>
      <c r="AA768" s="50"/>
      <c r="AB768" s="50"/>
    </row>
    <row r="769" spans="1:28" ht="17.2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0"/>
      <c r="K769" s="125"/>
      <c r="L769" s="125"/>
      <c r="R769" s="50"/>
      <c r="S769" s="50"/>
      <c r="T769" s="50"/>
      <c r="U769" s="50"/>
      <c r="V769" s="50"/>
      <c r="W769" s="52"/>
      <c r="X769" s="50"/>
      <c r="Y769" s="50"/>
      <c r="Z769" s="50"/>
      <c r="AA769" s="50"/>
      <c r="AB769" s="50"/>
    </row>
    <row r="770" spans="1:28" ht="17.2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0"/>
      <c r="K770" s="125"/>
      <c r="L770" s="125"/>
      <c r="R770" s="50"/>
      <c r="S770" s="50"/>
      <c r="T770" s="50"/>
      <c r="U770" s="50"/>
      <c r="V770" s="50"/>
      <c r="W770" s="52"/>
      <c r="X770" s="50"/>
      <c r="Y770" s="50"/>
      <c r="Z770" s="50"/>
      <c r="AA770" s="50"/>
      <c r="AB770" s="50"/>
    </row>
    <row r="771" spans="1:28" ht="17.2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0"/>
      <c r="K771" s="125"/>
      <c r="L771" s="125"/>
      <c r="R771" s="50"/>
      <c r="S771" s="50"/>
      <c r="T771" s="50"/>
      <c r="U771" s="50"/>
      <c r="V771" s="50"/>
      <c r="W771" s="52"/>
      <c r="X771" s="50"/>
      <c r="Y771" s="50"/>
      <c r="Z771" s="50"/>
      <c r="AA771" s="50"/>
      <c r="AB771" s="50"/>
    </row>
    <row r="772" spans="1:28" ht="17.2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0"/>
      <c r="K772" s="125"/>
      <c r="L772" s="125"/>
      <c r="R772" s="50"/>
      <c r="S772" s="50"/>
      <c r="T772" s="50"/>
      <c r="U772" s="50"/>
      <c r="V772" s="50"/>
      <c r="W772" s="52"/>
      <c r="X772" s="50"/>
      <c r="Y772" s="50"/>
      <c r="Z772" s="50"/>
      <c r="AA772" s="50"/>
      <c r="AB772" s="50"/>
    </row>
    <row r="773" spans="1:28" ht="17.2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0"/>
      <c r="K773" s="125"/>
      <c r="L773" s="125"/>
      <c r="R773" s="50"/>
      <c r="S773" s="50"/>
      <c r="T773" s="50"/>
      <c r="U773" s="50"/>
      <c r="V773" s="50"/>
      <c r="W773" s="52"/>
      <c r="X773" s="50"/>
      <c r="Y773" s="50"/>
      <c r="Z773" s="50"/>
      <c r="AA773" s="50"/>
      <c r="AB773" s="50"/>
    </row>
    <row r="774" spans="1:28" ht="17.2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0"/>
      <c r="K774" s="125"/>
      <c r="L774" s="125"/>
      <c r="R774" s="50"/>
      <c r="S774" s="50"/>
      <c r="T774" s="50"/>
      <c r="U774" s="50"/>
      <c r="V774" s="50"/>
      <c r="W774" s="52"/>
      <c r="X774" s="50"/>
      <c r="Y774" s="50"/>
      <c r="Z774" s="50"/>
      <c r="AA774" s="50"/>
      <c r="AB774" s="50"/>
    </row>
    <row r="775" spans="1:28" ht="17.2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0"/>
      <c r="K775" s="125"/>
      <c r="L775" s="125"/>
      <c r="R775" s="50"/>
      <c r="S775" s="50"/>
      <c r="T775" s="50"/>
      <c r="U775" s="50"/>
      <c r="V775" s="50"/>
      <c r="W775" s="52"/>
      <c r="X775" s="50"/>
      <c r="Y775" s="50"/>
      <c r="Z775" s="50"/>
      <c r="AA775" s="50"/>
      <c r="AB775" s="50"/>
    </row>
    <row r="776" spans="1:28" ht="17.2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0"/>
      <c r="K776" s="125"/>
      <c r="L776" s="125"/>
      <c r="R776" s="50"/>
      <c r="S776" s="50"/>
      <c r="T776" s="50"/>
      <c r="U776" s="50"/>
      <c r="V776" s="50"/>
      <c r="W776" s="52"/>
      <c r="X776" s="50"/>
      <c r="Y776" s="50"/>
      <c r="Z776" s="50"/>
      <c r="AA776" s="50"/>
      <c r="AB776" s="50"/>
    </row>
    <row r="777" spans="1:28" ht="17.2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0"/>
      <c r="K777" s="125"/>
      <c r="L777" s="125"/>
      <c r="R777" s="50"/>
      <c r="S777" s="50"/>
      <c r="T777" s="50"/>
      <c r="U777" s="50"/>
      <c r="V777" s="50"/>
      <c r="W777" s="52"/>
      <c r="X777" s="50"/>
      <c r="Y777" s="50"/>
      <c r="Z777" s="50"/>
      <c r="AA777" s="50"/>
      <c r="AB777" s="50"/>
    </row>
    <row r="778" spans="1:28" ht="17.2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0"/>
      <c r="K778" s="125"/>
      <c r="L778" s="125"/>
      <c r="R778" s="50"/>
      <c r="S778" s="50"/>
      <c r="T778" s="50"/>
      <c r="U778" s="50"/>
      <c r="V778" s="50"/>
      <c r="W778" s="52"/>
      <c r="X778" s="50"/>
      <c r="Y778" s="50"/>
      <c r="Z778" s="50"/>
      <c r="AA778" s="50"/>
      <c r="AB778" s="50"/>
    </row>
    <row r="779" spans="1:28" ht="17.2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0"/>
      <c r="K779" s="125"/>
      <c r="L779" s="125"/>
      <c r="R779" s="50"/>
      <c r="S779" s="50"/>
      <c r="T779" s="50"/>
      <c r="U779" s="50"/>
      <c r="V779" s="50"/>
      <c r="W779" s="52"/>
      <c r="X779" s="50"/>
      <c r="Y779" s="50"/>
      <c r="Z779" s="50"/>
      <c r="AA779" s="50"/>
      <c r="AB779" s="50"/>
    </row>
    <row r="780" spans="1:28" ht="17.2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0"/>
      <c r="K780" s="125"/>
      <c r="L780" s="125"/>
      <c r="R780" s="50"/>
      <c r="S780" s="50"/>
      <c r="T780" s="50"/>
      <c r="U780" s="50"/>
      <c r="V780" s="50"/>
      <c r="W780" s="52"/>
      <c r="X780" s="50"/>
      <c r="Y780" s="50"/>
      <c r="Z780" s="50"/>
      <c r="AA780" s="50"/>
      <c r="AB780" s="50"/>
    </row>
    <row r="781" spans="1:28" ht="17.2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0"/>
      <c r="K781" s="125"/>
      <c r="L781" s="125"/>
      <c r="R781" s="50"/>
      <c r="S781" s="50"/>
      <c r="T781" s="50"/>
      <c r="U781" s="50"/>
      <c r="V781" s="50"/>
      <c r="W781" s="52"/>
      <c r="X781" s="50"/>
      <c r="Y781" s="50"/>
      <c r="Z781" s="50"/>
      <c r="AA781" s="50"/>
      <c r="AB781" s="50"/>
    </row>
    <row r="782" spans="1:28" ht="17.2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0"/>
      <c r="K782" s="125"/>
      <c r="L782" s="125"/>
      <c r="R782" s="50"/>
      <c r="S782" s="50"/>
      <c r="T782" s="50"/>
      <c r="U782" s="50"/>
      <c r="V782" s="50"/>
      <c r="W782" s="52"/>
      <c r="X782" s="50"/>
      <c r="Y782" s="50"/>
      <c r="Z782" s="50"/>
      <c r="AA782" s="50"/>
      <c r="AB782" s="50"/>
    </row>
    <row r="783" spans="1:28" ht="17.2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0"/>
      <c r="K783" s="125"/>
      <c r="L783" s="125"/>
      <c r="R783" s="50"/>
      <c r="S783" s="50"/>
      <c r="T783" s="50"/>
      <c r="U783" s="50"/>
      <c r="V783" s="50"/>
      <c r="W783" s="52"/>
      <c r="X783" s="50"/>
      <c r="Y783" s="50"/>
      <c r="Z783" s="50"/>
      <c r="AA783" s="50"/>
      <c r="AB783" s="50"/>
    </row>
    <row r="784" spans="1:28" ht="17.2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0"/>
      <c r="K784" s="125"/>
      <c r="L784" s="125"/>
      <c r="R784" s="50"/>
      <c r="S784" s="50"/>
      <c r="T784" s="50"/>
      <c r="U784" s="50"/>
      <c r="V784" s="50"/>
      <c r="W784" s="52"/>
      <c r="X784" s="50"/>
      <c r="Y784" s="50"/>
      <c r="Z784" s="50"/>
      <c r="AA784" s="50"/>
      <c r="AB784" s="50"/>
    </row>
    <row r="785" spans="1:28" ht="17.2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0"/>
      <c r="K785" s="125"/>
      <c r="L785" s="125"/>
      <c r="R785" s="50"/>
      <c r="S785" s="50"/>
      <c r="T785" s="50"/>
      <c r="U785" s="50"/>
      <c r="V785" s="50"/>
      <c r="W785" s="52"/>
      <c r="X785" s="50"/>
      <c r="Y785" s="50"/>
      <c r="Z785" s="50"/>
      <c r="AA785" s="50"/>
      <c r="AB785" s="50"/>
    </row>
    <row r="786" spans="1:28" ht="17.2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0"/>
      <c r="K786" s="125"/>
      <c r="L786" s="125"/>
      <c r="R786" s="50"/>
      <c r="S786" s="50"/>
      <c r="T786" s="50"/>
      <c r="U786" s="50"/>
      <c r="V786" s="50"/>
      <c r="W786" s="52"/>
      <c r="X786" s="50"/>
      <c r="Y786" s="50"/>
      <c r="Z786" s="50"/>
      <c r="AA786" s="50"/>
      <c r="AB786" s="50"/>
    </row>
    <row r="787" spans="1:28" ht="17.2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0"/>
      <c r="K787" s="125"/>
      <c r="L787" s="125"/>
      <c r="R787" s="50"/>
      <c r="S787" s="50"/>
      <c r="T787" s="50"/>
      <c r="U787" s="50"/>
      <c r="V787" s="50"/>
      <c r="W787" s="52"/>
      <c r="X787" s="50"/>
      <c r="Y787" s="50"/>
      <c r="Z787" s="50"/>
      <c r="AA787" s="50"/>
      <c r="AB787" s="50"/>
    </row>
    <row r="788" spans="1:28" ht="17.2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0"/>
      <c r="K788" s="125"/>
      <c r="L788" s="125"/>
      <c r="R788" s="50"/>
      <c r="S788" s="50"/>
      <c r="T788" s="50"/>
      <c r="U788" s="50"/>
      <c r="V788" s="50"/>
      <c r="W788" s="52"/>
      <c r="X788" s="50"/>
      <c r="Y788" s="50"/>
      <c r="Z788" s="50"/>
      <c r="AA788" s="50"/>
      <c r="AB788" s="50"/>
    </row>
    <row r="789" spans="1:28" ht="17.2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0"/>
      <c r="K789" s="125"/>
      <c r="L789" s="125"/>
      <c r="R789" s="50"/>
      <c r="S789" s="50"/>
      <c r="T789" s="50"/>
      <c r="U789" s="50"/>
      <c r="V789" s="50"/>
      <c r="W789" s="52"/>
      <c r="X789" s="50"/>
      <c r="Y789" s="50"/>
      <c r="Z789" s="50"/>
      <c r="AA789" s="50"/>
      <c r="AB789" s="50"/>
    </row>
    <row r="790" spans="1:28" ht="17.2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0"/>
      <c r="K790" s="125"/>
      <c r="L790" s="125"/>
      <c r="R790" s="50"/>
      <c r="S790" s="50"/>
      <c r="T790" s="50"/>
      <c r="U790" s="50"/>
      <c r="V790" s="50"/>
      <c r="W790" s="52"/>
      <c r="X790" s="50"/>
      <c r="Y790" s="50"/>
      <c r="Z790" s="50"/>
      <c r="AA790" s="50"/>
      <c r="AB790" s="50"/>
    </row>
    <row r="791" spans="1:28" ht="17.2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0"/>
      <c r="K791" s="125"/>
      <c r="L791" s="125"/>
      <c r="R791" s="50"/>
      <c r="S791" s="50"/>
      <c r="T791" s="50"/>
      <c r="U791" s="50"/>
      <c r="V791" s="50"/>
      <c r="W791" s="52"/>
      <c r="X791" s="50"/>
      <c r="Y791" s="50"/>
      <c r="Z791" s="50"/>
      <c r="AA791" s="50"/>
      <c r="AB791" s="50"/>
    </row>
    <row r="792" spans="1:28" ht="17.2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0"/>
      <c r="K792" s="125"/>
      <c r="L792" s="125"/>
      <c r="R792" s="50"/>
      <c r="S792" s="50"/>
      <c r="T792" s="50"/>
      <c r="U792" s="50"/>
      <c r="V792" s="50"/>
      <c r="W792" s="52"/>
      <c r="X792" s="50"/>
      <c r="Y792" s="50"/>
      <c r="Z792" s="50"/>
      <c r="AA792" s="50"/>
      <c r="AB792" s="50"/>
    </row>
    <row r="793" spans="1:28" ht="17.2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0"/>
      <c r="K793" s="125"/>
      <c r="L793" s="125"/>
      <c r="R793" s="50"/>
      <c r="S793" s="50"/>
      <c r="T793" s="50"/>
      <c r="U793" s="50"/>
      <c r="V793" s="50"/>
      <c r="W793" s="52"/>
      <c r="X793" s="50"/>
      <c r="Y793" s="50"/>
      <c r="Z793" s="50"/>
      <c r="AA793" s="50"/>
      <c r="AB793" s="50"/>
    </row>
    <row r="794" spans="1:28" ht="17.2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0"/>
      <c r="K794" s="125"/>
      <c r="L794" s="125"/>
      <c r="R794" s="50"/>
      <c r="S794" s="50"/>
      <c r="T794" s="50"/>
      <c r="U794" s="50"/>
      <c r="V794" s="50"/>
      <c r="W794" s="52"/>
      <c r="X794" s="50"/>
      <c r="Y794" s="50"/>
      <c r="Z794" s="50"/>
      <c r="AA794" s="50"/>
      <c r="AB794" s="50"/>
    </row>
    <row r="795" spans="1:28" ht="17.2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0"/>
      <c r="K795" s="125"/>
      <c r="L795" s="125"/>
      <c r="R795" s="50"/>
      <c r="S795" s="50"/>
      <c r="T795" s="50"/>
      <c r="U795" s="50"/>
      <c r="V795" s="50"/>
      <c r="W795" s="52"/>
      <c r="X795" s="50"/>
      <c r="Y795" s="50"/>
      <c r="Z795" s="50"/>
      <c r="AA795" s="50"/>
      <c r="AB795" s="50"/>
    </row>
    <row r="796" spans="1:28" ht="17.2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0"/>
      <c r="K796" s="125"/>
      <c r="L796" s="125"/>
      <c r="R796" s="50"/>
      <c r="S796" s="50"/>
      <c r="T796" s="50"/>
      <c r="U796" s="50"/>
      <c r="V796" s="50"/>
      <c r="W796" s="52"/>
      <c r="X796" s="50"/>
      <c r="Y796" s="50"/>
      <c r="Z796" s="50"/>
      <c r="AA796" s="50"/>
      <c r="AB796" s="50"/>
    </row>
    <row r="797" spans="1:28" ht="17.2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0"/>
      <c r="K797" s="125"/>
      <c r="L797" s="125"/>
      <c r="R797" s="50"/>
      <c r="S797" s="50"/>
      <c r="T797" s="50"/>
      <c r="U797" s="50"/>
      <c r="V797" s="50"/>
      <c r="W797" s="52"/>
      <c r="X797" s="50"/>
      <c r="Y797" s="50"/>
      <c r="Z797" s="50"/>
      <c r="AA797" s="50"/>
      <c r="AB797" s="50"/>
    </row>
    <row r="798" spans="1:28" ht="17.2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0"/>
      <c r="K798" s="125"/>
      <c r="L798" s="125"/>
      <c r="R798" s="50"/>
      <c r="S798" s="50"/>
      <c r="T798" s="50"/>
      <c r="U798" s="50"/>
      <c r="V798" s="50"/>
      <c r="W798" s="52"/>
      <c r="X798" s="50"/>
      <c r="Y798" s="50"/>
      <c r="Z798" s="50"/>
      <c r="AA798" s="50"/>
      <c r="AB798" s="50"/>
    </row>
    <row r="799" spans="1:28" ht="17.2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0"/>
      <c r="K799" s="125"/>
      <c r="L799" s="125"/>
      <c r="R799" s="50"/>
      <c r="S799" s="50"/>
      <c r="T799" s="50"/>
      <c r="U799" s="50"/>
      <c r="V799" s="50"/>
      <c r="W799" s="52"/>
      <c r="X799" s="50"/>
      <c r="Y799" s="50"/>
      <c r="Z799" s="50"/>
      <c r="AA799" s="50"/>
      <c r="AB799" s="50"/>
    </row>
    <row r="800" spans="1:28" ht="17.2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0"/>
      <c r="K800" s="125"/>
      <c r="L800" s="125"/>
      <c r="R800" s="50"/>
      <c r="S800" s="50"/>
      <c r="T800" s="50"/>
      <c r="U800" s="50"/>
      <c r="V800" s="50"/>
      <c r="W800" s="52"/>
      <c r="X800" s="50"/>
      <c r="Y800" s="50"/>
      <c r="Z800" s="50"/>
      <c r="AA800" s="50"/>
      <c r="AB800" s="50"/>
    </row>
    <row r="801" spans="1:28" ht="17.2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0"/>
      <c r="K801" s="125"/>
      <c r="L801" s="125"/>
      <c r="R801" s="50"/>
      <c r="S801" s="50"/>
      <c r="T801" s="50"/>
      <c r="U801" s="50"/>
      <c r="V801" s="50"/>
      <c r="W801" s="52"/>
      <c r="X801" s="50"/>
      <c r="Y801" s="50"/>
      <c r="Z801" s="50"/>
      <c r="AA801" s="50"/>
      <c r="AB801" s="50"/>
    </row>
    <row r="802" spans="1:28" ht="17.2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0"/>
      <c r="K802" s="125"/>
      <c r="L802" s="125"/>
      <c r="R802" s="50"/>
      <c r="S802" s="50"/>
      <c r="T802" s="50"/>
      <c r="U802" s="50"/>
      <c r="V802" s="50"/>
      <c r="W802" s="52"/>
      <c r="X802" s="50"/>
      <c r="Y802" s="50"/>
      <c r="Z802" s="50"/>
      <c r="AA802" s="50"/>
      <c r="AB802" s="50"/>
    </row>
    <row r="803" spans="1:28" ht="17.2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0"/>
      <c r="K803" s="125"/>
      <c r="L803" s="125"/>
      <c r="R803" s="50"/>
      <c r="S803" s="50"/>
      <c r="T803" s="50"/>
      <c r="U803" s="50"/>
      <c r="V803" s="50"/>
      <c r="W803" s="52"/>
      <c r="X803" s="50"/>
      <c r="Y803" s="50"/>
      <c r="Z803" s="50"/>
      <c r="AA803" s="50"/>
      <c r="AB803" s="50"/>
    </row>
    <row r="804" spans="1:28" ht="17.2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0"/>
      <c r="K804" s="125"/>
      <c r="L804" s="125"/>
      <c r="R804" s="50"/>
      <c r="S804" s="50"/>
      <c r="T804" s="50"/>
      <c r="U804" s="50"/>
      <c r="V804" s="50"/>
      <c r="W804" s="52"/>
      <c r="X804" s="50"/>
      <c r="Y804" s="50"/>
      <c r="Z804" s="50"/>
      <c r="AA804" s="50"/>
      <c r="AB804" s="50"/>
    </row>
    <row r="805" spans="1:28" ht="17.2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0"/>
      <c r="K805" s="125"/>
      <c r="L805" s="125"/>
      <c r="R805" s="50"/>
      <c r="S805" s="50"/>
      <c r="T805" s="50"/>
      <c r="U805" s="50"/>
      <c r="V805" s="50"/>
      <c r="W805" s="52"/>
      <c r="X805" s="50"/>
      <c r="Y805" s="50"/>
      <c r="Z805" s="50"/>
      <c r="AA805" s="50"/>
      <c r="AB805" s="50"/>
    </row>
    <row r="806" spans="1:28" ht="17.2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0"/>
      <c r="K806" s="125"/>
      <c r="L806" s="125"/>
      <c r="R806" s="50"/>
      <c r="S806" s="50"/>
      <c r="T806" s="50"/>
      <c r="U806" s="50"/>
      <c r="V806" s="50"/>
      <c r="W806" s="52"/>
      <c r="X806" s="50"/>
      <c r="Y806" s="50"/>
      <c r="Z806" s="50"/>
      <c r="AA806" s="50"/>
      <c r="AB806" s="50"/>
    </row>
    <row r="807" spans="1:28" ht="17.2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0"/>
      <c r="K807" s="125"/>
      <c r="L807" s="125"/>
      <c r="R807" s="50"/>
      <c r="S807" s="50"/>
      <c r="T807" s="50"/>
      <c r="U807" s="50"/>
      <c r="V807" s="50"/>
      <c r="W807" s="52"/>
      <c r="X807" s="50"/>
      <c r="Y807" s="50"/>
      <c r="Z807" s="50"/>
      <c r="AA807" s="50"/>
      <c r="AB807" s="50"/>
    </row>
    <row r="808" spans="1:28" ht="17.2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0"/>
      <c r="K808" s="125"/>
      <c r="L808" s="125"/>
      <c r="R808" s="50"/>
      <c r="S808" s="50"/>
      <c r="T808" s="50"/>
      <c r="U808" s="50"/>
      <c r="V808" s="50"/>
      <c r="W808" s="52"/>
      <c r="X808" s="50"/>
      <c r="Y808" s="50"/>
      <c r="Z808" s="50"/>
      <c r="AA808" s="50"/>
      <c r="AB808" s="50"/>
    </row>
    <row r="809" spans="1:28" ht="17.2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0"/>
      <c r="K809" s="125"/>
      <c r="L809" s="125"/>
      <c r="R809" s="50"/>
      <c r="S809" s="50"/>
      <c r="T809" s="50"/>
      <c r="U809" s="50"/>
      <c r="V809" s="50"/>
      <c r="W809" s="52"/>
      <c r="X809" s="50"/>
      <c r="Y809" s="50"/>
      <c r="Z809" s="50"/>
      <c r="AA809" s="50"/>
      <c r="AB809" s="50"/>
    </row>
    <row r="810" spans="1:28" ht="17.2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0"/>
      <c r="K810" s="125"/>
      <c r="L810" s="125"/>
      <c r="R810" s="50"/>
      <c r="S810" s="50"/>
      <c r="T810" s="50"/>
      <c r="U810" s="50"/>
      <c r="V810" s="50"/>
      <c r="W810" s="52"/>
      <c r="X810" s="50"/>
      <c r="Y810" s="50"/>
      <c r="Z810" s="50"/>
      <c r="AA810" s="50"/>
      <c r="AB810" s="50"/>
    </row>
    <row r="811" spans="1:28" ht="17.2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0"/>
      <c r="K811" s="125"/>
      <c r="L811" s="125"/>
      <c r="R811" s="50"/>
      <c r="S811" s="50"/>
      <c r="T811" s="50"/>
      <c r="U811" s="50"/>
      <c r="V811" s="50"/>
      <c r="W811" s="52"/>
      <c r="X811" s="50"/>
      <c r="Y811" s="50"/>
      <c r="Z811" s="50"/>
      <c r="AA811" s="50"/>
      <c r="AB811" s="50"/>
    </row>
    <row r="812" spans="1:28" ht="17.2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0"/>
      <c r="K812" s="125"/>
      <c r="L812" s="125"/>
      <c r="R812" s="50"/>
      <c r="S812" s="50"/>
      <c r="T812" s="50"/>
      <c r="U812" s="50"/>
      <c r="V812" s="50"/>
      <c r="W812" s="52"/>
      <c r="X812" s="50"/>
      <c r="Y812" s="50"/>
      <c r="Z812" s="50"/>
      <c r="AA812" s="50"/>
      <c r="AB812" s="50"/>
    </row>
    <row r="813" spans="1:28" ht="17.2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0"/>
      <c r="K813" s="125"/>
      <c r="L813" s="125"/>
      <c r="R813" s="50"/>
      <c r="S813" s="50"/>
      <c r="T813" s="50"/>
      <c r="U813" s="50"/>
      <c r="V813" s="50"/>
      <c r="W813" s="52"/>
      <c r="X813" s="50"/>
      <c r="Y813" s="50"/>
      <c r="Z813" s="50"/>
      <c r="AA813" s="50"/>
      <c r="AB813" s="50"/>
    </row>
    <row r="814" spans="1:28" ht="17.2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0"/>
      <c r="K814" s="125"/>
      <c r="L814" s="125"/>
      <c r="R814" s="50"/>
      <c r="S814" s="50"/>
      <c r="T814" s="50"/>
      <c r="U814" s="50"/>
      <c r="V814" s="50"/>
      <c r="W814" s="52"/>
      <c r="X814" s="50"/>
      <c r="Y814" s="50"/>
      <c r="Z814" s="50"/>
      <c r="AA814" s="50"/>
      <c r="AB814" s="50"/>
    </row>
    <row r="815" spans="1:28" ht="17.2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0"/>
      <c r="K815" s="125"/>
      <c r="L815" s="125"/>
      <c r="R815" s="50"/>
      <c r="S815" s="50"/>
      <c r="T815" s="50"/>
      <c r="U815" s="50"/>
      <c r="V815" s="50"/>
      <c r="W815" s="52"/>
      <c r="X815" s="50"/>
      <c r="Y815" s="50"/>
      <c r="Z815" s="50"/>
      <c r="AA815" s="50"/>
      <c r="AB815" s="50"/>
    </row>
    <row r="816" spans="1:28" ht="17.2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0"/>
      <c r="K816" s="125"/>
      <c r="L816" s="125"/>
      <c r="R816" s="50"/>
      <c r="S816" s="50"/>
      <c r="T816" s="50"/>
      <c r="U816" s="50"/>
      <c r="V816" s="50"/>
      <c r="W816" s="52"/>
      <c r="X816" s="50"/>
      <c r="Y816" s="50"/>
      <c r="Z816" s="50"/>
      <c r="AA816" s="50"/>
      <c r="AB816" s="50"/>
    </row>
    <row r="817" spans="1:28" ht="17.2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0"/>
      <c r="K817" s="125"/>
      <c r="L817" s="125"/>
      <c r="R817" s="50"/>
      <c r="S817" s="50"/>
      <c r="T817" s="50"/>
      <c r="U817" s="50"/>
      <c r="V817" s="50"/>
      <c r="W817" s="52"/>
      <c r="X817" s="50"/>
      <c r="Y817" s="50"/>
      <c r="Z817" s="50"/>
      <c r="AA817" s="50"/>
      <c r="AB817" s="50"/>
    </row>
    <row r="818" spans="1:28" ht="17.2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0"/>
      <c r="K818" s="125"/>
      <c r="L818" s="125"/>
      <c r="R818" s="50"/>
      <c r="S818" s="50"/>
      <c r="T818" s="50"/>
      <c r="U818" s="50"/>
      <c r="V818" s="50"/>
      <c r="W818" s="52"/>
      <c r="X818" s="50"/>
      <c r="Y818" s="50"/>
      <c r="Z818" s="50"/>
      <c r="AA818" s="50"/>
      <c r="AB818" s="50"/>
    </row>
    <row r="819" spans="1:28" ht="17.2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0"/>
      <c r="K819" s="125"/>
      <c r="L819" s="125"/>
      <c r="R819" s="50"/>
      <c r="S819" s="50"/>
      <c r="T819" s="50"/>
      <c r="U819" s="50"/>
      <c r="V819" s="50"/>
      <c r="W819" s="52"/>
      <c r="X819" s="50"/>
      <c r="Y819" s="50"/>
      <c r="Z819" s="50"/>
      <c r="AA819" s="50"/>
      <c r="AB819" s="50"/>
    </row>
    <row r="820" spans="1:28" ht="17.2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0"/>
      <c r="K820" s="125"/>
      <c r="L820" s="125"/>
      <c r="R820" s="50"/>
      <c r="S820" s="50"/>
      <c r="T820" s="50"/>
      <c r="U820" s="50"/>
      <c r="V820" s="50"/>
      <c r="W820" s="52"/>
      <c r="X820" s="50"/>
      <c r="Y820" s="50"/>
      <c r="Z820" s="50"/>
      <c r="AA820" s="50"/>
      <c r="AB820" s="50"/>
    </row>
    <row r="821" spans="1:28" ht="17.2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0"/>
      <c r="K821" s="125"/>
      <c r="L821" s="125"/>
      <c r="R821" s="50"/>
      <c r="S821" s="50"/>
      <c r="T821" s="50"/>
      <c r="U821" s="50"/>
      <c r="V821" s="50"/>
      <c r="W821" s="52"/>
      <c r="X821" s="50"/>
      <c r="Y821" s="50"/>
      <c r="Z821" s="50"/>
      <c r="AA821" s="50"/>
      <c r="AB821" s="50"/>
    </row>
    <row r="822" spans="1:28" ht="17.2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0"/>
      <c r="K822" s="125"/>
      <c r="L822" s="125"/>
      <c r="R822" s="50"/>
      <c r="S822" s="50"/>
      <c r="T822" s="50"/>
      <c r="U822" s="50"/>
      <c r="V822" s="50"/>
      <c r="W822" s="52"/>
      <c r="X822" s="50"/>
      <c r="Y822" s="50"/>
      <c r="Z822" s="50"/>
      <c r="AA822" s="50"/>
      <c r="AB822" s="50"/>
    </row>
    <row r="823" spans="1:28" ht="17.2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0"/>
      <c r="K823" s="125"/>
      <c r="L823" s="125"/>
      <c r="R823" s="50"/>
      <c r="S823" s="50"/>
      <c r="T823" s="50"/>
      <c r="U823" s="50"/>
      <c r="V823" s="50"/>
      <c r="W823" s="52"/>
      <c r="X823" s="50"/>
      <c r="Y823" s="50"/>
      <c r="Z823" s="50"/>
      <c r="AA823" s="50"/>
      <c r="AB823" s="50"/>
    </row>
    <row r="824" spans="1:28" ht="17.2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0"/>
      <c r="K824" s="125"/>
      <c r="L824" s="125"/>
      <c r="R824" s="50"/>
      <c r="S824" s="50"/>
      <c r="T824" s="50"/>
      <c r="U824" s="50"/>
      <c r="V824" s="50"/>
      <c r="W824" s="52"/>
      <c r="X824" s="50"/>
      <c r="Y824" s="50"/>
      <c r="Z824" s="50"/>
      <c r="AA824" s="50"/>
      <c r="AB824" s="50"/>
    </row>
    <row r="825" spans="1:28" ht="17.2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0"/>
      <c r="K825" s="125"/>
      <c r="L825" s="125"/>
      <c r="R825" s="50"/>
      <c r="S825" s="50"/>
      <c r="T825" s="50"/>
      <c r="U825" s="50"/>
      <c r="V825" s="50"/>
      <c r="W825" s="52"/>
      <c r="X825" s="50"/>
      <c r="Y825" s="50"/>
      <c r="Z825" s="50"/>
      <c r="AA825" s="50"/>
      <c r="AB825" s="50"/>
    </row>
    <row r="826" spans="1:28" ht="17.2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0"/>
      <c r="K826" s="125"/>
      <c r="L826" s="125"/>
      <c r="R826" s="50"/>
      <c r="S826" s="50"/>
      <c r="T826" s="50"/>
      <c r="U826" s="50"/>
      <c r="V826" s="50"/>
      <c r="W826" s="52"/>
      <c r="X826" s="50"/>
      <c r="Y826" s="50"/>
      <c r="Z826" s="50"/>
      <c r="AA826" s="50"/>
      <c r="AB826" s="50"/>
    </row>
    <row r="827" spans="1:28" ht="17.2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0"/>
      <c r="K827" s="125"/>
      <c r="L827" s="125"/>
      <c r="R827" s="50"/>
      <c r="S827" s="50"/>
      <c r="T827" s="50"/>
      <c r="U827" s="50"/>
      <c r="V827" s="50"/>
      <c r="W827" s="52"/>
      <c r="X827" s="50"/>
      <c r="Y827" s="50"/>
      <c r="Z827" s="50"/>
      <c r="AA827" s="50"/>
      <c r="AB827" s="50"/>
    </row>
    <row r="828" spans="1:28" ht="17.2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0"/>
      <c r="K828" s="125"/>
      <c r="L828" s="125"/>
      <c r="R828" s="50"/>
      <c r="S828" s="50"/>
      <c r="T828" s="50"/>
      <c r="U828" s="50"/>
      <c r="V828" s="50"/>
      <c r="W828" s="52"/>
      <c r="X828" s="50"/>
      <c r="Y828" s="50"/>
      <c r="Z828" s="50"/>
      <c r="AA828" s="50"/>
      <c r="AB828" s="50"/>
    </row>
    <row r="829" spans="1:28" ht="17.2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0"/>
      <c r="K829" s="125"/>
      <c r="L829" s="125"/>
      <c r="R829" s="50"/>
      <c r="S829" s="50"/>
      <c r="T829" s="50"/>
      <c r="U829" s="50"/>
      <c r="V829" s="50"/>
      <c r="W829" s="52"/>
      <c r="X829" s="50"/>
      <c r="Y829" s="50"/>
      <c r="Z829" s="50"/>
      <c r="AA829" s="50"/>
      <c r="AB829" s="50"/>
    </row>
    <row r="830" spans="1:28" ht="17.2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0"/>
      <c r="K830" s="125"/>
      <c r="L830" s="125"/>
      <c r="R830" s="50"/>
      <c r="S830" s="50"/>
      <c r="T830" s="50"/>
      <c r="U830" s="50"/>
      <c r="V830" s="50"/>
      <c r="W830" s="52"/>
      <c r="X830" s="50"/>
      <c r="Y830" s="50"/>
      <c r="Z830" s="50"/>
      <c r="AA830" s="50"/>
      <c r="AB830" s="50"/>
    </row>
    <row r="831" spans="1:28" ht="17.2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0"/>
      <c r="K831" s="125"/>
      <c r="L831" s="125"/>
      <c r="R831" s="50"/>
      <c r="S831" s="50"/>
      <c r="T831" s="50"/>
      <c r="U831" s="50"/>
      <c r="V831" s="50"/>
      <c r="W831" s="52"/>
      <c r="X831" s="50"/>
      <c r="Y831" s="50"/>
      <c r="Z831" s="50"/>
      <c r="AA831" s="50"/>
      <c r="AB831" s="50"/>
    </row>
    <row r="832" spans="1:28" ht="17.2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0"/>
      <c r="K832" s="125"/>
      <c r="L832" s="125"/>
      <c r="R832" s="50"/>
      <c r="S832" s="50"/>
      <c r="T832" s="50"/>
      <c r="U832" s="50"/>
      <c r="V832" s="50"/>
      <c r="W832" s="52"/>
      <c r="X832" s="50"/>
      <c r="Y832" s="50"/>
      <c r="Z832" s="50"/>
      <c r="AA832" s="50"/>
      <c r="AB832" s="50"/>
    </row>
    <row r="833" spans="1:28" ht="17.2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0"/>
      <c r="K833" s="125"/>
      <c r="L833" s="125"/>
      <c r="R833" s="50"/>
      <c r="S833" s="50"/>
      <c r="T833" s="50"/>
      <c r="U833" s="50"/>
      <c r="V833" s="50"/>
      <c r="W833" s="52"/>
      <c r="X833" s="50"/>
      <c r="Y833" s="50"/>
      <c r="Z833" s="50"/>
      <c r="AA833" s="50"/>
      <c r="AB833" s="50"/>
    </row>
    <row r="834" spans="1:28" ht="17.2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0"/>
      <c r="K834" s="125"/>
      <c r="L834" s="125"/>
      <c r="R834" s="50"/>
      <c r="S834" s="50"/>
      <c r="T834" s="50"/>
      <c r="U834" s="50"/>
      <c r="V834" s="50"/>
      <c r="W834" s="52"/>
      <c r="X834" s="50"/>
      <c r="Y834" s="50"/>
      <c r="Z834" s="50"/>
      <c r="AA834" s="50"/>
      <c r="AB834" s="50"/>
    </row>
    <row r="835" spans="1:28" ht="17.2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0"/>
      <c r="K835" s="125"/>
      <c r="L835" s="125"/>
      <c r="R835" s="50"/>
      <c r="S835" s="50"/>
      <c r="T835" s="50"/>
      <c r="U835" s="50"/>
      <c r="V835" s="50"/>
      <c r="W835" s="52"/>
      <c r="X835" s="50"/>
      <c r="Y835" s="50"/>
      <c r="Z835" s="50"/>
      <c r="AA835" s="50"/>
      <c r="AB835" s="50"/>
    </row>
    <row r="836" spans="1:28" ht="17.2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0"/>
      <c r="K836" s="125"/>
      <c r="L836" s="125"/>
      <c r="R836" s="50"/>
      <c r="S836" s="50"/>
      <c r="T836" s="50"/>
      <c r="U836" s="50"/>
      <c r="V836" s="50"/>
      <c r="W836" s="52"/>
      <c r="X836" s="50"/>
      <c r="Y836" s="50"/>
      <c r="Z836" s="50"/>
      <c r="AA836" s="50"/>
      <c r="AB836" s="50"/>
    </row>
    <row r="837" spans="1:28" ht="17.2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0"/>
      <c r="K837" s="125"/>
      <c r="L837" s="125"/>
      <c r="R837" s="50"/>
      <c r="S837" s="50"/>
      <c r="T837" s="50"/>
      <c r="U837" s="50"/>
      <c r="V837" s="50"/>
      <c r="W837" s="52"/>
      <c r="X837" s="50"/>
      <c r="Y837" s="50"/>
      <c r="Z837" s="50"/>
      <c r="AA837" s="50"/>
      <c r="AB837" s="50"/>
    </row>
    <row r="838" spans="1:28" ht="17.2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0"/>
      <c r="K838" s="125"/>
      <c r="L838" s="125"/>
      <c r="R838" s="50"/>
      <c r="S838" s="50"/>
      <c r="T838" s="50"/>
      <c r="U838" s="50"/>
      <c r="V838" s="50"/>
      <c r="W838" s="52"/>
      <c r="X838" s="50"/>
      <c r="Y838" s="50"/>
      <c r="Z838" s="50"/>
      <c r="AA838" s="50"/>
      <c r="AB838" s="50"/>
    </row>
    <row r="839" spans="1:28" ht="17.2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0"/>
      <c r="K839" s="125"/>
      <c r="L839" s="125"/>
      <c r="R839" s="50"/>
      <c r="S839" s="50"/>
      <c r="T839" s="50"/>
      <c r="U839" s="50"/>
      <c r="V839" s="50"/>
      <c r="W839" s="52"/>
      <c r="X839" s="50"/>
      <c r="Y839" s="50"/>
      <c r="Z839" s="50"/>
      <c r="AA839" s="50"/>
      <c r="AB839" s="50"/>
    </row>
    <row r="840" spans="1:28" ht="17.2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0"/>
      <c r="K840" s="125"/>
      <c r="L840" s="125"/>
      <c r="R840" s="50"/>
      <c r="S840" s="50"/>
      <c r="T840" s="50"/>
      <c r="U840" s="50"/>
      <c r="V840" s="50"/>
      <c r="W840" s="52"/>
      <c r="X840" s="50"/>
      <c r="Y840" s="50"/>
      <c r="Z840" s="50"/>
      <c r="AA840" s="50"/>
      <c r="AB840" s="50"/>
    </row>
    <row r="841" spans="1:28" ht="17.2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0"/>
      <c r="K841" s="125"/>
      <c r="L841" s="125"/>
      <c r="R841" s="50"/>
      <c r="S841" s="50"/>
      <c r="T841" s="50"/>
      <c r="U841" s="50"/>
      <c r="V841" s="50"/>
      <c r="W841" s="52"/>
      <c r="X841" s="50"/>
      <c r="Y841" s="50"/>
      <c r="Z841" s="50"/>
      <c r="AA841" s="50"/>
      <c r="AB841" s="50"/>
    </row>
    <row r="842" spans="1:28" ht="17.2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0"/>
      <c r="K842" s="125"/>
      <c r="L842" s="125"/>
      <c r="R842" s="50"/>
      <c r="S842" s="50"/>
      <c r="T842" s="50"/>
      <c r="U842" s="50"/>
      <c r="V842" s="50"/>
      <c r="W842" s="52"/>
      <c r="X842" s="50"/>
      <c r="Y842" s="50"/>
      <c r="Z842" s="50"/>
      <c r="AA842" s="50"/>
      <c r="AB842" s="50"/>
    </row>
    <row r="843" spans="1:28" ht="17.2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0"/>
      <c r="K843" s="125"/>
      <c r="L843" s="125"/>
      <c r="R843" s="50"/>
      <c r="S843" s="50"/>
      <c r="T843" s="50"/>
      <c r="U843" s="50"/>
      <c r="V843" s="50"/>
      <c r="W843" s="52"/>
      <c r="X843" s="50"/>
      <c r="Y843" s="50"/>
      <c r="Z843" s="50"/>
      <c r="AA843" s="50"/>
      <c r="AB843" s="50"/>
    </row>
    <row r="844" spans="1:28" ht="17.2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0"/>
      <c r="K844" s="125"/>
      <c r="L844" s="125"/>
      <c r="R844" s="50"/>
      <c r="S844" s="50"/>
      <c r="T844" s="50"/>
      <c r="U844" s="50"/>
      <c r="V844" s="50"/>
      <c r="W844" s="52"/>
      <c r="X844" s="50"/>
      <c r="Y844" s="50"/>
      <c r="Z844" s="50"/>
      <c r="AA844" s="50"/>
      <c r="AB844" s="50"/>
    </row>
    <row r="845" spans="1:28" ht="17.2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0"/>
      <c r="K845" s="125"/>
      <c r="L845" s="125"/>
      <c r="R845" s="50"/>
      <c r="S845" s="50"/>
      <c r="T845" s="50"/>
      <c r="U845" s="50"/>
      <c r="V845" s="50"/>
      <c r="W845" s="52"/>
      <c r="X845" s="50"/>
      <c r="Y845" s="50"/>
      <c r="Z845" s="50"/>
      <c r="AA845" s="50"/>
      <c r="AB845" s="50"/>
    </row>
    <row r="846" spans="1:28" ht="17.2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0"/>
      <c r="K846" s="125"/>
      <c r="L846" s="125"/>
      <c r="R846" s="50"/>
      <c r="S846" s="50"/>
      <c r="T846" s="50"/>
      <c r="U846" s="50"/>
      <c r="V846" s="50"/>
      <c r="W846" s="52"/>
      <c r="X846" s="50"/>
      <c r="Y846" s="50"/>
      <c r="Z846" s="50"/>
      <c r="AA846" s="50"/>
      <c r="AB846" s="50"/>
    </row>
    <row r="847" spans="1:28" ht="17.2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0"/>
      <c r="K847" s="125"/>
      <c r="L847" s="125"/>
      <c r="R847" s="50"/>
      <c r="S847" s="50"/>
      <c r="T847" s="50"/>
      <c r="U847" s="50"/>
      <c r="V847" s="50"/>
      <c r="W847" s="52"/>
      <c r="X847" s="50"/>
      <c r="Y847" s="50"/>
      <c r="Z847" s="50"/>
      <c r="AA847" s="50"/>
      <c r="AB847" s="50"/>
    </row>
    <row r="848" spans="1:28" ht="17.2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0"/>
      <c r="K848" s="125"/>
      <c r="L848" s="125"/>
      <c r="R848" s="50"/>
      <c r="S848" s="50"/>
      <c r="T848" s="50"/>
      <c r="U848" s="50"/>
      <c r="V848" s="50"/>
      <c r="W848" s="52"/>
      <c r="X848" s="50"/>
      <c r="Y848" s="50"/>
      <c r="Z848" s="50"/>
      <c r="AA848" s="50"/>
      <c r="AB848" s="50"/>
    </row>
    <row r="849" spans="1:28" ht="17.2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0"/>
      <c r="K849" s="125"/>
      <c r="L849" s="125"/>
      <c r="R849" s="50"/>
      <c r="S849" s="50"/>
      <c r="T849" s="50"/>
      <c r="U849" s="50"/>
      <c r="V849" s="50"/>
      <c r="W849" s="52"/>
      <c r="X849" s="50"/>
      <c r="Y849" s="50"/>
      <c r="Z849" s="50"/>
      <c r="AA849" s="50"/>
      <c r="AB849" s="50"/>
    </row>
    <row r="850" spans="1:28" ht="17.2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0"/>
      <c r="K850" s="125"/>
      <c r="L850" s="125"/>
      <c r="R850" s="50"/>
      <c r="S850" s="50"/>
      <c r="T850" s="50"/>
      <c r="U850" s="50"/>
      <c r="V850" s="50"/>
      <c r="W850" s="52"/>
      <c r="X850" s="50"/>
      <c r="Y850" s="50"/>
      <c r="Z850" s="50"/>
      <c r="AA850" s="50"/>
      <c r="AB850" s="50"/>
    </row>
    <row r="851" spans="1:28" ht="17.2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0"/>
      <c r="K851" s="125"/>
      <c r="L851" s="125"/>
      <c r="R851" s="50"/>
      <c r="S851" s="50"/>
      <c r="T851" s="50"/>
      <c r="U851" s="50"/>
      <c r="V851" s="50"/>
      <c r="W851" s="52"/>
      <c r="X851" s="50"/>
      <c r="Y851" s="50"/>
      <c r="Z851" s="50"/>
      <c r="AA851" s="50"/>
      <c r="AB851" s="50"/>
    </row>
    <row r="852" spans="1:28" ht="17.2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0"/>
      <c r="K852" s="125"/>
      <c r="L852" s="125"/>
      <c r="R852" s="50"/>
      <c r="S852" s="50"/>
      <c r="T852" s="50"/>
      <c r="U852" s="50"/>
      <c r="V852" s="50"/>
      <c r="W852" s="52"/>
      <c r="X852" s="50"/>
      <c r="Y852" s="50"/>
      <c r="Z852" s="50"/>
      <c r="AA852" s="50"/>
      <c r="AB852" s="50"/>
    </row>
    <row r="853" spans="1:28" ht="17.2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0"/>
      <c r="K853" s="125"/>
      <c r="L853" s="125"/>
      <c r="R853" s="50"/>
      <c r="S853" s="50"/>
      <c r="T853" s="50"/>
      <c r="U853" s="50"/>
      <c r="V853" s="50"/>
      <c r="W853" s="52"/>
      <c r="X853" s="50"/>
      <c r="Y853" s="50"/>
      <c r="Z853" s="50"/>
      <c r="AA853" s="50"/>
      <c r="AB853" s="50"/>
    </row>
    <row r="854" spans="1:28" ht="17.2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0"/>
      <c r="K854" s="125"/>
      <c r="L854" s="125"/>
      <c r="R854" s="50"/>
      <c r="S854" s="50"/>
      <c r="T854" s="50"/>
      <c r="U854" s="50"/>
      <c r="V854" s="50"/>
      <c r="W854" s="52"/>
      <c r="X854" s="50"/>
      <c r="Y854" s="50"/>
      <c r="Z854" s="50"/>
      <c r="AA854" s="50"/>
      <c r="AB854" s="50"/>
    </row>
    <row r="855" spans="1:28" ht="17.2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0"/>
      <c r="K855" s="125"/>
      <c r="L855" s="125"/>
      <c r="R855" s="50"/>
      <c r="S855" s="50"/>
      <c r="T855" s="50"/>
      <c r="U855" s="50"/>
      <c r="V855" s="50"/>
      <c r="W855" s="52"/>
      <c r="X855" s="50"/>
      <c r="Y855" s="50"/>
      <c r="Z855" s="50"/>
      <c r="AA855" s="50"/>
      <c r="AB855" s="50"/>
    </row>
    <row r="856" spans="1:28" ht="17.2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0"/>
      <c r="K856" s="125"/>
      <c r="L856" s="125"/>
      <c r="R856" s="50"/>
      <c r="S856" s="50"/>
      <c r="T856" s="50"/>
      <c r="U856" s="50"/>
      <c r="V856" s="50"/>
      <c r="W856" s="52"/>
      <c r="X856" s="50"/>
      <c r="Y856" s="50"/>
      <c r="Z856" s="50"/>
      <c r="AA856" s="50"/>
      <c r="AB856" s="50"/>
    </row>
    <row r="857" spans="1:28" ht="17.2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0"/>
      <c r="K857" s="125"/>
      <c r="L857" s="125"/>
      <c r="R857" s="50"/>
      <c r="S857" s="50"/>
      <c r="T857" s="50"/>
      <c r="U857" s="50"/>
      <c r="V857" s="50"/>
      <c r="W857" s="52"/>
      <c r="X857" s="50"/>
      <c r="Y857" s="50"/>
      <c r="Z857" s="50"/>
      <c r="AA857" s="50"/>
      <c r="AB857" s="50"/>
    </row>
    <row r="858" spans="1:28" ht="17.2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0"/>
      <c r="K858" s="125"/>
      <c r="L858" s="125"/>
      <c r="R858" s="50"/>
      <c r="S858" s="50"/>
      <c r="T858" s="50"/>
      <c r="U858" s="50"/>
      <c r="V858" s="50"/>
      <c r="W858" s="52"/>
      <c r="X858" s="50"/>
      <c r="Y858" s="50"/>
      <c r="Z858" s="50"/>
      <c r="AA858" s="50"/>
      <c r="AB858" s="50"/>
    </row>
    <row r="859" spans="1:28" ht="17.2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0"/>
      <c r="K859" s="125"/>
      <c r="L859" s="125"/>
      <c r="R859" s="50"/>
      <c r="S859" s="50"/>
      <c r="T859" s="50"/>
      <c r="U859" s="50"/>
      <c r="V859" s="50"/>
      <c r="W859" s="52"/>
      <c r="X859" s="50"/>
      <c r="Y859" s="50"/>
      <c r="Z859" s="50"/>
      <c r="AA859" s="50"/>
      <c r="AB859" s="50"/>
    </row>
    <row r="860" spans="1:28" ht="17.2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0"/>
      <c r="K860" s="125"/>
      <c r="L860" s="125"/>
      <c r="R860" s="50"/>
      <c r="S860" s="50"/>
      <c r="T860" s="50"/>
      <c r="U860" s="50"/>
      <c r="V860" s="50"/>
      <c r="W860" s="52"/>
      <c r="X860" s="50"/>
      <c r="Y860" s="50"/>
      <c r="Z860" s="50"/>
      <c r="AA860" s="50"/>
      <c r="AB860" s="50"/>
    </row>
    <row r="861" spans="1:28" ht="17.2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0"/>
      <c r="K861" s="125"/>
      <c r="L861" s="125"/>
      <c r="R861" s="50"/>
      <c r="S861" s="50"/>
      <c r="T861" s="50"/>
      <c r="U861" s="50"/>
      <c r="V861" s="50"/>
      <c r="W861" s="52"/>
      <c r="X861" s="50"/>
      <c r="Y861" s="50"/>
      <c r="Z861" s="50"/>
      <c r="AA861" s="50"/>
      <c r="AB861" s="50"/>
    </row>
    <row r="862" spans="1:28" ht="17.2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0"/>
      <c r="K862" s="125"/>
      <c r="L862" s="125"/>
      <c r="R862" s="50"/>
      <c r="S862" s="50"/>
      <c r="T862" s="50"/>
      <c r="U862" s="50"/>
      <c r="V862" s="50"/>
      <c r="W862" s="52"/>
      <c r="X862" s="50"/>
      <c r="Y862" s="50"/>
      <c r="Z862" s="50"/>
      <c r="AA862" s="50"/>
      <c r="AB862" s="50"/>
    </row>
    <row r="863" spans="1:28" ht="17.2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0"/>
      <c r="K863" s="125"/>
      <c r="L863" s="125"/>
      <c r="R863" s="50"/>
      <c r="S863" s="50"/>
      <c r="T863" s="50"/>
      <c r="U863" s="50"/>
      <c r="V863" s="50"/>
      <c r="W863" s="52"/>
      <c r="X863" s="50"/>
      <c r="Y863" s="50"/>
      <c r="Z863" s="50"/>
      <c r="AA863" s="50"/>
      <c r="AB863" s="50"/>
    </row>
    <row r="864" spans="1:28" ht="17.2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0"/>
      <c r="K864" s="125"/>
      <c r="L864" s="125"/>
      <c r="R864" s="50"/>
      <c r="S864" s="50"/>
      <c r="T864" s="50"/>
      <c r="U864" s="50"/>
      <c r="V864" s="50"/>
      <c r="W864" s="52"/>
      <c r="X864" s="50"/>
      <c r="Y864" s="50"/>
      <c r="Z864" s="50"/>
      <c r="AA864" s="50"/>
      <c r="AB864" s="50"/>
    </row>
    <row r="865" spans="1:28" ht="17.2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0"/>
      <c r="K865" s="125"/>
      <c r="L865" s="125"/>
      <c r="R865" s="50"/>
      <c r="S865" s="50"/>
      <c r="T865" s="50"/>
      <c r="U865" s="50"/>
      <c r="V865" s="50"/>
      <c r="W865" s="52"/>
      <c r="X865" s="50"/>
      <c r="Y865" s="50"/>
      <c r="Z865" s="50"/>
      <c r="AA865" s="50"/>
      <c r="AB865" s="50"/>
    </row>
    <row r="866" spans="1:28" ht="17.2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0"/>
      <c r="K866" s="125"/>
      <c r="L866" s="125"/>
      <c r="R866" s="50"/>
      <c r="S866" s="50"/>
      <c r="T866" s="50"/>
      <c r="U866" s="50"/>
      <c r="V866" s="50"/>
      <c r="W866" s="52"/>
      <c r="X866" s="50"/>
      <c r="Y866" s="50"/>
      <c r="Z866" s="50"/>
      <c r="AA866" s="50"/>
      <c r="AB866" s="50"/>
    </row>
    <row r="867" spans="1:28" ht="17.2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0"/>
      <c r="K867" s="125"/>
      <c r="L867" s="125"/>
      <c r="R867" s="50"/>
      <c r="S867" s="50"/>
      <c r="T867" s="50"/>
      <c r="U867" s="50"/>
      <c r="V867" s="50"/>
      <c r="W867" s="52"/>
      <c r="X867" s="50"/>
      <c r="Y867" s="50"/>
      <c r="Z867" s="50"/>
      <c r="AA867" s="50"/>
      <c r="AB867" s="50"/>
    </row>
    <row r="868" spans="1:28" ht="17.2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0"/>
      <c r="K868" s="125"/>
      <c r="L868" s="125"/>
      <c r="R868" s="50"/>
      <c r="S868" s="50"/>
      <c r="T868" s="50"/>
      <c r="U868" s="50"/>
      <c r="V868" s="50"/>
      <c r="W868" s="52"/>
      <c r="X868" s="50"/>
      <c r="Y868" s="50"/>
      <c r="Z868" s="50"/>
      <c r="AA868" s="50"/>
      <c r="AB868" s="50"/>
    </row>
    <row r="869" spans="1:28" ht="17.2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0"/>
      <c r="K869" s="125"/>
      <c r="L869" s="125"/>
      <c r="R869" s="50"/>
      <c r="S869" s="50"/>
      <c r="T869" s="50"/>
      <c r="U869" s="50"/>
      <c r="V869" s="50"/>
      <c r="W869" s="52"/>
      <c r="X869" s="50"/>
      <c r="Y869" s="50"/>
      <c r="Z869" s="50"/>
      <c r="AA869" s="50"/>
      <c r="AB869" s="50"/>
    </row>
    <row r="870" spans="1:28" ht="17.2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0"/>
      <c r="K870" s="125"/>
      <c r="L870" s="125"/>
      <c r="R870" s="50"/>
      <c r="S870" s="50"/>
      <c r="T870" s="50"/>
      <c r="U870" s="50"/>
      <c r="V870" s="50"/>
      <c r="W870" s="52"/>
      <c r="X870" s="50"/>
      <c r="Y870" s="50"/>
      <c r="Z870" s="50"/>
      <c r="AA870" s="50"/>
      <c r="AB870" s="50"/>
    </row>
    <row r="871" spans="1:28" ht="17.2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0"/>
      <c r="K871" s="125"/>
      <c r="L871" s="125"/>
      <c r="R871" s="50"/>
      <c r="S871" s="50"/>
      <c r="T871" s="50"/>
      <c r="U871" s="50"/>
      <c r="V871" s="50"/>
      <c r="W871" s="52"/>
      <c r="X871" s="50"/>
      <c r="Y871" s="50"/>
      <c r="Z871" s="50"/>
      <c r="AA871" s="50"/>
      <c r="AB871" s="50"/>
    </row>
    <row r="872" spans="1:28" ht="17.2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0"/>
      <c r="K872" s="125"/>
      <c r="L872" s="125"/>
      <c r="R872" s="50"/>
      <c r="S872" s="50"/>
      <c r="T872" s="50"/>
      <c r="U872" s="50"/>
      <c r="V872" s="50"/>
      <c r="W872" s="52"/>
      <c r="X872" s="50"/>
      <c r="Y872" s="50"/>
      <c r="Z872" s="50"/>
      <c r="AA872" s="50"/>
      <c r="AB872" s="50"/>
    </row>
    <row r="873" spans="1:28" ht="17.2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0"/>
      <c r="K873" s="125"/>
      <c r="L873" s="125"/>
      <c r="R873" s="50"/>
      <c r="S873" s="50"/>
      <c r="T873" s="50"/>
      <c r="U873" s="50"/>
      <c r="V873" s="50"/>
      <c r="W873" s="52"/>
      <c r="X873" s="50"/>
      <c r="Y873" s="50"/>
      <c r="Z873" s="50"/>
      <c r="AA873" s="50"/>
      <c r="AB873" s="50"/>
    </row>
    <row r="874" spans="1:28" ht="17.2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0"/>
      <c r="K874" s="125"/>
      <c r="L874" s="125"/>
      <c r="R874" s="50"/>
      <c r="S874" s="50"/>
      <c r="T874" s="50"/>
      <c r="U874" s="50"/>
      <c r="V874" s="50"/>
      <c r="W874" s="52"/>
      <c r="X874" s="50"/>
      <c r="Y874" s="50"/>
      <c r="Z874" s="50"/>
      <c r="AA874" s="50"/>
      <c r="AB874" s="50"/>
    </row>
    <row r="875" spans="1:28" ht="17.2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0"/>
      <c r="K875" s="125"/>
      <c r="L875" s="125"/>
      <c r="R875" s="50"/>
      <c r="S875" s="50"/>
      <c r="T875" s="50"/>
      <c r="U875" s="50"/>
      <c r="V875" s="50"/>
      <c r="W875" s="52"/>
      <c r="X875" s="50"/>
      <c r="Y875" s="50"/>
      <c r="Z875" s="50"/>
      <c r="AA875" s="50"/>
      <c r="AB875" s="50"/>
    </row>
    <row r="876" spans="1:28" ht="17.2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0"/>
      <c r="K876" s="125"/>
      <c r="L876" s="125"/>
      <c r="R876" s="50"/>
      <c r="S876" s="50"/>
      <c r="T876" s="50"/>
      <c r="U876" s="50"/>
      <c r="V876" s="50"/>
      <c r="W876" s="52"/>
      <c r="X876" s="50"/>
      <c r="Y876" s="50"/>
      <c r="Z876" s="50"/>
      <c r="AA876" s="50"/>
      <c r="AB876" s="50"/>
    </row>
    <row r="877" spans="1:28" ht="17.2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0"/>
      <c r="K877" s="125"/>
      <c r="L877" s="125"/>
      <c r="R877" s="50"/>
      <c r="S877" s="50"/>
      <c r="T877" s="50"/>
      <c r="U877" s="50"/>
      <c r="V877" s="50"/>
      <c r="W877" s="52"/>
      <c r="X877" s="50"/>
      <c r="Y877" s="50"/>
      <c r="Z877" s="50"/>
      <c r="AA877" s="50"/>
      <c r="AB877" s="50"/>
    </row>
    <row r="878" spans="1:28" ht="17.2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0"/>
      <c r="K878" s="125"/>
      <c r="L878" s="125"/>
      <c r="R878" s="50"/>
      <c r="S878" s="50"/>
      <c r="T878" s="50"/>
      <c r="U878" s="50"/>
      <c r="V878" s="50"/>
      <c r="W878" s="52"/>
      <c r="X878" s="50"/>
      <c r="Y878" s="50"/>
      <c r="Z878" s="50"/>
      <c r="AA878" s="50"/>
      <c r="AB878" s="50"/>
    </row>
    <row r="879" spans="1:28" ht="17.2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0"/>
      <c r="K879" s="125"/>
      <c r="L879" s="125"/>
      <c r="R879" s="50"/>
      <c r="S879" s="50"/>
      <c r="T879" s="50"/>
      <c r="U879" s="50"/>
      <c r="V879" s="50"/>
      <c r="W879" s="52"/>
      <c r="X879" s="50"/>
      <c r="Y879" s="50"/>
      <c r="Z879" s="50"/>
      <c r="AA879" s="50"/>
      <c r="AB879" s="50"/>
    </row>
    <row r="880" spans="1:28" ht="17.2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0"/>
      <c r="K880" s="125"/>
      <c r="L880" s="125"/>
      <c r="R880" s="50"/>
      <c r="S880" s="50"/>
      <c r="T880" s="50"/>
      <c r="U880" s="50"/>
      <c r="V880" s="50"/>
      <c r="W880" s="52"/>
      <c r="X880" s="50"/>
      <c r="Y880" s="50"/>
      <c r="Z880" s="50"/>
      <c r="AA880" s="50"/>
      <c r="AB880" s="50"/>
    </row>
    <row r="881" spans="1:28" ht="17.2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0"/>
      <c r="K881" s="125"/>
      <c r="L881" s="125"/>
      <c r="R881" s="50"/>
      <c r="S881" s="50"/>
      <c r="T881" s="50"/>
      <c r="U881" s="50"/>
      <c r="V881" s="50"/>
      <c r="W881" s="52"/>
      <c r="X881" s="50"/>
      <c r="Y881" s="50"/>
      <c r="Z881" s="50"/>
      <c r="AA881" s="50"/>
      <c r="AB881" s="50"/>
    </row>
    <row r="882" spans="1:28" ht="17.2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0"/>
      <c r="K882" s="125"/>
      <c r="L882" s="125"/>
      <c r="R882" s="50"/>
      <c r="S882" s="50"/>
      <c r="T882" s="50"/>
      <c r="U882" s="50"/>
      <c r="V882" s="50"/>
      <c r="W882" s="52"/>
      <c r="X882" s="50"/>
      <c r="Y882" s="50"/>
      <c r="Z882" s="50"/>
      <c r="AA882" s="50"/>
      <c r="AB882" s="50"/>
    </row>
    <row r="883" spans="1:28" ht="17.2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0"/>
      <c r="K883" s="125"/>
      <c r="L883" s="125"/>
      <c r="R883" s="50"/>
      <c r="S883" s="50"/>
      <c r="T883" s="50"/>
      <c r="U883" s="50"/>
      <c r="V883" s="50"/>
      <c r="W883" s="52"/>
      <c r="X883" s="50"/>
      <c r="Y883" s="50"/>
      <c r="Z883" s="50"/>
      <c r="AA883" s="50"/>
      <c r="AB883" s="50"/>
    </row>
    <row r="884" spans="1:28" ht="17.2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0"/>
      <c r="K884" s="125"/>
      <c r="L884" s="125"/>
      <c r="R884" s="50"/>
      <c r="S884" s="50"/>
      <c r="T884" s="50"/>
      <c r="U884" s="50"/>
      <c r="V884" s="50"/>
      <c r="W884" s="52"/>
      <c r="X884" s="50"/>
      <c r="Y884" s="50"/>
      <c r="Z884" s="50"/>
      <c r="AA884" s="50"/>
      <c r="AB884" s="50"/>
    </row>
    <row r="885" spans="1:28" ht="17.2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0"/>
      <c r="K885" s="125"/>
      <c r="L885" s="125"/>
      <c r="R885" s="50"/>
      <c r="S885" s="50"/>
      <c r="T885" s="50"/>
      <c r="U885" s="50"/>
      <c r="V885" s="50"/>
      <c r="W885" s="52"/>
      <c r="X885" s="50"/>
      <c r="Y885" s="50"/>
      <c r="Z885" s="50"/>
      <c r="AA885" s="50"/>
      <c r="AB885" s="50"/>
    </row>
    <row r="886" spans="1:28" ht="17.2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0"/>
      <c r="K886" s="125"/>
      <c r="L886" s="125"/>
      <c r="R886" s="50"/>
      <c r="S886" s="50"/>
      <c r="T886" s="50"/>
      <c r="U886" s="50"/>
      <c r="V886" s="50"/>
      <c r="W886" s="52"/>
      <c r="X886" s="50"/>
      <c r="Y886" s="50"/>
      <c r="Z886" s="50"/>
      <c r="AA886" s="50"/>
      <c r="AB886" s="50"/>
    </row>
    <row r="887" spans="1:28" ht="17.2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0"/>
      <c r="K887" s="125"/>
      <c r="L887" s="125"/>
      <c r="R887" s="50"/>
      <c r="S887" s="50"/>
      <c r="T887" s="50"/>
      <c r="U887" s="50"/>
      <c r="V887" s="50"/>
      <c r="W887" s="52"/>
      <c r="X887" s="50"/>
      <c r="Y887" s="50"/>
      <c r="Z887" s="50"/>
      <c r="AA887" s="50"/>
      <c r="AB887" s="50"/>
    </row>
    <row r="888" spans="1:28" ht="17.2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0"/>
      <c r="K888" s="125"/>
      <c r="L888" s="125"/>
      <c r="R888" s="50"/>
      <c r="S888" s="50"/>
      <c r="T888" s="50"/>
      <c r="U888" s="50"/>
      <c r="V888" s="50"/>
      <c r="W888" s="52"/>
      <c r="X888" s="50"/>
      <c r="Y888" s="50"/>
      <c r="Z888" s="50"/>
      <c r="AA888" s="50"/>
      <c r="AB888" s="50"/>
    </row>
    <row r="889" spans="1:28" ht="17.2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0"/>
      <c r="K889" s="125"/>
      <c r="L889" s="125"/>
      <c r="R889" s="50"/>
      <c r="S889" s="50"/>
      <c r="T889" s="50"/>
      <c r="U889" s="50"/>
      <c r="V889" s="50"/>
      <c r="W889" s="52"/>
      <c r="X889" s="50"/>
      <c r="Y889" s="50"/>
      <c r="Z889" s="50"/>
      <c r="AA889" s="50"/>
      <c r="AB889" s="50"/>
    </row>
    <row r="890" spans="1:28" ht="17.2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0"/>
      <c r="K890" s="125"/>
      <c r="L890" s="125"/>
      <c r="R890" s="50"/>
      <c r="S890" s="50"/>
      <c r="T890" s="50"/>
      <c r="U890" s="50"/>
      <c r="V890" s="50"/>
      <c r="W890" s="52"/>
      <c r="X890" s="50"/>
      <c r="Y890" s="50"/>
      <c r="Z890" s="50"/>
      <c r="AA890" s="50"/>
      <c r="AB890" s="50"/>
    </row>
    <row r="891" spans="1:28" ht="17.2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0"/>
      <c r="K891" s="125"/>
      <c r="L891" s="125"/>
      <c r="R891" s="50"/>
      <c r="S891" s="50"/>
      <c r="T891" s="50"/>
      <c r="U891" s="50"/>
      <c r="V891" s="50"/>
      <c r="W891" s="52"/>
      <c r="X891" s="50"/>
      <c r="Y891" s="50"/>
      <c r="Z891" s="50"/>
      <c r="AA891" s="50"/>
      <c r="AB891" s="50"/>
    </row>
    <row r="892" spans="1:28" ht="17.2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0"/>
      <c r="K892" s="125"/>
      <c r="L892" s="125"/>
      <c r="R892" s="50"/>
      <c r="S892" s="50"/>
      <c r="T892" s="50"/>
      <c r="U892" s="50"/>
      <c r="V892" s="50"/>
      <c r="W892" s="52"/>
      <c r="X892" s="50"/>
      <c r="Y892" s="50"/>
      <c r="Z892" s="50"/>
      <c r="AA892" s="50"/>
      <c r="AB892" s="50"/>
    </row>
    <row r="893" spans="1:28" ht="17.2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0"/>
      <c r="K893" s="125"/>
      <c r="L893" s="125"/>
      <c r="R893" s="50"/>
      <c r="S893" s="50"/>
      <c r="T893" s="50"/>
      <c r="U893" s="50"/>
      <c r="V893" s="50"/>
      <c r="W893" s="52"/>
      <c r="X893" s="50"/>
      <c r="Y893" s="50"/>
      <c r="Z893" s="50"/>
      <c r="AA893" s="50"/>
      <c r="AB893" s="50"/>
    </row>
    <row r="894" spans="1:28" ht="17.2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0"/>
      <c r="K894" s="125"/>
      <c r="L894" s="125"/>
      <c r="R894" s="50"/>
      <c r="S894" s="50"/>
      <c r="T894" s="50"/>
      <c r="U894" s="50"/>
      <c r="V894" s="50"/>
      <c r="W894" s="52"/>
      <c r="X894" s="50"/>
      <c r="Y894" s="50"/>
      <c r="Z894" s="50"/>
      <c r="AA894" s="50"/>
      <c r="AB894" s="50"/>
    </row>
    <row r="895" spans="1:28" ht="17.2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0"/>
      <c r="K895" s="125"/>
      <c r="L895" s="125"/>
      <c r="R895" s="50"/>
      <c r="S895" s="50"/>
      <c r="T895" s="50"/>
      <c r="U895" s="50"/>
      <c r="V895" s="50"/>
      <c r="W895" s="52"/>
      <c r="X895" s="50"/>
      <c r="Y895" s="50"/>
      <c r="Z895" s="50"/>
      <c r="AA895" s="50"/>
      <c r="AB895" s="50"/>
    </row>
    <row r="896" spans="1:28" ht="17.2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0"/>
      <c r="K896" s="125"/>
      <c r="L896" s="125"/>
      <c r="R896" s="50"/>
      <c r="S896" s="50"/>
      <c r="T896" s="50"/>
      <c r="U896" s="50"/>
      <c r="V896" s="50"/>
      <c r="W896" s="52"/>
      <c r="X896" s="50"/>
      <c r="Y896" s="50"/>
      <c r="Z896" s="50"/>
      <c r="AA896" s="50"/>
      <c r="AB896" s="50"/>
    </row>
    <row r="897" spans="1:28" ht="17.2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0"/>
      <c r="K897" s="125"/>
      <c r="L897" s="125"/>
      <c r="R897" s="50"/>
      <c r="S897" s="50"/>
      <c r="T897" s="50"/>
      <c r="U897" s="50"/>
      <c r="V897" s="50"/>
      <c r="W897" s="52"/>
      <c r="X897" s="50"/>
      <c r="Y897" s="50"/>
      <c r="Z897" s="50"/>
      <c r="AA897" s="50"/>
      <c r="AB897" s="50"/>
    </row>
    <row r="898" spans="1:28" ht="17.2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0"/>
      <c r="K898" s="125"/>
      <c r="L898" s="125"/>
      <c r="R898" s="50"/>
      <c r="S898" s="50"/>
      <c r="T898" s="50"/>
      <c r="U898" s="50"/>
      <c r="V898" s="50"/>
      <c r="W898" s="52"/>
      <c r="X898" s="50"/>
      <c r="Y898" s="50"/>
      <c r="Z898" s="50"/>
      <c r="AA898" s="50"/>
      <c r="AB898" s="50"/>
    </row>
    <row r="899" spans="1:28" ht="17.2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0"/>
      <c r="K899" s="125"/>
      <c r="L899" s="125"/>
      <c r="R899" s="50"/>
      <c r="S899" s="50"/>
      <c r="T899" s="50"/>
      <c r="U899" s="50"/>
      <c r="V899" s="50"/>
      <c r="W899" s="52"/>
      <c r="X899" s="50"/>
      <c r="Y899" s="50"/>
      <c r="Z899" s="50"/>
      <c r="AA899" s="50"/>
      <c r="AB899" s="50"/>
    </row>
    <row r="900" spans="1:28" ht="17.2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0"/>
      <c r="K900" s="125"/>
      <c r="L900" s="125"/>
      <c r="R900" s="50"/>
      <c r="S900" s="50"/>
      <c r="T900" s="50"/>
      <c r="U900" s="50"/>
      <c r="V900" s="50"/>
      <c r="W900" s="52"/>
      <c r="X900" s="50"/>
      <c r="Y900" s="50"/>
      <c r="Z900" s="50"/>
      <c r="AA900" s="50"/>
      <c r="AB900" s="50"/>
    </row>
    <row r="901" spans="1:28" ht="17.2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0"/>
      <c r="K901" s="125"/>
      <c r="L901" s="125"/>
      <c r="R901" s="50"/>
      <c r="S901" s="50"/>
      <c r="T901" s="50"/>
      <c r="U901" s="50"/>
      <c r="V901" s="50"/>
      <c r="W901" s="52"/>
      <c r="X901" s="50"/>
      <c r="Y901" s="50"/>
      <c r="Z901" s="50"/>
      <c r="AA901" s="50"/>
      <c r="AB901" s="50"/>
    </row>
    <row r="902" spans="1:28" ht="17.2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0"/>
      <c r="K902" s="125"/>
      <c r="L902" s="125"/>
      <c r="R902" s="50"/>
      <c r="S902" s="50"/>
      <c r="T902" s="50"/>
      <c r="U902" s="50"/>
      <c r="V902" s="50"/>
      <c r="W902" s="52"/>
      <c r="X902" s="50"/>
      <c r="Y902" s="50"/>
      <c r="Z902" s="50"/>
      <c r="AA902" s="50"/>
      <c r="AB902" s="50"/>
    </row>
    <row r="903" spans="1:28" ht="17.2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0"/>
      <c r="K903" s="125"/>
      <c r="L903" s="125"/>
      <c r="R903" s="50"/>
      <c r="S903" s="50"/>
      <c r="T903" s="50"/>
      <c r="U903" s="50"/>
      <c r="V903" s="50"/>
      <c r="W903" s="52"/>
      <c r="X903" s="50"/>
      <c r="Y903" s="50"/>
      <c r="Z903" s="50"/>
      <c r="AA903" s="50"/>
      <c r="AB903" s="50"/>
    </row>
    <row r="904" spans="1:28" ht="17.2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0"/>
      <c r="K904" s="125"/>
      <c r="L904" s="125"/>
      <c r="R904" s="50"/>
      <c r="S904" s="50"/>
      <c r="T904" s="50"/>
      <c r="U904" s="50"/>
      <c r="V904" s="50"/>
      <c r="W904" s="52"/>
      <c r="X904" s="50"/>
      <c r="Y904" s="50"/>
      <c r="Z904" s="50"/>
      <c r="AA904" s="50"/>
      <c r="AB904" s="50"/>
    </row>
    <row r="905" spans="1:28" ht="17.2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0"/>
      <c r="K905" s="125"/>
      <c r="L905" s="125"/>
      <c r="R905" s="50"/>
      <c r="S905" s="50"/>
      <c r="T905" s="50"/>
      <c r="U905" s="50"/>
      <c r="V905" s="50"/>
      <c r="W905" s="52"/>
      <c r="X905" s="50"/>
      <c r="Y905" s="50"/>
      <c r="Z905" s="50"/>
      <c r="AA905" s="50"/>
      <c r="AB905" s="50"/>
    </row>
    <row r="906" spans="1:28" ht="17.2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0"/>
      <c r="K906" s="125"/>
      <c r="L906" s="125"/>
      <c r="R906" s="50"/>
      <c r="S906" s="50"/>
      <c r="T906" s="50"/>
      <c r="U906" s="50"/>
      <c r="V906" s="50"/>
      <c r="W906" s="52"/>
      <c r="X906" s="50"/>
      <c r="Y906" s="50"/>
      <c r="Z906" s="50"/>
      <c r="AA906" s="50"/>
      <c r="AB906" s="50"/>
    </row>
    <row r="907" spans="1:28" ht="17.2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0"/>
      <c r="K907" s="125"/>
      <c r="L907" s="125"/>
      <c r="R907" s="50"/>
      <c r="S907" s="50"/>
      <c r="T907" s="50"/>
      <c r="U907" s="50"/>
      <c r="V907" s="50"/>
      <c r="W907" s="52"/>
      <c r="X907" s="50"/>
      <c r="Y907" s="50"/>
      <c r="Z907" s="50"/>
      <c r="AA907" s="50"/>
      <c r="AB907" s="50"/>
    </row>
    <row r="908" spans="1:28" ht="17.2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0"/>
      <c r="K908" s="125"/>
      <c r="L908" s="125"/>
      <c r="R908" s="50"/>
      <c r="S908" s="50"/>
      <c r="T908" s="50"/>
      <c r="U908" s="50"/>
      <c r="V908" s="50"/>
      <c r="W908" s="52"/>
      <c r="X908" s="50"/>
      <c r="Y908" s="50"/>
      <c r="Z908" s="50"/>
      <c r="AA908" s="50"/>
      <c r="AB908" s="50"/>
    </row>
    <row r="909" spans="1:28" ht="17.2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0"/>
      <c r="K909" s="125"/>
      <c r="L909" s="125"/>
      <c r="R909" s="50"/>
      <c r="S909" s="50"/>
      <c r="T909" s="50"/>
      <c r="U909" s="50"/>
      <c r="V909" s="50"/>
      <c r="W909" s="52"/>
      <c r="X909" s="50"/>
      <c r="Y909" s="50"/>
      <c r="Z909" s="50"/>
      <c r="AA909" s="50"/>
      <c r="AB909" s="50"/>
    </row>
    <row r="910" spans="1:28" ht="17.2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0"/>
      <c r="K910" s="125"/>
      <c r="L910" s="125"/>
      <c r="R910" s="50"/>
      <c r="S910" s="50"/>
      <c r="T910" s="50"/>
      <c r="U910" s="50"/>
      <c r="V910" s="50"/>
      <c r="W910" s="52"/>
      <c r="X910" s="50"/>
      <c r="Y910" s="50"/>
      <c r="Z910" s="50"/>
      <c r="AA910" s="50"/>
      <c r="AB910" s="50"/>
    </row>
    <row r="911" spans="1:28" ht="17.2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0"/>
      <c r="K911" s="125"/>
      <c r="L911" s="125"/>
      <c r="R911" s="50"/>
      <c r="S911" s="50"/>
      <c r="T911" s="50"/>
      <c r="U911" s="50"/>
      <c r="V911" s="50"/>
      <c r="W911" s="52"/>
      <c r="X911" s="50"/>
      <c r="Y911" s="50"/>
      <c r="Z911" s="50"/>
      <c r="AA911" s="50"/>
      <c r="AB911" s="50"/>
    </row>
    <row r="912" spans="1:28" ht="17.2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0"/>
      <c r="K912" s="125"/>
      <c r="L912" s="125"/>
      <c r="R912" s="50"/>
      <c r="S912" s="50"/>
      <c r="T912" s="50"/>
      <c r="U912" s="50"/>
      <c r="V912" s="50"/>
      <c r="W912" s="52"/>
      <c r="X912" s="50"/>
      <c r="Y912" s="50"/>
      <c r="Z912" s="50"/>
      <c r="AA912" s="50"/>
      <c r="AB912" s="50"/>
    </row>
    <row r="913" spans="1:28" ht="17.2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0"/>
      <c r="K913" s="125"/>
      <c r="L913" s="125"/>
      <c r="R913" s="50"/>
      <c r="S913" s="50"/>
      <c r="T913" s="50"/>
      <c r="U913" s="50"/>
      <c r="V913" s="50"/>
      <c r="W913" s="52"/>
      <c r="X913" s="50"/>
      <c r="Y913" s="50"/>
      <c r="Z913" s="50"/>
      <c r="AA913" s="50"/>
      <c r="AB913" s="50"/>
    </row>
    <row r="914" spans="1:28" ht="17.2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0"/>
      <c r="K914" s="125"/>
      <c r="L914" s="125"/>
      <c r="R914" s="50"/>
      <c r="S914" s="50"/>
      <c r="T914" s="50"/>
      <c r="U914" s="50"/>
      <c r="V914" s="50"/>
      <c r="W914" s="52"/>
      <c r="X914" s="50"/>
      <c r="Y914" s="50"/>
      <c r="Z914" s="50"/>
      <c r="AA914" s="50"/>
      <c r="AB914" s="50"/>
    </row>
    <row r="915" spans="1:28" ht="17.2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0"/>
      <c r="K915" s="125"/>
      <c r="L915" s="125"/>
      <c r="R915" s="50"/>
      <c r="S915" s="50"/>
      <c r="T915" s="50"/>
      <c r="U915" s="50"/>
      <c r="V915" s="50"/>
      <c r="W915" s="52"/>
      <c r="X915" s="50"/>
      <c r="Y915" s="50"/>
      <c r="Z915" s="50"/>
      <c r="AA915" s="50"/>
      <c r="AB915" s="50"/>
    </row>
    <row r="916" spans="1:28" ht="17.2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0"/>
      <c r="K916" s="125"/>
      <c r="L916" s="125"/>
      <c r="R916" s="50"/>
      <c r="S916" s="50"/>
      <c r="T916" s="50"/>
      <c r="U916" s="50"/>
      <c r="V916" s="50"/>
      <c r="W916" s="52"/>
      <c r="X916" s="50"/>
      <c r="Y916" s="50"/>
      <c r="Z916" s="50"/>
      <c r="AA916" s="50"/>
      <c r="AB916" s="50"/>
    </row>
    <row r="917" spans="1:28" ht="17.2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0"/>
      <c r="K917" s="125"/>
      <c r="L917" s="125"/>
      <c r="R917" s="50"/>
      <c r="S917" s="50"/>
      <c r="T917" s="50"/>
      <c r="U917" s="50"/>
      <c r="V917" s="50"/>
      <c r="W917" s="52"/>
      <c r="X917" s="50"/>
      <c r="Y917" s="50"/>
      <c r="Z917" s="50"/>
      <c r="AA917" s="50"/>
      <c r="AB917" s="50"/>
    </row>
    <row r="918" spans="1:28" ht="17.2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0"/>
      <c r="K918" s="125"/>
      <c r="L918" s="125"/>
      <c r="R918" s="50"/>
      <c r="S918" s="50"/>
      <c r="T918" s="50"/>
      <c r="U918" s="50"/>
      <c r="V918" s="50"/>
      <c r="W918" s="52"/>
      <c r="X918" s="50"/>
      <c r="Y918" s="50"/>
      <c r="Z918" s="50"/>
      <c r="AA918" s="50"/>
      <c r="AB918" s="50"/>
    </row>
    <row r="919" spans="1:28" ht="17.2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0"/>
      <c r="K919" s="125"/>
      <c r="L919" s="125"/>
      <c r="R919" s="50"/>
      <c r="S919" s="50"/>
      <c r="T919" s="50"/>
      <c r="U919" s="50"/>
      <c r="V919" s="50"/>
      <c r="W919" s="52"/>
      <c r="X919" s="50"/>
      <c r="Y919" s="50"/>
      <c r="Z919" s="50"/>
      <c r="AA919" s="50"/>
      <c r="AB919" s="50"/>
    </row>
    <row r="920" spans="1:28" ht="17.2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0"/>
      <c r="K920" s="125"/>
      <c r="L920" s="125"/>
      <c r="R920" s="50"/>
      <c r="S920" s="50"/>
      <c r="T920" s="50"/>
      <c r="U920" s="50"/>
      <c r="V920" s="50"/>
      <c r="W920" s="52"/>
      <c r="X920" s="50"/>
      <c r="Y920" s="50"/>
      <c r="Z920" s="50"/>
      <c r="AA920" s="50"/>
      <c r="AB920" s="50"/>
    </row>
    <row r="921" spans="1:28" ht="17.2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0"/>
      <c r="K921" s="125"/>
      <c r="L921" s="125"/>
      <c r="R921" s="50"/>
      <c r="S921" s="50"/>
      <c r="T921" s="50"/>
      <c r="U921" s="50"/>
      <c r="V921" s="50"/>
      <c r="W921" s="52"/>
      <c r="X921" s="50"/>
      <c r="Y921" s="50"/>
      <c r="Z921" s="50"/>
      <c r="AA921" s="50"/>
      <c r="AB921" s="50"/>
    </row>
    <row r="922" spans="1:28" ht="17.2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0"/>
      <c r="K922" s="125"/>
      <c r="L922" s="125"/>
      <c r="R922" s="50"/>
      <c r="S922" s="50"/>
      <c r="T922" s="50"/>
      <c r="U922" s="50"/>
      <c r="V922" s="50"/>
      <c r="W922" s="52"/>
      <c r="X922" s="50"/>
      <c r="Y922" s="50"/>
      <c r="Z922" s="50"/>
      <c r="AA922" s="50"/>
      <c r="AB922" s="50"/>
    </row>
    <row r="923" spans="1:28" ht="17.2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0"/>
      <c r="K923" s="125"/>
      <c r="L923" s="125"/>
      <c r="R923" s="50"/>
      <c r="S923" s="50"/>
      <c r="T923" s="50"/>
      <c r="U923" s="50"/>
      <c r="V923" s="50"/>
      <c r="W923" s="52"/>
      <c r="X923" s="50"/>
      <c r="Y923" s="50"/>
      <c r="Z923" s="50"/>
      <c r="AA923" s="50"/>
      <c r="AB923" s="50"/>
    </row>
    <row r="924" spans="1:28" ht="17.2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0"/>
      <c r="K924" s="125"/>
      <c r="L924" s="125"/>
      <c r="R924" s="50"/>
      <c r="S924" s="50"/>
      <c r="T924" s="50"/>
      <c r="U924" s="50"/>
      <c r="V924" s="50"/>
      <c r="W924" s="52"/>
      <c r="X924" s="50"/>
      <c r="Y924" s="50"/>
      <c r="Z924" s="50"/>
      <c r="AA924" s="50"/>
      <c r="AB924" s="50"/>
    </row>
    <row r="925" spans="1:28" ht="17.2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0"/>
      <c r="K925" s="125"/>
      <c r="L925" s="125"/>
      <c r="R925" s="50"/>
      <c r="S925" s="50"/>
      <c r="T925" s="50"/>
      <c r="U925" s="50"/>
      <c r="V925" s="50"/>
      <c r="W925" s="52"/>
      <c r="X925" s="50"/>
      <c r="Y925" s="50"/>
      <c r="Z925" s="50"/>
      <c r="AA925" s="50"/>
      <c r="AB925" s="50"/>
    </row>
    <row r="926" spans="1:28" ht="17.2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0"/>
      <c r="K926" s="125"/>
      <c r="L926" s="125"/>
      <c r="R926" s="50"/>
      <c r="S926" s="50"/>
      <c r="T926" s="50"/>
      <c r="U926" s="50"/>
      <c r="V926" s="50"/>
      <c r="W926" s="52"/>
      <c r="X926" s="50"/>
      <c r="Y926" s="50"/>
      <c r="Z926" s="50"/>
      <c r="AA926" s="50"/>
      <c r="AB926" s="50"/>
    </row>
    <row r="927" spans="1:28" ht="17.2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0"/>
      <c r="K927" s="125"/>
      <c r="L927" s="125"/>
      <c r="R927" s="50"/>
      <c r="S927" s="50"/>
      <c r="T927" s="50"/>
      <c r="U927" s="50"/>
      <c r="V927" s="50"/>
      <c r="W927" s="52"/>
      <c r="X927" s="50"/>
      <c r="Y927" s="50"/>
      <c r="Z927" s="50"/>
      <c r="AA927" s="50"/>
      <c r="AB927" s="50"/>
    </row>
    <row r="928" spans="1:28" ht="17.2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0"/>
      <c r="K928" s="125"/>
      <c r="L928" s="125"/>
      <c r="R928" s="50"/>
      <c r="S928" s="50"/>
      <c r="T928" s="50"/>
      <c r="U928" s="50"/>
      <c r="V928" s="50"/>
      <c r="W928" s="52"/>
      <c r="X928" s="50"/>
      <c r="Y928" s="50"/>
      <c r="Z928" s="50"/>
      <c r="AA928" s="50"/>
      <c r="AB928" s="50"/>
    </row>
    <row r="929" spans="1:28" ht="17.2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0"/>
      <c r="K929" s="125"/>
      <c r="L929" s="125"/>
      <c r="R929" s="50"/>
      <c r="S929" s="50"/>
      <c r="T929" s="50"/>
      <c r="U929" s="50"/>
      <c r="V929" s="50"/>
      <c r="W929" s="52"/>
      <c r="X929" s="50"/>
      <c r="Y929" s="50"/>
      <c r="Z929" s="50"/>
      <c r="AA929" s="50"/>
      <c r="AB929" s="50"/>
    </row>
    <row r="930" spans="1:28" ht="17.2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0"/>
      <c r="K930" s="125"/>
      <c r="L930" s="125"/>
      <c r="R930" s="50"/>
      <c r="S930" s="50"/>
      <c r="T930" s="50"/>
      <c r="U930" s="50"/>
      <c r="V930" s="50"/>
      <c r="W930" s="52"/>
      <c r="X930" s="50"/>
      <c r="Y930" s="50"/>
      <c r="Z930" s="50"/>
      <c r="AA930" s="50"/>
      <c r="AB930" s="50"/>
    </row>
    <row r="931" spans="1:28" ht="17.2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0"/>
      <c r="K931" s="125"/>
      <c r="L931" s="125"/>
      <c r="R931" s="50"/>
      <c r="S931" s="50"/>
      <c r="T931" s="50"/>
      <c r="U931" s="50"/>
      <c r="V931" s="50"/>
      <c r="W931" s="52"/>
      <c r="X931" s="50"/>
      <c r="Y931" s="50"/>
      <c r="Z931" s="50"/>
      <c r="AA931" s="50"/>
      <c r="AB931" s="50"/>
    </row>
    <row r="932" spans="1:28" ht="17.2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0"/>
      <c r="K932" s="125"/>
      <c r="L932" s="125"/>
      <c r="R932" s="50"/>
      <c r="S932" s="50"/>
      <c r="T932" s="50"/>
      <c r="U932" s="50"/>
      <c r="V932" s="50"/>
      <c r="W932" s="52"/>
      <c r="X932" s="50"/>
      <c r="Y932" s="50"/>
      <c r="Z932" s="50"/>
      <c r="AA932" s="50"/>
      <c r="AB932" s="50"/>
    </row>
    <row r="933" spans="1:28" ht="17.2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0"/>
      <c r="K933" s="125"/>
      <c r="L933" s="125"/>
      <c r="R933" s="50"/>
      <c r="S933" s="50"/>
      <c r="T933" s="50"/>
      <c r="U933" s="50"/>
      <c r="V933" s="50"/>
      <c r="W933" s="52"/>
      <c r="X933" s="50"/>
      <c r="Y933" s="50"/>
      <c r="Z933" s="50"/>
      <c r="AA933" s="50"/>
      <c r="AB933" s="50"/>
    </row>
    <row r="934" spans="1:28" ht="17.2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0"/>
      <c r="K934" s="125"/>
      <c r="L934" s="125"/>
      <c r="R934" s="50"/>
      <c r="S934" s="50"/>
      <c r="T934" s="50"/>
      <c r="U934" s="50"/>
      <c r="V934" s="50"/>
      <c r="W934" s="52"/>
      <c r="X934" s="50"/>
      <c r="Y934" s="50"/>
      <c r="Z934" s="50"/>
      <c r="AA934" s="50"/>
      <c r="AB934" s="50"/>
    </row>
    <row r="935" spans="1:28" ht="17.2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0"/>
      <c r="K935" s="125"/>
      <c r="L935" s="125"/>
      <c r="R935" s="50"/>
      <c r="S935" s="50"/>
      <c r="T935" s="50"/>
      <c r="U935" s="50"/>
      <c r="V935" s="50"/>
      <c r="W935" s="52"/>
      <c r="X935" s="50"/>
      <c r="Y935" s="50"/>
      <c r="Z935" s="50"/>
      <c r="AA935" s="50"/>
      <c r="AB935" s="50"/>
    </row>
    <row r="936" spans="1:28" ht="17.2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0"/>
      <c r="K936" s="125"/>
      <c r="L936" s="125"/>
      <c r="R936" s="50"/>
      <c r="S936" s="50"/>
      <c r="T936" s="50"/>
      <c r="U936" s="50"/>
      <c r="V936" s="50"/>
      <c r="W936" s="52"/>
      <c r="X936" s="50"/>
      <c r="Y936" s="50"/>
      <c r="Z936" s="50"/>
      <c r="AA936" s="50"/>
      <c r="AB936" s="50"/>
    </row>
    <row r="937" spans="1:28" ht="17.2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0"/>
      <c r="K937" s="125"/>
      <c r="L937" s="125"/>
      <c r="R937" s="50"/>
      <c r="S937" s="50"/>
      <c r="T937" s="50"/>
      <c r="U937" s="50"/>
      <c r="V937" s="50"/>
      <c r="W937" s="52"/>
      <c r="X937" s="50"/>
      <c r="Y937" s="50"/>
      <c r="Z937" s="50"/>
      <c r="AA937" s="50"/>
      <c r="AB937" s="50"/>
    </row>
    <row r="938" spans="1:28" ht="17.2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0"/>
      <c r="K938" s="125"/>
      <c r="L938" s="125"/>
      <c r="R938" s="50"/>
      <c r="S938" s="50"/>
      <c r="T938" s="50"/>
      <c r="U938" s="50"/>
      <c r="V938" s="50"/>
      <c r="W938" s="52"/>
      <c r="X938" s="50"/>
      <c r="Y938" s="50"/>
      <c r="Z938" s="50"/>
      <c r="AA938" s="50"/>
      <c r="AB938" s="50"/>
    </row>
    <row r="939" spans="1:28" ht="17.2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0"/>
      <c r="K939" s="125"/>
      <c r="L939" s="125"/>
      <c r="R939" s="50"/>
      <c r="S939" s="50"/>
      <c r="T939" s="50"/>
      <c r="U939" s="50"/>
      <c r="V939" s="50"/>
      <c r="W939" s="52"/>
      <c r="X939" s="50"/>
      <c r="Y939" s="50"/>
      <c r="Z939" s="50"/>
      <c r="AA939" s="50"/>
      <c r="AB939" s="50"/>
    </row>
    <row r="940" spans="1:28" ht="17.2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0"/>
      <c r="K940" s="125"/>
      <c r="L940" s="125"/>
      <c r="R940" s="50"/>
      <c r="S940" s="50"/>
      <c r="T940" s="50"/>
      <c r="U940" s="50"/>
      <c r="V940" s="50"/>
      <c r="W940" s="52"/>
      <c r="X940" s="50"/>
      <c r="Y940" s="50"/>
      <c r="Z940" s="50"/>
      <c r="AA940" s="50"/>
      <c r="AB940" s="50"/>
    </row>
    <row r="941" spans="1:28" ht="17.2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0"/>
      <c r="K941" s="125"/>
      <c r="L941" s="125"/>
      <c r="R941" s="50"/>
      <c r="S941" s="50"/>
      <c r="T941" s="50"/>
      <c r="U941" s="50"/>
      <c r="V941" s="50"/>
      <c r="W941" s="52"/>
      <c r="X941" s="50"/>
      <c r="Y941" s="50"/>
      <c r="Z941" s="50"/>
      <c r="AA941" s="50"/>
      <c r="AB941" s="50"/>
    </row>
    <row r="942" spans="1:28" ht="17.2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0"/>
      <c r="K942" s="125"/>
      <c r="L942" s="125"/>
      <c r="R942" s="50"/>
      <c r="S942" s="50"/>
      <c r="T942" s="50"/>
      <c r="U942" s="50"/>
      <c r="V942" s="50"/>
      <c r="W942" s="52"/>
      <c r="X942" s="50"/>
      <c r="Y942" s="50"/>
      <c r="Z942" s="50"/>
      <c r="AA942" s="50"/>
      <c r="AB942" s="50"/>
    </row>
    <row r="943" spans="1:28" ht="17.2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0"/>
      <c r="K943" s="125"/>
      <c r="L943" s="125"/>
      <c r="R943" s="50"/>
      <c r="S943" s="50"/>
      <c r="T943" s="50"/>
      <c r="U943" s="50"/>
      <c r="V943" s="50"/>
      <c r="W943" s="52"/>
      <c r="X943" s="50"/>
      <c r="Y943" s="50"/>
      <c r="Z943" s="50"/>
      <c r="AA943" s="50"/>
      <c r="AB943" s="50"/>
    </row>
    <row r="944" spans="1:28" ht="17.2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0"/>
      <c r="K944" s="125"/>
      <c r="L944" s="125"/>
      <c r="R944" s="50"/>
      <c r="S944" s="50"/>
      <c r="T944" s="50"/>
      <c r="U944" s="50"/>
      <c r="V944" s="50"/>
      <c r="W944" s="52"/>
      <c r="X944" s="50"/>
      <c r="Y944" s="50"/>
      <c r="Z944" s="50"/>
      <c r="AA944" s="50"/>
      <c r="AB944" s="50"/>
    </row>
    <row r="945" spans="1:28" ht="17.2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0"/>
      <c r="K945" s="125"/>
      <c r="L945" s="125"/>
      <c r="R945" s="50"/>
      <c r="S945" s="50"/>
      <c r="T945" s="50"/>
      <c r="U945" s="50"/>
      <c r="V945" s="50"/>
      <c r="W945" s="52"/>
      <c r="X945" s="50"/>
      <c r="Y945" s="50"/>
      <c r="Z945" s="50"/>
      <c r="AA945" s="50"/>
      <c r="AB945" s="50"/>
    </row>
    <row r="946" spans="1:28" ht="17.2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0"/>
      <c r="K946" s="125"/>
      <c r="L946" s="125"/>
      <c r="R946" s="50"/>
      <c r="S946" s="50"/>
      <c r="T946" s="50"/>
      <c r="U946" s="50"/>
      <c r="V946" s="50"/>
      <c r="W946" s="52"/>
      <c r="X946" s="50"/>
      <c r="Y946" s="50"/>
      <c r="Z946" s="50"/>
      <c r="AA946" s="50"/>
      <c r="AB946" s="50"/>
    </row>
    <row r="947" spans="1:28" ht="17.2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0"/>
      <c r="K947" s="125"/>
      <c r="L947" s="125"/>
      <c r="R947" s="50"/>
      <c r="S947" s="50"/>
      <c r="T947" s="50"/>
      <c r="U947" s="50"/>
      <c r="V947" s="50"/>
      <c r="W947" s="52"/>
      <c r="X947" s="50"/>
      <c r="Y947" s="50"/>
      <c r="Z947" s="50"/>
      <c r="AA947" s="50"/>
      <c r="AB947" s="50"/>
    </row>
    <row r="948" spans="1:28" ht="17.2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0"/>
      <c r="K948" s="125"/>
      <c r="L948" s="125"/>
      <c r="R948" s="50"/>
      <c r="S948" s="50"/>
      <c r="T948" s="50"/>
      <c r="U948" s="50"/>
      <c r="V948" s="50"/>
      <c r="W948" s="52"/>
      <c r="X948" s="50"/>
      <c r="Y948" s="50"/>
      <c r="Z948" s="50"/>
      <c r="AA948" s="50"/>
      <c r="AB948" s="50"/>
    </row>
    <row r="949" spans="1:28" ht="17.2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0"/>
      <c r="K949" s="125"/>
      <c r="L949" s="125"/>
      <c r="R949" s="50"/>
      <c r="S949" s="50"/>
      <c r="T949" s="50"/>
      <c r="U949" s="50"/>
      <c r="V949" s="50"/>
      <c r="W949" s="52"/>
      <c r="X949" s="50"/>
      <c r="Y949" s="50"/>
      <c r="Z949" s="50"/>
      <c r="AA949" s="50"/>
      <c r="AB949" s="50"/>
    </row>
    <row r="950" spans="1:28" ht="17.2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0"/>
      <c r="K950" s="125"/>
      <c r="L950" s="125"/>
      <c r="R950" s="50"/>
      <c r="S950" s="50"/>
      <c r="T950" s="50"/>
      <c r="U950" s="50"/>
      <c r="V950" s="50"/>
      <c r="W950" s="52"/>
      <c r="X950" s="50"/>
      <c r="Y950" s="50"/>
      <c r="Z950" s="50"/>
      <c r="AA950" s="50"/>
      <c r="AB950" s="50"/>
    </row>
    <row r="951" spans="1:28" ht="17.2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0"/>
      <c r="K951" s="125"/>
      <c r="L951" s="125"/>
      <c r="R951" s="50"/>
      <c r="S951" s="50"/>
      <c r="T951" s="50"/>
      <c r="U951" s="50"/>
      <c r="V951" s="50"/>
      <c r="W951" s="52"/>
      <c r="X951" s="50"/>
      <c r="Y951" s="50"/>
      <c r="Z951" s="50"/>
      <c r="AA951" s="50"/>
      <c r="AB951" s="50"/>
    </row>
    <row r="952" spans="1:28" ht="17.2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0"/>
      <c r="K952" s="125"/>
      <c r="L952" s="125"/>
      <c r="R952" s="50"/>
      <c r="S952" s="50"/>
      <c r="T952" s="50"/>
      <c r="U952" s="50"/>
      <c r="V952" s="50"/>
      <c r="W952" s="52"/>
      <c r="X952" s="50"/>
      <c r="Y952" s="50"/>
      <c r="Z952" s="50"/>
      <c r="AA952" s="50"/>
      <c r="AB952" s="50"/>
    </row>
    <row r="953" spans="1:28" ht="17.2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0"/>
      <c r="K953" s="125"/>
      <c r="L953" s="125"/>
      <c r="R953" s="50"/>
      <c r="S953" s="50"/>
      <c r="T953" s="50"/>
      <c r="U953" s="50"/>
      <c r="V953" s="50"/>
      <c r="W953" s="52"/>
      <c r="X953" s="50"/>
      <c r="Y953" s="50"/>
      <c r="Z953" s="50"/>
      <c r="AA953" s="50"/>
      <c r="AB953" s="50"/>
    </row>
    <row r="954" spans="1:28" ht="17.2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0"/>
      <c r="K954" s="125"/>
      <c r="L954" s="125"/>
      <c r="R954" s="50"/>
      <c r="S954" s="50"/>
      <c r="T954" s="50"/>
      <c r="U954" s="50"/>
      <c r="V954" s="50"/>
      <c r="W954" s="52"/>
      <c r="X954" s="50"/>
      <c r="Y954" s="50"/>
      <c r="Z954" s="50"/>
      <c r="AA954" s="50"/>
      <c r="AB954" s="50"/>
    </row>
    <row r="955" spans="1:28" ht="17.2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0"/>
      <c r="K955" s="125"/>
      <c r="L955" s="125"/>
      <c r="R955" s="50"/>
      <c r="S955" s="50"/>
      <c r="T955" s="50"/>
      <c r="U955" s="50"/>
      <c r="V955" s="50"/>
      <c r="W955" s="52"/>
      <c r="X955" s="50"/>
      <c r="Y955" s="50"/>
      <c r="Z955" s="50"/>
      <c r="AA955" s="50"/>
      <c r="AB955" s="50"/>
    </row>
    <row r="956" spans="1:28" ht="17.2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0"/>
      <c r="K956" s="125"/>
      <c r="L956" s="125"/>
      <c r="R956" s="50"/>
      <c r="S956" s="50"/>
      <c r="T956" s="50"/>
      <c r="U956" s="50"/>
      <c r="V956" s="50"/>
      <c r="W956" s="52"/>
      <c r="X956" s="50"/>
      <c r="Y956" s="50"/>
      <c r="Z956" s="50"/>
      <c r="AA956" s="50"/>
      <c r="AB956" s="50"/>
    </row>
    <row r="957" spans="1:28" ht="17.2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0"/>
      <c r="K957" s="125"/>
      <c r="L957" s="125"/>
      <c r="R957" s="50"/>
      <c r="S957" s="50"/>
      <c r="T957" s="50"/>
      <c r="U957" s="50"/>
      <c r="V957" s="50"/>
      <c r="W957" s="52"/>
      <c r="X957" s="50"/>
      <c r="Y957" s="50"/>
      <c r="Z957" s="50"/>
      <c r="AA957" s="50"/>
      <c r="AB957" s="50"/>
    </row>
    <row r="958" spans="1:28" ht="17.2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0"/>
      <c r="K958" s="125"/>
      <c r="L958" s="125"/>
      <c r="R958" s="50"/>
      <c r="S958" s="50"/>
      <c r="T958" s="50"/>
      <c r="U958" s="50"/>
      <c r="V958" s="50"/>
      <c r="W958" s="52"/>
      <c r="X958" s="50"/>
      <c r="Y958" s="50"/>
      <c r="Z958" s="50"/>
      <c r="AA958" s="50"/>
      <c r="AB958" s="50"/>
    </row>
    <row r="959" spans="1:28" ht="17.2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0"/>
      <c r="K959" s="125"/>
      <c r="L959" s="125"/>
      <c r="R959" s="50"/>
      <c r="S959" s="50"/>
      <c r="T959" s="50"/>
      <c r="U959" s="50"/>
      <c r="V959" s="50"/>
      <c r="W959" s="52"/>
      <c r="X959" s="50"/>
      <c r="Y959" s="50"/>
      <c r="Z959" s="50"/>
      <c r="AA959" s="50"/>
      <c r="AB959" s="50"/>
    </row>
    <row r="960" spans="1:28" ht="17.2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0"/>
      <c r="K960" s="125"/>
      <c r="L960" s="125"/>
      <c r="R960" s="50"/>
      <c r="S960" s="50"/>
      <c r="T960" s="50"/>
      <c r="U960" s="50"/>
      <c r="V960" s="50"/>
      <c r="W960" s="52"/>
      <c r="X960" s="50"/>
      <c r="Y960" s="50"/>
      <c r="Z960" s="50"/>
      <c r="AA960" s="50"/>
      <c r="AB960" s="50"/>
    </row>
    <row r="961" spans="1:28" ht="17.2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0"/>
      <c r="K961" s="125"/>
      <c r="L961" s="125"/>
      <c r="R961" s="50"/>
      <c r="S961" s="50"/>
      <c r="T961" s="50"/>
      <c r="U961" s="50"/>
      <c r="V961" s="50"/>
      <c r="W961" s="52"/>
      <c r="X961" s="50"/>
      <c r="Y961" s="50"/>
      <c r="Z961" s="50"/>
      <c r="AA961" s="50"/>
      <c r="AB961" s="50"/>
    </row>
    <row r="962" spans="1:28" ht="17.2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0"/>
      <c r="K962" s="125"/>
      <c r="L962" s="125"/>
      <c r="R962" s="50"/>
      <c r="S962" s="50"/>
      <c r="T962" s="50"/>
      <c r="U962" s="50"/>
      <c r="V962" s="50"/>
      <c r="W962" s="52"/>
      <c r="X962" s="50"/>
      <c r="Y962" s="50"/>
      <c r="Z962" s="50"/>
      <c r="AA962" s="50"/>
      <c r="AB962" s="50"/>
    </row>
    <row r="963" spans="1:28" ht="17.2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0"/>
      <c r="K963" s="125"/>
      <c r="L963" s="125"/>
      <c r="R963" s="50"/>
      <c r="S963" s="50"/>
      <c r="T963" s="50"/>
      <c r="U963" s="50"/>
      <c r="V963" s="50"/>
      <c r="W963" s="52"/>
      <c r="X963" s="50"/>
      <c r="Y963" s="50"/>
      <c r="Z963" s="50"/>
      <c r="AA963" s="50"/>
      <c r="AB963" s="50"/>
    </row>
    <row r="964" spans="1:28" ht="17.2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0"/>
      <c r="K964" s="125"/>
      <c r="L964" s="125"/>
      <c r="R964" s="50"/>
      <c r="S964" s="50"/>
      <c r="T964" s="50"/>
      <c r="U964" s="50"/>
      <c r="V964" s="50"/>
      <c r="W964" s="52"/>
      <c r="X964" s="50"/>
      <c r="Y964" s="50"/>
      <c r="Z964" s="50"/>
      <c r="AA964" s="50"/>
      <c r="AB964" s="50"/>
    </row>
    <row r="965" spans="1:28" ht="17.2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0"/>
      <c r="K965" s="125"/>
      <c r="L965" s="125"/>
      <c r="R965" s="50"/>
      <c r="S965" s="50"/>
      <c r="T965" s="50"/>
      <c r="U965" s="50"/>
      <c r="V965" s="50"/>
      <c r="W965" s="52"/>
      <c r="X965" s="50"/>
      <c r="Y965" s="50"/>
      <c r="Z965" s="50"/>
      <c r="AA965" s="50"/>
      <c r="AB965" s="50"/>
    </row>
    <row r="966" spans="1:28" ht="17.2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0"/>
      <c r="K966" s="125"/>
      <c r="L966" s="125"/>
      <c r="R966" s="50"/>
      <c r="S966" s="50"/>
      <c r="T966" s="50"/>
      <c r="U966" s="50"/>
      <c r="V966" s="50"/>
      <c r="W966" s="52"/>
      <c r="X966" s="50"/>
      <c r="Y966" s="50"/>
      <c r="Z966" s="50"/>
      <c r="AA966" s="50"/>
      <c r="AB966" s="50"/>
    </row>
    <row r="967" spans="1:28" ht="17.2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0"/>
      <c r="K967" s="125"/>
      <c r="L967" s="125"/>
      <c r="R967" s="50"/>
      <c r="S967" s="50"/>
      <c r="T967" s="50"/>
      <c r="U967" s="50"/>
      <c r="V967" s="50"/>
      <c r="W967" s="52"/>
      <c r="X967" s="50"/>
      <c r="Y967" s="50"/>
      <c r="Z967" s="50"/>
      <c r="AA967" s="50"/>
      <c r="AB967" s="50"/>
    </row>
    <row r="968" spans="1:28" ht="17.2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0"/>
      <c r="K968" s="125"/>
      <c r="L968" s="125"/>
      <c r="R968" s="50"/>
      <c r="S968" s="50"/>
      <c r="T968" s="50"/>
      <c r="U968" s="50"/>
      <c r="V968" s="50"/>
      <c r="W968" s="52"/>
      <c r="X968" s="50"/>
      <c r="Y968" s="50"/>
      <c r="Z968" s="50"/>
      <c r="AA968" s="50"/>
      <c r="AB968" s="50"/>
    </row>
    <row r="969" spans="1:28" ht="17.2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0"/>
      <c r="K969" s="125"/>
      <c r="L969" s="125"/>
      <c r="R969" s="50"/>
      <c r="S969" s="50"/>
      <c r="T969" s="50"/>
      <c r="U969" s="50"/>
      <c r="V969" s="50"/>
      <c r="W969" s="52"/>
      <c r="X969" s="50"/>
      <c r="Y969" s="50"/>
      <c r="Z969" s="50"/>
      <c r="AA969" s="50"/>
      <c r="AB969" s="50"/>
    </row>
    <row r="970" spans="1:28" ht="17.2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0"/>
      <c r="K970" s="125"/>
      <c r="L970" s="125"/>
      <c r="R970" s="50"/>
      <c r="S970" s="50"/>
      <c r="T970" s="50"/>
      <c r="U970" s="50"/>
      <c r="V970" s="50"/>
      <c r="W970" s="52"/>
      <c r="X970" s="50"/>
      <c r="Y970" s="50"/>
      <c r="Z970" s="50"/>
      <c r="AA970" s="50"/>
      <c r="AB970" s="50"/>
    </row>
    <row r="971" spans="1:28" ht="17.2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0"/>
      <c r="K971" s="125"/>
      <c r="L971" s="125"/>
      <c r="R971" s="50"/>
      <c r="S971" s="50"/>
      <c r="T971" s="50"/>
      <c r="U971" s="50"/>
      <c r="V971" s="50"/>
      <c r="W971" s="52"/>
      <c r="X971" s="50"/>
      <c r="Y971" s="50"/>
      <c r="Z971" s="50"/>
      <c r="AA971" s="50"/>
      <c r="AB971" s="50"/>
    </row>
    <row r="972" spans="1:28" ht="17.2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0"/>
      <c r="K972" s="125"/>
      <c r="L972" s="125"/>
      <c r="R972" s="50"/>
      <c r="S972" s="50"/>
      <c r="T972" s="50"/>
      <c r="U972" s="50"/>
      <c r="V972" s="50"/>
      <c r="W972" s="52"/>
      <c r="X972" s="50"/>
      <c r="Y972" s="50"/>
      <c r="Z972" s="50"/>
      <c r="AA972" s="50"/>
      <c r="AB972" s="50"/>
    </row>
    <row r="973" spans="1:28" ht="17.2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0"/>
      <c r="K973" s="125"/>
      <c r="L973" s="125"/>
      <c r="R973" s="50"/>
      <c r="S973" s="50"/>
      <c r="T973" s="50"/>
      <c r="U973" s="50"/>
      <c r="V973" s="50"/>
      <c r="W973" s="52"/>
      <c r="X973" s="50"/>
      <c r="Y973" s="50"/>
      <c r="Z973" s="50"/>
      <c r="AA973" s="50"/>
      <c r="AB973" s="50"/>
    </row>
    <row r="974" spans="1:28" ht="17.2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0"/>
      <c r="K974" s="125"/>
      <c r="L974" s="125"/>
      <c r="R974" s="50"/>
      <c r="S974" s="50"/>
      <c r="T974" s="50"/>
      <c r="U974" s="50"/>
      <c r="V974" s="50"/>
      <c r="W974" s="52"/>
      <c r="X974" s="50"/>
      <c r="Y974" s="50"/>
      <c r="Z974" s="50"/>
      <c r="AA974" s="50"/>
      <c r="AB974" s="50"/>
    </row>
    <row r="975" spans="1:28" ht="17.2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0"/>
      <c r="K975" s="125"/>
      <c r="L975" s="125"/>
      <c r="R975" s="50"/>
      <c r="S975" s="50"/>
      <c r="T975" s="50"/>
      <c r="U975" s="50"/>
      <c r="V975" s="50"/>
      <c r="W975" s="52"/>
      <c r="X975" s="50"/>
      <c r="Y975" s="50"/>
      <c r="Z975" s="50"/>
      <c r="AA975" s="50"/>
      <c r="AB975" s="50"/>
    </row>
    <row r="976" spans="1:28" ht="17.2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0"/>
      <c r="K976" s="125"/>
      <c r="L976" s="125"/>
      <c r="R976" s="50"/>
      <c r="S976" s="50"/>
      <c r="T976" s="50"/>
      <c r="U976" s="50"/>
      <c r="V976" s="50"/>
      <c r="W976" s="52"/>
      <c r="X976" s="50"/>
      <c r="Y976" s="50"/>
      <c r="Z976" s="50"/>
      <c r="AA976" s="50"/>
      <c r="AB976" s="50"/>
    </row>
    <row r="977" spans="1:28" ht="17.2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0"/>
      <c r="K977" s="125"/>
      <c r="L977" s="125"/>
      <c r="R977" s="50"/>
      <c r="S977" s="50"/>
      <c r="T977" s="50"/>
      <c r="U977" s="50"/>
      <c r="V977" s="50"/>
      <c r="W977" s="52"/>
      <c r="X977" s="50"/>
      <c r="Y977" s="50"/>
      <c r="Z977" s="50"/>
      <c r="AA977" s="50"/>
      <c r="AB977" s="50"/>
    </row>
    <row r="978" spans="1:28" ht="17.2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0"/>
      <c r="K978" s="125"/>
      <c r="L978" s="125"/>
      <c r="R978" s="50"/>
      <c r="S978" s="50"/>
      <c r="T978" s="50"/>
      <c r="U978" s="50"/>
      <c r="V978" s="50"/>
      <c r="W978" s="52"/>
      <c r="X978" s="50"/>
      <c r="Y978" s="50"/>
      <c r="Z978" s="50"/>
      <c r="AA978" s="50"/>
      <c r="AB978" s="50"/>
    </row>
    <row r="979" spans="1:28" ht="17.2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0"/>
      <c r="K979" s="125"/>
      <c r="L979" s="125"/>
      <c r="R979" s="50"/>
      <c r="S979" s="50"/>
      <c r="T979" s="50"/>
      <c r="U979" s="50"/>
      <c r="V979" s="50"/>
      <c r="W979" s="52"/>
      <c r="X979" s="50"/>
      <c r="Y979" s="50"/>
      <c r="Z979" s="50"/>
      <c r="AA979" s="50"/>
      <c r="AB979" s="50"/>
    </row>
    <row r="980" spans="1:28" ht="17.2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0"/>
      <c r="K980" s="125"/>
      <c r="L980" s="125"/>
      <c r="R980" s="50"/>
      <c r="S980" s="50"/>
      <c r="T980" s="50"/>
      <c r="U980" s="50"/>
      <c r="V980" s="50"/>
      <c r="W980" s="52"/>
      <c r="X980" s="50"/>
      <c r="Y980" s="50"/>
      <c r="Z980" s="50"/>
      <c r="AA980" s="50"/>
      <c r="AB980" s="50"/>
    </row>
    <row r="981" spans="1:28" ht="17.2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0"/>
      <c r="K981" s="125"/>
      <c r="L981" s="125"/>
      <c r="R981" s="50"/>
      <c r="S981" s="50"/>
      <c r="T981" s="50"/>
      <c r="U981" s="50"/>
      <c r="V981" s="50"/>
      <c r="W981" s="52"/>
      <c r="X981" s="50"/>
      <c r="Y981" s="50"/>
      <c r="Z981" s="50"/>
      <c r="AA981" s="50"/>
      <c r="AB981" s="50"/>
    </row>
    <row r="982" spans="1:28" ht="17.2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0"/>
      <c r="K982" s="125"/>
      <c r="L982" s="125"/>
      <c r="R982" s="50"/>
      <c r="S982" s="50"/>
      <c r="T982" s="50"/>
      <c r="U982" s="50"/>
      <c r="V982" s="50"/>
      <c r="W982" s="52"/>
      <c r="X982" s="50"/>
      <c r="Y982" s="50"/>
      <c r="Z982" s="50"/>
      <c r="AA982" s="50"/>
      <c r="AB982" s="50"/>
    </row>
    <row r="983" spans="1:28" ht="17.2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0"/>
      <c r="K983" s="125"/>
      <c r="L983" s="125"/>
      <c r="R983" s="50"/>
      <c r="S983" s="50"/>
      <c r="T983" s="50"/>
      <c r="U983" s="50"/>
      <c r="V983" s="50"/>
      <c r="W983" s="52"/>
      <c r="X983" s="50"/>
      <c r="Y983" s="50"/>
      <c r="Z983" s="50"/>
      <c r="AA983" s="50"/>
      <c r="AB983" s="50"/>
    </row>
    <row r="984" spans="1:28" ht="17.2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0"/>
      <c r="K984" s="125"/>
      <c r="L984" s="125"/>
      <c r="R984" s="50"/>
      <c r="S984" s="50"/>
      <c r="T984" s="50"/>
      <c r="U984" s="50"/>
      <c r="V984" s="50"/>
      <c r="W984" s="52"/>
      <c r="X984" s="50"/>
      <c r="Y984" s="50"/>
      <c r="Z984" s="50"/>
      <c r="AA984" s="50"/>
      <c r="AB984" s="50"/>
    </row>
    <row r="985" spans="1:28" ht="17.2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0"/>
      <c r="K985" s="125"/>
      <c r="L985" s="125"/>
      <c r="R985" s="50"/>
      <c r="S985" s="50"/>
      <c r="T985" s="50"/>
      <c r="U985" s="50"/>
      <c r="V985" s="50"/>
      <c r="W985" s="52"/>
      <c r="X985" s="50"/>
      <c r="Y985" s="50"/>
      <c r="Z985" s="50"/>
      <c r="AA985" s="50"/>
      <c r="AB985" s="50"/>
    </row>
    <row r="986" spans="1:28" ht="17.2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0"/>
      <c r="K986" s="125"/>
      <c r="L986" s="125"/>
      <c r="R986" s="50"/>
      <c r="S986" s="50"/>
      <c r="T986" s="50"/>
      <c r="U986" s="50"/>
      <c r="V986" s="50"/>
      <c r="W986" s="52"/>
      <c r="X986" s="50"/>
      <c r="Y986" s="50"/>
      <c r="Z986" s="50"/>
      <c r="AA986" s="50"/>
      <c r="AB986" s="50"/>
    </row>
    <row r="987" spans="1:28" ht="17.2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0"/>
      <c r="K987" s="125"/>
      <c r="L987" s="125"/>
      <c r="R987" s="50"/>
      <c r="S987" s="50"/>
      <c r="T987" s="50"/>
      <c r="U987" s="50"/>
      <c r="V987" s="50"/>
      <c r="W987" s="52"/>
      <c r="X987" s="50"/>
      <c r="Y987" s="50"/>
      <c r="Z987" s="50"/>
      <c r="AA987" s="50"/>
      <c r="AB987" s="50"/>
    </row>
    <row r="988" spans="1:28" ht="17.2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0"/>
      <c r="K988" s="125"/>
      <c r="L988" s="125"/>
      <c r="R988" s="50"/>
      <c r="S988" s="50"/>
      <c r="T988" s="50"/>
      <c r="U988" s="50"/>
      <c r="V988" s="50"/>
      <c r="W988" s="52"/>
      <c r="X988" s="50"/>
      <c r="Y988" s="50"/>
      <c r="Z988" s="50"/>
      <c r="AA988" s="50"/>
      <c r="AB988" s="50"/>
    </row>
    <row r="989" spans="1:28" ht="17.2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0"/>
      <c r="K989" s="125"/>
      <c r="L989" s="125"/>
      <c r="R989" s="50"/>
      <c r="S989" s="50"/>
      <c r="T989" s="50"/>
      <c r="U989" s="50"/>
      <c r="V989" s="50"/>
      <c r="W989" s="52"/>
      <c r="X989" s="50"/>
      <c r="Y989" s="50"/>
      <c r="Z989" s="50"/>
      <c r="AA989" s="50"/>
      <c r="AB989" s="50"/>
    </row>
    <row r="990" spans="1:28" ht="17.2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0"/>
      <c r="K990" s="125"/>
      <c r="L990" s="125"/>
      <c r="R990" s="50"/>
      <c r="S990" s="50"/>
      <c r="T990" s="50"/>
      <c r="U990" s="50"/>
      <c r="V990" s="50"/>
      <c r="W990" s="52"/>
      <c r="X990" s="50"/>
      <c r="Y990" s="50"/>
      <c r="Z990" s="50"/>
      <c r="AA990" s="50"/>
      <c r="AB990" s="50"/>
    </row>
    <row r="991" spans="1:28" ht="17.2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0"/>
      <c r="K991" s="125"/>
      <c r="L991" s="125"/>
      <c r="R991" s="50"/>
      <c r="S991" s="50"/>
      <c r="T991" s="50"/>
      <c r="U991" s="50"/>
      <c r="V991" s="50"/>
      <c r="W991" s="52"/>
      <c r="X991" s="50"/>
      <c r="Y991" s="50"/>
      <c r="Z991" s="50"/>
      <c r="AA991" s="50"/>
      <c r="AB991" s="50"/>
    </row>
    <row r="992" spans="1:28" ht="17.2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0"/>
      <c r="K992" s="125"/>
      <c r="L992" s="125"/>
      <c r="R992" s="50"/>
      <c r="S992" s="50"/>
      <c r="T992" s="50"/>
      <c r="U992" s="50"/>
      <c r="V992" s="50"/>
      <c r="W992" s="52"/>
      <c r="X992" s="50"/>
      <c r="Y992" s="50"/>
      <c r="Z992" s="50"/>
      <c r="AA992" s="50"/>
      <c r="AB992" s="50"/>
    </row>
    <row r="993" spans="1:28" ht="17.2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0"/>
      <c r="K993" s="125"/>
      <c r="L993" s="125"/>
      <c r="R993" s="50"/>
      <c r="S993" s="50"/>
      <c r="T993" s="50"/>
      <c r="U993" s="50"/>
      <c r="V993" s="50"/>
      <c r="W993" s="52"/>
      <c r="X993" s="50"/>
      <c r="Y993" s="50"/>
      <c r="Z993" s="50"/>
      <c r="AA993" s="50"/>
      <c r="AB993" s="50"/>
    </row>
    <row r="994" spans="1:28" ht="17.2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0"/>
      <c r="K994" s="125"/>
      <c r="L994" s="125"/>
      <c r="R994" s="50"/>
      <c r="S994" s="50"/>
      <c r="T994" s="50"/>
      <c r="U994" s="50"/>
      <c r="V994" s="50"/>
      <c r="W994" s="52"/>
      <c r="X994" s="50"/>
      <c r="Y994" s="50"/>
      <c r="Z994" s="50"/>
      <c r="AA994" s="50"/>
      <c r="AB994" s="50"/>
    </row>
    <row r="995" spans="1:28" ht="17.2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0"/>
      <c r="K995" s="125"/>
      <c r="L995" s="125"/>
      <c r="R995" s="50"/>
      <c r="S995" s="50"/>
      <c r="T995" s="50"/>
      <c r="U995" s="50"/>
      <c r="V995" s="50"/>
      <c r="W995" s="52"/>
      <c r="X995" s="50"/>
      <c r="Y995" s="50"/>
      <c r="Z995" s="50"/>
      <c r="AA995" s="50"/>
      <c r="AB995" s="50"/>
    </row>
    <row r="996" spans="1:28" ht="17.2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0"/>
      <c r="K996" s="125"/>
      <c r="L996" s="125"/>
      <c r="R996" s="50"/>
      <c r="S996" s="50"/>
      <c r="T996" s="50"/>
      <c r="U996" s="50"/>
      <c r="V996" s="50"/>
      <c r="W996" s="52"/>
      <c r="X996" s="50"/>
      <c r="Y996" s="50"/>
      <c r="Z996" s="50"/>
      <c r="AA996" s="50"/>
      <c r="AB996" s="50"/>
    </row>
    <row r="997" spans="1:28" ht="17.2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0"/>
      <c r="K997" s="125"/>
      <c r="L997" s="125"/>
      <c r="R997" s="50"/>
      <c r="S997" s="50"/>
      <c r="T997" s="50"/>
      <c r="U997" s="50"/>
      <c r="V997" s="50"/>
      <c r="W997" s="52"/>
      <c r="X997" s="50"/>
      <c r="Y997" s="50"/>
      <c r="Z997" s="50"/>
      <c r="AA997" s="50"/>
      <c r="AB997" s="50"/>
    </row>
    <row r="998" spans="1:28" ht="17.2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0"/>
      <c r="K998" s="125"/>
      <c r="L998" s="125"/>
      <c r="R998" s="50"/>
      <c r="S998" s="50"/>
      <c r="T998" s="50"/>
      <c r="U998" s="50"/>
      <c r="V998" s="50"/>
      <c r="W998" s="52"/>
      <c r="X998" s="50"/>
      <c r="Y998" s="50"/>
      <c r="Z998" s="50"/>
      <c r="AA998" s="50"/>
      <c r="AB998" s="50"/>
    </row>
    <row r="999" spans="1:28" ht="17.2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0"/>
      <c r="K999" s="125"/>
      <c r="L999" s="125"/>
      <c r="R999" s="50"/>
      <c r="S999" s="50"/>
      <c r="T999" s="50"/>
      <c r="U999" s="50"/>
      <c r="V999" s="50"/>
      <c r="W999" s="52"/>
      <c r="X999" s="50"/>
      <c r="Y999" s="50"/>
      <c r="Z999" s="50"/>
      <c r="AA999" s="50"/>
      <c r="AB999" s="50"/>
    </row>
    <row r="1000" spans="1:28" ht="17.2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0"/>
      <c r="K1000" s="125"/>
      <c r="L1000" s="125"/>
      <c r="R1000" s="50"/>
      <c r="S1000" s="50"/>
      <c r="T1000" s="50"/>
      <c r="U1000" s="50"/>
      <c r="V1000" s="50"/>
      <c r="W1000" s="52"/>
      <c r="X1000" s="50"/>
      <c r="Y1000" s="50"/>
      <c r="Z1000" s="50"/>
      <c r="AA1000" s="50"/>
      <c r="AB1000" s="50"/>
    </row>
  </sheetData>
  <mergeCells count="14">
    <mergeCell ref="J3:J4"/>
    <mergeCell ref="F14:G14"/>
    <mergeCell ref="E38:I38"/>
    <mergeCell ref="F35:G35"/>
    <mergeCell ref="E36:G36"/>
    <mergeCell ref="C1:F1"/>
    <mergeCell ref="G1:I1"/>
    <mergeCell ref="A3:C3"/>
    <mergeCell ref="E3:I3"/>
    <mergeCell ref="A4:C11"/>
    <mergeCell ref="A13:C13"/>
    <mergeCell ref="A20:C20"/>
    <mergeCell ref="A28:C28"/>
    <mergeCell ref="A37:C37"/>
  </mergeCells>
  <phoneticPr fontId="39" type="noConversion"/>
  <conditionalFormatting sqref="I5:I35">
    <cfRule type="cellIs" dxfId="21" priority="1" operator="greaterThan">
      <formula>0.9</formula>
    </cfRule>
  </conditionalFormatting>
  <conditionalFormatting sqref="J5:J36">
    <cfRule type="cellIs" dxfId="20" priority="2" operator="lessThan">
      <formula>0</formula>
    </cfRule>
  </conditionalFormatting>
  <dataValidations count="2">
    <dataValidation type="list" allowBlank="1" showInputMessage="1" showErrorMessage="1" sqref="R1:R1048576" xr:uid="{0C4B1506-2696-496A-9A70-06AB010A5997}">
      <formula1>$A$29:$A$34</formula1>
    </dataValidation>
    <dataValidation type="list" allowBlank="1" showInputMessage="1" showErrorMessage="1" sqref="U1:U1048576" xr:uid="{2EAC7985-98CF-44C2-AC31-E99CB61C35CA}">
      <formula1>$G$5:$G$34</formula1>
    </dataValidation>
  </dataValidations>
  <pageMargins left="0.70866141732283472" right="0.70866141732283472" top="0.74803149606299213" bottom="0.74803149606299213" header="0" footer="0"/>
  <pageSetup paperSize="9" orientation="portrait"/>
  <colBreaks count="1" manualBreakCount="1">
    <brk id="10" man="1"/>
  </colBreak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BFBFBF"/>
  </sheetPr>
  <dimension ref="A1:Z1000"/>
  <sheetViews>
    <sheetView showGridLines="0" workbookViewId="0"/>
  </sheetViews>
  <sheetFormatPr defaultColWidth="14.42578125" defaultRowHeight="15" customHeight="1" outlineLevelCol="1"/>
  <cols>
    <col min="1" max="3" width="14" customWidth="1"/>
    <col min="4" max="4" width="2.85546875" customWidth="1"/>
    <col min="6" max="9" width="14" customWidth="1"/>
    <col min="10" max="10" width="14.42578125" customWidth="1"/>
    <col min="11" max="11" width="3.85546875" customWidth="1"/>
    <col min="12" max="14" width="14" customWidth="1"/>
    <col min="15" max="15" width="18.42578125" customWidth="1"/>
    <col min="16" max="16" width="3.5703125" customWidth="1"/>
    <col min="17" max="17" width="10.28515625" customWidth="1"/>
    <col min="18" max="18" width="17.140625" customWidth="1"/>
    <col min="19" max="20" width="14" hidden="1" customWidth="1" outlineLevel="1"/>
    <col min="21" max="21" width="14" customWidth="1" collapsed="1"/>
    <col min="22" max="22" width="14" customWidth="1"/>
    <col min="23" max="23" width="17" customWidth="1"/>
    <col min="24" max="26" width="14" customWidth="1"/>
  </cols>
  <sheetData>
    <row r="1" spans="1:26" ht="17.25" customHeight="1">
      <c r="A1" s="122" t="s">
        <v>11</v>
      </c>
      <c r="B1" s="53"/>
      <c r="C1" s="122"/>
      <c r="D1" s="122"/>
      <c r="E1" s="122"/>
      <c r="F1" s="122"/>
      <c r="G1" s="123"/>
      <c r="H1" s="123"/>
      <c r="I1" s="123"/>
      <c r="J1" s="124"/>
      <c r="K1" s="125"/>
      <c r="L1" s="125"/>
      <c r="R1" s="50"/>
      <c r="S1" s="50"/>
      <c r="T1" s="50"/>
      <c r="U1" s="50"/>
      <c r="V1" s="50"/>
      <c r="W1" s="52"/>
      <c r="X1" s="50"/>
      <c r="Y1" s="50"/>
      <c r="Z1" s="50"/>
    </row>
    <row r="2" spans="1:26" ht="17.25" customHeight="1">
      <c r="A2" s="53"/>
      <c r="B2" s="53"/>
      <c r="C2" s="53"/>
      <c r="D2" s="53"/>
      <c r="E2" s="53"/>
      <c r="F2" s="53"/>
      <c r="G2" s="53"/>
      <c r="H2" s="53"/>
      <c r="I2" s="53"/>
      <c r="J2" s="127"/>
      <c r="K2" s="125"/>
      <c r="L2" s="128" t="s">
        <v>111</v>
      </c>
      <c r="Q2" s="59" t="s">
        <v>112</v>
      </c>
      <c r="R2" s="50"/>
      <c r="S2" s="50"/>
      <c r="T2" s="50"/>
      <c r="U2" s="50"/>
      <c r="V2" s="50"/>
      <c r="W2" s="52"/>
      <c r="X2" s="50"/>
      <c r="Y2" s="50"/>
      <c r="Z2" s="50"/>
    </row>
    <row r="3" spans="1:26" ht="17.25" customHeight="1">
      <c r="A3" s="429" t="s">
        <v>113</v>
      </c>
      <c r="B3" s="388"/>
      <c r="C3" s="430"/>
      <c r="D3" s="129"/>
      <c r="E3" s="431" t="s">
        <v>114</v>
      </c>
      <c r="F3" s="432"/>
      <c r="G3" s="432"/>
      <c r="H3" s="432"/>
      <c r="I3" s="458"/>
      <c r="J3" s="459" t="s">
        <v>115</v>
      </c>
      <c r="K3" s="130"/>
      <c r="L3" s="131" t="s">
        <v>116</v>
      </c>
      <c r="M3" s="132" t="s">
        <v>25</v>
      </c>
      <c r="N3" s="132" t="s">
        <v>24</v>
      </c>
      <c r="O3" s="133" t="s">
        <v>117</v>
      </c>
      <c r="Q3" s="134" t="s">
        <v>116</v>
      </c>
      <c r="R3" s="135" t="s">
        <v>118</v>
      </c>
      <c r="S3" s="135" t="s">
        <v>119</v>
      </c>
      <c r="T3" s="135" t="s">
        <v>120</v>
      </c>
      <c r="U3" s="135" t="s">
        <v>121</v>
      </c>
      <c r="V3" s="136" t="s">
        <v>24</v>
      </c>
      <c r="W3" s="137" t="s">
        <v>122</v>
      </c>
      <c r="X3" s="50"/>
      <c r="Y3" s="50"/>
      <c r="Z3" s="50"/>
    </row>
    <row r="4" spans="1:26" ht="17.25" customHeight="1">
      <c r="A4" s="442"/>
      <c r="B4" s="443"/>
      <c r="C4" s="444"/>
      <c r="D4" s="126"/>
      <c r="E4" s="138" t="s">
        <v>119</v>
      </c>
      <c r="F4" s="139" t="s">
        <v>120</v>
      </c>
      <c r="G4" s="139" t="s">
        <v>121</v>
      </c>
      <c r="H4" s="256" t="s">
        <v>24</v>
      </c>
      <c r="I4" s="222" t="s">
        <v>123</v>
      </c>
      <c r="J4" s="460"/>
      <c r="K4" s="141"/>
      <c r="L4" s="142">
        <v>45292</v>
      </c>
      <c r="M4" s="143" t="s">
        <v>46</v>
      </c>
      <c r="N4" s="193">
        <v>1000000</v>
      </c>
      <c r="O4" s="145"/>
      <c r="Q4" s="146">
        <v>45413</v>
      </c>
      <c r="R4" s="156" t="s">
        <v>110</v>
      </c>
      <c r="S4" s="147"/>
      <c r="T4" s="147"/>
      <c r="U4" s="157" t="s">
        <v>62</v>
      </c>
      <c r="V4" s="148">
        <f>15580+14520</f>
        <v>30100</v>
      </c>
      <c r="W4" s="149"/>
      <c r="X4" s="50"/>
      <c r="Y4" s="50"/>
      <c r="Z4" s="50"/>
    </row>
    <row r="5" spans="1:26" ht="17.25" customHeight="1">
      <c r="A5" s="445"/>
      <c r="B5" s="446"/>
      <c r="C5" s="447"/>
      <c r="D5" s="257" t="str">
        <f>현금흐름!$B$20</f>
        <v>관리비</v>
      </c>
      <c r="E5" s="258" t="s">
        <v>125</v>
      </c>
      <c r="F5" s="151" t="str">
        <f>현금흐름!A20</f>
        <v>주거</v>
      </c>
      <c r="G5" s="259" t="str">
        <f>현금흐름!$B$20</f>
        <v>관리비</v>
      </c>
      <c r="H5" s="260">
        <f t="shared" ref="H5:H13" si="0">SUMIF(U:U,G5,V:V)</f>
        <v>0</v>
      </c>
      <c r="I5" s="261" t="e">
        <f>H5/현금흐름!K20</f>
        <v>#DIV/0!</v>
      </c>
      <c r="J5" s="262">
        <f>현금흐름!K20-H5</f>
        <v>0</v>
      </c>
      <c r="K5" s="255"/>
      <c r="L5" s="142">
        <v>45294</v>
      </c>
      <c r="M5" s="143" t="s">
        <v>47</v>
      </c>
      <c r="N5" s="144"/>
      <c r="O5" s="145"/>
      <c r="Q5" s="155"/>
      <c r="R5" s="156"/>
      <c r="S5" s="147"/>
      <c r="T5" s="147"/>
      <c r="U5" s="157"/>
      <c r="V5" s="157"/>
      <c r="W5" s="158"/>
      <c r="X5" s="50"/>
      <c r="Y5" s="50"/>
      <c r="Z5" s="50"/>
    </row>
    <row r="6" spans="1:26" ht="17.25" customHeight="1">
      <c r="A6" s="445"/>
      <c r="B6" s="446"/>
      <c r="C6" s="447"/>
      <c r="D6" s="257" t="str">
        <f>현금흐름!$B$21</f>
        <v>전세대출</v>
      </c>
      <c r="E6" s="159" t="s">
        <v>125</v>
      </c>
      <c r="F6" s="160" t="str">
        <f>현금흐름!A20</f>
        <v>주거</v>
      </c>
      <c r="G6" s="263" t="str">
        <f>현금흐름!$B$21</f>
        <v>전세대출</v>
      </c>
      <c r="H6" s="264">
        <f t="shared" si="0"/>
        <v>0</v>
      </c>
      <c r="I6" s="265" t="e">
        <f>H6/현금흐름!K21</f>
        <v>#DIV/0!</v>
      </c>
      <c r="J6" s="223">
        <f>현금흐름!K21-H6</f>
        <v>0</v>
      </c>
      <c r="K6" s="255"/>
      <c r="L6" s="142">
        <v>45298</v>
      </c>
      <c r="M6" s="143" t="s">
        <v>48</v>
      </c>
      <c r="N6" s="144"/>
      <c r="O6" s="145"/>
      <c r="Q6" s="155"/>
      <c r="R6" s="156"/>
      <c r="S6" s="147"/>
      <c r="T6" s="147"/>
      <c r="U6" s="157"/>
      <c r="V6" s="157"/>
      <c r="W6" s="158"/>
      <c r="X6" s="50"/>
      <c r="Y6" s="50"/>
      <c r="Z6" s="50"/>
    </row>
    <row r="7" spans="1:26" ht="17.25" customHeight="1">
      <c r="A7" s="445"/>
      <c r="B7" s="446"/>
      <c r="C7" s="447"/>
      <c r="D7" s="257" t="str">
        <f>현금흐름!$B$22</f>
        <v>휴대폰</v>
      </c>
      <c r="E7" s="159" t="s">
        <v>125</v>
      </c>
      <c r="F7" s="163" t="str">
        <f>현금흐름!A22</f>
        <v>통신</v>
      </c>
      <c r="G7" s="263" t="str">
        <f>현금흐름!$B$22</f>
        <v>휴대폰</v>
      </c>
      <c r="H7" s="264">
        <f t="shared" si="0"/>
        <v>30100</v>
      </c>
      <c r="I7" s="265" t="e">
        <f>H7/현금흐름!K22</f>
        <v>#DIV/0!</v>
      </c>
      <c r="J7" s="223">
        <f>현금흐름!K22-H7</f>
        <v>-30100</v>
      </c>
      <c r="K7" s="255"/>
      <c r="L7" s="142"/>
      <c r="M7" s="143"/>
      <c r="N7" s="144"/>
      <c r="O7" s="145"/>
      <c r="Q7" s="155"/>
      <c r="R7" s="156"/>
      <c r="S7" s="147"/>
      <c r="T7" s="147"/>
      <c r="U7" s="157"/>
      <c r="V7" s="157"/>
      <c r="W7" s="158"/>
      <c r="X7" s="50"/>
      <c r="Y7" s="50"/>
      <c r="Z7" s="50"/>
    </row>
    <row r="8" spans="1:26" ht="17.25" customHeight="1">
      <c r="A8" s="445"/>
      <c r="B8" s="446"/>
      <c r="C8" s="447"/>
      <c r="D8" s="257" t="str">
        <f>현금흐름!$B$23</f>
        <v>인터넷/TV</v>
      </c>
      <c r="E8" s="159" t="s">
        <v>125</v>
      </c>
      <c r="F8" s="160" t="str">
        <f>현금흐름!A22</f>
        <v>통신</v>
      </c>
      <c r="G8" s="263" t="str">
        <f>현금흐름!$B$23</f>
        <v>인터넷/TV</v>
      </c>
      <c r="H8" s="264">
        <f t="shared" si="0"/>
        <v>0</v>
      </c>
      <c r="I8" s="265" t="e">
        <f>H8/현금흐름!K23</f>
        <v>#DIV/0!</v>
      </c>
      <c r="J8" s="223">
        <f>현금흐름!K23-H8</f>
        <v>0</v>
      </c>
      <c r="K8" s="255"/>
      <c r="L8" s="142"/>
      <c r="M8" s="143"/>
      <c r="N8" s="144"/>
      <c r="O8" s="145"/>
      <c r="Q8" s="155"/>
      <c r="R8" s="156"/>
      <c r="S8" s="147"/>
      <c r="T8" s="147"/>
      <c r="U8" s="157"/>
      <c r="V8" s="157"/>
      <c r="W8" s="158"/>
      <c r="X8" s="50"/>
      <c r="Y8" s="50"/>
      <c r="Z8" s="50"/>
    </row>
    <row r="9" spans="1:26" ht="17.25" customHeight="1">
      <c r="A9" s="445"/>
      <c r="B9" s="446"/>
      <c r="C9" s="447"/>
      <c r="D9" s="257" t="str">
        <f>현금흐름!$B$24</f>
        <v>보장성</v>
      </c>
      <c r="E9" s="159" t="s">
        <v>125</v>
      </c>
      <c r="F9" s="164" t="str">
        <f>현금흐름!A24</f>
        <v>보험</v>
      </c>
      <c r="G9" s="263" t="str">
        <f>현금흐름!$B$24</f>
        <v>보장성</v>
      </c>
      <c r="H9" s="264">
        <f t="shared" si="0"/>
        <v>0</v>
      </c>
      <c r="I9" s="265" t="e">
        <f>H9/현금흐름!K24</f>
        <v>#DIV/0!</v>
      </c>
      <c r="J9" s="223">
        <f>현금흐름!K24-H9</f>
        <v>0</v>
      </c>
      <c r="K9" s="255"/>
      <c r="L9" s="142"/>
      <c r="M9" s="143"/>
      <c r="N9" s="144"/>
      <c r="O9" s="145"/>
      <c r="Q9" s="155"/>
      <c r="R9" s="156"/>
      <c r="S9" s="147"/>
      <c r="T9" s="147"/>
      <c r="U9" s="157"/>
      <c r="V9" s="157"/>
      <c r="W9" s="158"/>
      <c r="X9" s="50"/>
      <c r="Y9" s="50"/>
      <c r="Z9" s="50"/>
    </row>
    <row r="10" spans="1:26" ht="17.25" customHeight="1">
      <c r="A10" s="445"/>
      <c r="B10" s="446"/>
      <c r="C10" s="447"/>
      <c r="D10" s="257" t="str">
        <f>현금흐름!$B$25</f>
        <v>주담대</v>
      </c>
      <c r="E10" s="159" t="s">
        <v>125</v>
      </c>
      <c r="F10" s="163" t="str">
        <f>현금흐름!A25</f>
        <v>이자</v>
      </c>
      <c r="G10" s="263" t="str">
        <f>현금흐름!$B$25</f>
        <v>주담대</v>
      </c>
      <c r="H10" s="264">
        <f t="shared" si="0"/>
        <v>0</v>
      </c>
      <c r="I10" s="265" t="e">
        <f>H10/현금흐름!K25</f>
        <v>#DIV/0!</v>
      </c>
      <c r="J10" s="223">
        <f>현금흐름!K25-H10</f>
        <v>0</v>
      </c>
      <c r="K10" s="255"/>
      <c r="L10" s="142"/>
      <c r="M10" s="143"/>
      <c r="N10" s="144"/>
      <c r="O10" s="145"/>
      <c r="Q10" s="155"/>
      <c r="R10" s="156"/>
      <c r="S10" s="147"/>
      <c r="T10" s="147"/>
      <c r="U10" s="157"/>
      <c r="V10" s="157"/>
      <c r="W10" s="158"/>
      <c r="X10" s="50"/>
      <c r="Y10" s="50"/>
      <c r="Z10" s="50"/>
    </row>
    <row r="11" spans="1:26" ht="17.25" customHeight="1">
      <c r="A11" s="448"/>
      <c r="B11" s="449"/>
      <c r="C11" s="450"/>
      <c r="D11" s="126" t="str">
        <f>현금흐름!$B$26</f>
        <v>신용</v>
      </c>
      <c r="E11" s="159" t="s">
        <v>125</v>
      </c>
      <c r="F11" s="160" t="str">
        <f>현금흐름!A25</f>
        <v>이자</v>
      </c>
      <c r="G11" s="263" t="str">
        <f>현금흐름!$B$26</f>
        <v>신용</v>
      </c>
      <c r="H11" s="264">
        <f t="shared" si="0"/>
        <v>0</v>
      </c>
      <c r="I11" s="265" t="e">
        <f>H11/현금흐름!K26</f>
        <v>#DIV/0!</v>
      </c>
      <c r="J11" s="223">
        <f>현금흐름!K26-H11</f>
        <v>0</v>
      </c>
      <c r="K11" s="255"/>
      <c r="L11" s="142"/>
      <c r="M11" s="143"/>
      <c r="N11" s="144"/>
      <c r="O11" s="145"/>
      <c r="Q11" s="155"/>
      <c r="R11" s="156"/>
      <c r="S11" s="147"/>
      <c r="T11" s="147"/>
      <c r="U11" s="157"/>
      <c r="V11" s="157"/>
      <c r="W11" s="158"/>
      <c r="X11" s="50"/>
      <c r="Y11" s="50"/>
      <c r="Z11" s="50"/>
    </row>
    <row r="12" spans="1:26" ht="17.25" customHeight="1">
      <c r="D12" s="126" t="str">
        <f>현금흐름!$B$27</f>
        <v>대중교통/택시</v>
      </c>
      <c r="E12" s="159" t="s">
        <v>125</v>
      </c>
      <c r="F12" s="164" t="str">
        <f>현금흐름!A27</f>
        <v>교통</v>
      </c>
      <c r="G12" s="263" t="str">
        <f>현금흐름!$B$27</f>
        <v>대중교통/택시</v>
      </c>
      <c r="H12" s="264">
        <f t="shared" si="0"/>
        <v>0</v>
      </c>
      <c r="I12" s="265" t="e">
        <f>H12/현금흐름!K27</f>
        <v>#DIV/0!</v>
      </c>
      <c r="J12" s="223">
        <f>현금흐름!K27-H12</f>
        <v>0</v>
      </c>
      <c r="K12" s="255"/>
      <c r="L12" s="142"/>
      <c r="M12" s="143"/>
      <c r="N12" s="144"/>
      <c r="O12" s="145"/>
      <c r="Q12" s="155"/>
      <c r="R12" s="156"/>
      <c r="S12" s="147"/>
      <c r="T12" s="147"/>
      <c r="U12" s="157"/>
      <c r="V12" s="157"/>
      <c r="W12" s="158"/>
      <c r="X12" s="50"/>
      <c r="Y12" s="50"/>
      <c r="Z12" s="50"/>
    </row>
    <row r="13" spans="1:26" ht="17.25" customHeight="1">
      <c r="A13" s="451" t="s">
        <v>44</v>
      </c>
      <c r="B13" s="452"/>
      <c r="C13" s="453"/>
      <c r="D13" s="126" t="str">
        <f>현금흐름!$B$28</f>
        <v>세금/공과금</v>
      </c>
      <c r="E13" s="159" t="s">
        <v>125</v>
      </c>
      <c r="F13" s="164" t="str">
        <f>현금흐름!A28</f>
        <v>기타</v>
      </c>
      <c r="G13" s="263" t="str">
        <f>현금흐름!$B$28</f>
        <v>세금/공과금</v>
      </c>
      <c r="H13" s="264">
        <f t="shared" si="0"/>
        <v>0</v>
      </c>
      <c r="I13" s="265" t="e">
        <f>H13/현금흐름!K28</f>
        <v>#DIV/0!</v>
      </c>
      <c r="J13" s="223">
        <f>현금흐름!K28-H13</f>
        <v>0</v>
      </c>
      <c r="K13" s="255"/>
      <c r="L13" s="142"/>
      <c r="M13" s="143"/>
      <c r="N13" s="144"/>
      <c r="O13" s="145"/>
      <c r="Q13" s="155"/>
      <c r="R13" s="156"/>
      <c r="S13" s="147"/>
      <c r="T13" s="147"/>
      <c r="U13" s="157"/>
      <c r="V13" s="157"/>
      <c r="W13" s="158"/>
      <c r="X13" s="50"/>
      <c r="Y13" s="50"/>
      <c r="Z13" s="50"/>
    </row>
    <row r="14" spans="1:26" ht="17.25" customHeight="1">
      <c r="A14" s="312" t="s">
        <v>126</v>
      </c>
      <c r="B14" s="166" t="s">
        <v>24</v>
      </c>
      <c r="C14" s="313" t="s">
        <v>127</v>
      </c>
      <c r="D14" s="126"/>
      <c r="E14" s="266"/>
      <c r="F14" s="462" t="s">
        <v>1</v>
      </c>
      <c r="G14" s="463"/>
      <c r="H14" s="267">
        <f>SUM(H5:H13)</f>
        <v>30100</v>
      </c>
      <c r="I14" s="268" t="e">
        <f>H14/현금흐름!K29</f>
        <v>#DIV/0!</v>
      </c>
      <c r="J14" s="224">
        <f>현금흐름!K29-H14</f>
        <v>-30100</v>
      </c>
      <c r="K14" s="255"/>
      <c r="L14" s="142"/>
      <c r="M14" s="143"/>
      <c r="N14" s="144"/>
      <c r="O14" s="145"/>
      <c r="Q14" s="155"/>
      <c r="R14" s="156"/>
      <c r="S14" s="147"/>
      <c r="T14" s="147"/>
      <c r="U14" s="157"/>
      <c r="V14" s="157"/>
      <c r="W14" s="158"/>
      <c r="X14" s="50"/>
      <c r="Y14" s="50"/>
      <c r="Z14" s="50"/>
    </row>
    <row r="15" spans="1:26" ht="17.25" customHeight="1">
      <c r="A15" s="314" t="str">
        <f>현금흐름!A4</f>
        <v>회사</v>
      </c>
      <c r="B15" s="162">
        <f>SUMIF($M$4:$M$15,A15,$N$4:$N$15)</f>
        <v>1000000</v>
      </c>
      <c r="C15" s="315">
        <f>B15/$B$18</f>
        <v>1</v>
      </c>
      <c r="D15" s="126" t="str">
        <f>현금흐름!$B$30</f>
        <v>자동차보험</v>
      </c>
      <c r="E15" s="269" t="s">
        <v>128</v>
      </c>
      <c r="F15" s="226" t="str">
        <f>현금흐름!A30</f>
        <v>차량</v>
      </c>
      <c r="G15" s="270" t="str">
        <f>현금흐름!$B$30</f>
        <v>자동차보험</v>
      </c>
      <c r="H15" s="264">
        <f t="shared" ref="H15:H34" si="1">SUMIF(U:U,G15,V:V)</f>
        <v>0</v>
      </c>
      <c r="I15" s="265" t="e">
        <f>H15/현금흐름!K30</f>
        <v>#DIV/0!</v>
      </c>
      <c r="J15" s="223">
        <f>현금흐름!K30-H15</f>
        <v>0</v>
      </c>
      <c r="K15" s="271"/>
      <c r="L15" s="142"/>
      <c r="M15" s="143"/>
      <c r="N15" s="144"/>
      <c r="O15" s="145"/>
      <c r="Q15" s="155"/>
      <c r="R15" s="156"/>
      <c r="S15" s="147"/>
      <c r="T15" s="147"/>
      <c r="U15" s="157"/>
      <c r="V15" s="157"/>
      <c r="W15" s="158"/>
      <c r="X15" s="50"/>
      <c r="Y15" s="50"/>
      <c r="Z15" s="50"/>
    </row>
    <row r="16" spans="1:26" ht="17.25" customHeight="1">
      <c r="A16" s="314" t="s">
        <v>47</v>
      </c>
      <c r="B16" s="162">
        <f>SUMIF($M$4:$M$15,A16,$N$4:$N$15)</f>
        <v>0</v>
      </c>
      <c r="C16" s="315">
        <f>B16/$B$18</f>
        <v>0</v>
      </c>
      <c r="D16" s="126" t="str">
        <f>현금흐름!$B$31</f>
        <v>주유</v>
      </c>
      <c r="E16" s="272" t="s">
        <v>128</v>
      </c>
      <c r="F16" s="227" t="str">
        <f>현금흐름!A30</f>
        <v>차량</v>
      </c>
      <c r="G16" s="270" t="str">
        <f>현금흐름!$B$31</f>
        <v>주유</v>
      </c>
      <c r="H16" s="264">
        <f t="shared" si="1"/>
        <v>0</v>
      </c>
      <c r="I16" s="265" t="e">
        <f>H16/현금흐름!K31</f>
        <v>#DIV/0!</v>
      </c>
      <c r="J16" s="223">
        <f>현금흐름!K31-H16</f>
        <v>0</v>
      </c>
      <c r="K16" s="255"/>
      <c r="L16" s="185"/>
      <c r="M16" s="186" t="s">
        <v>129</v>
      </c>
      <c r="N16" s="187">
        <f>SUM(N4:N15)</f>
        <v>1000000</v>
      </c>
      <c r="O16" s="188"/>
      <c r="Q16" s="155"/>
      <c r="R16" s="156"/>
      <c r="S16" s="147"/>
      <c r="T16" s="147"/>
      <c r="U16" s="157"/>
      <c r="V16" s="157"/>
      <c r="W16" s="158"/>
      <c r="X16" s="50"/>
      <c r="Y16" s="50"/>
      <c r="Z16" s="50"/>
    </row>
    <row r="17" spans="1:26" ht="17.25" customHeight="1">
      <c r="A17" s="314" t="s">
        <v>48</v>
      </c>
      <c r="B17" s="162">
        <f>SUMIF($M$4:$M$15,A17,$N$4:$N$15)</f>
        <v>0</v>
      </c>
      <c r="C17" s="315">
        <f>B17/$B$18</f>
        <v>0</v>
      </c>
      <c r="D17" s="257" t="str">
        <f>현금흐름!$B$32</f>
        <v>기타유지비</v>
      </c>
      <c r="E17" s="272" t="s">
        <v>128</v>
      </c>
      <c r="F17" s="273" t="str">
        <f>현금흐름!A30</f>
        <v>차량</v>
      </c>
      <c r="G17" s="270" t="str">
        <f>현금흐름!$B$32</f>
        <v>기타유지비</v>
      </c>
      <c r="H17" s="264">
        <f t="shared" si="1"/>
        <v>0</v>
      </c>
      <c r="I17" s="265" t="e">
        <f>H17/현금흐름!K32</f>
        <v>#DIV/0!</v>
      </c>
      <c r="J17" s="223">
        <f>현금흐름!K32-H17</f>
        <v>0</v>
      </c>
      <c r="K17" s="255"/>
      <c r="L17" s="128"/>
      <c r="Q17" s="155"/>
      <c r="R17" s="156"/>
      <c r="S17" s="147"/>
      <c r="T17" s="147"/>
      <c r="U17" s="157"/>
      <c r="V17" s="157"/>
      <c r="W17" s="158"/>
      <c r="X17" s="50"/>
      <c r="Y17" s="50"/>
      <c r="Z17" s="50"/>
    </row>
    <row r="18" spans="1:26" ht="17.25" customHeight="1">
      <c r="A18" s="316" t="s">
        <v>129</v>
      </c>
      <c r="B18" s="317">
        <f>SUM(B15:B17)</f>
        <v>1000000</v>
      </c>
      <c r="C18" s="318"/>
      <c r="D18" s="257" t="str">
        <f>현금흐름!$B$33</f>
        <v>집밥</v>
      </c>
      <c r="E18" s="272" t="s">
        <v>128</v>
      </c>
      <c r="F18" s="274" t="str">
        <f>현금흐름!A33</f>
        <v>식비</v>
      </c>
      <c r="G18" s="270" t="str">
        <f>현금흐름!$B$33</f>
        <v>집밥</v>
      </c>
      <c r="H18" s="264">
        <f t="shared" si="1"/>
        <v>0</v>
      </c>
      <c r="I18" s="265" t="e">
        <f>H18/현금흐름!K33</f>
        <v>#DIV/0!</v>
      </c>
      <c r="J18" s="223">
        <f>현금흐름!K33-H18</f>
        <v>0</v>
      </c>
      <c r="K18" s="255"/>
      <c r="L18" s="128" t="s">
        <v>49</v>
      </c>
      <c r="Q18" s="155"/>
      <c r="R18" s="156"/>
      <c r="S18" s="147"/>
      <c r="T18" s="147"/>
      <c r="U18" s="157"/>
      <c r="V18" s="157"/>
      <c r="W18" s="158"/>
      <c r="X18" s="50"/>
      <c r="Y18" s="50"/>
      <c r="Z18" s="50"/>
    </row>
    <row r="19" spans="1:26" ht="17.25" customHeight="1">
      <c r="A19" s="53"/>
      <c r="B19" s="53"/>
      <c r="C19" s="53"/>
      <c r="D19" s="257" t="str">
        <f>현금흐름!$B$34</f>
        <v>외식/배달</v>
      </c>
      <c r="E19" s="272" t="s">
        <v>128</v>
      </c>
      <c r="F19" s="227" t="str">
        <f>현금흐름!A33</f>
        <v>식비</v>
      </c>
      <c r="G19" s="270" t="str">
        <f>현금흐름!$B$34</f>
        <v>외식/배달</v>
      </c>
      <c r="H19" s="264">
        <f t="shared" si="1"/>
        <v>0</v>
      </c>
      <c r="I19" s="265" t="e">
        <f>H19/현금흐름!K34</f>
        <v>#DIV/0!</v>
      </c>
      <c r="J19" s="223">
        <f>현금흐름!K34-H19</f>
        <v>0</v>
      </c>
      <c r="K19" s="255"/>
      <c r="L19" s="131" t="s">
        <v>116</v>
      </c>
      <c r="M19" s="132" t="s">
        <v>130</v>
      </c>
      <c r="N19" s="132" t="s">
        <v>24</v>
      </c>
      <c r="O19" s="133" t="s">
        <v>117</v>
      </c>
      <c r="Q19" s="155"/>
      <c r="R19" s="156"/>
      <c r="S19" s="147"/>
      <c r="T19" s="147"/>
      <c r="U19" s="157"/>
      <c r="V19" s="157"/>
      <c r="W19" s="158"/>
      <c r="X19" s="50"/>
      <c r="Y19" s="50"/>
      <c r="Z19" s="50"/>
    </row>
    <row r="20" spans="1:26" ht="17.25" customHeight="1">
      <c r="A20" s="437" t="s">
        <v>49</v>
      </c>
      <c r="B20" s="438"/>
      <c r="C20" s="439"/>
      <c r="D20" s="257" t="str">
        <f>현금흐름!$B$35</f>
        <v>카페/간식</v>
      </c>
      <c r="E20" s="272" t="s">
        <v>128</v>
      </c>
      <c r="F20" s="273" t="str">
        <f>현금흐름!A33</f>
        <v>식비</v>
      </c>
      <c r="G20" s="270" t="str">
        <f>현금흐름!$B$35</f>
        <v>카페/간식</v>
      </c>
      <c r="H20" s="264">
        <f t="shared" si="1"/>
        <v>0</v>
      </c>
      <c r="I20" s="265" t="e">
        <f>H20/현금흐름!K35</f>
        <v>#DIV/0!</v>
      </c>
      <c r="J20" s="223">
        <f>현금흐름!K35-H20</f>
        <v>0</v>
      </c>
      <c r="K20" s="255"/>
      <c r="L20" s="142">
        <v>45292</v>
      </c>
      <c r="M20" s="192" t="s">
        <v>153</v>
      </c>
      <c r="N20" s="193">
        <v>1000000</v>
      </c>
      <c r="O20" s="194"/>
      <c r="Q20" s="155"/>
      <c r="R20" s="156"/>
      <c r="S20" s="147"/>
      <c r="T20" s="147"/>
      <c r="U20" s="157"/>
      <c r="V20" s="157"/>
      <c r="W20" s="158"/>
      <c r="X20" s="50"/>
      <c r="Y20" s="50"/>
      <c r="Z20" s="50"/>
    </row>
    <row r="21" spans="1:26" ht="17.25" customHeight="1">
      <c r="A21" s="165" t="s">
        <v>130</v>
      </c>
      <c r="B21" s="166" t="s">
        <v>24</v>
      </c>
      <c r="C21" s="167" t="s">
        <v>127</v>
      </c>
      <c r="D21" s="257" t="str">
        <f>현금흐름!$B$36</f>
        <v>음악</v>
      </c>
      <c r="E21" s="272" t="s">
        <v>128</v>
      </c>
      <c r="F21" s="274" t="str">
        <f>현금흐름!A36</f>
        <v>취미</v>
      </c>
      <c r="G21" s="270" t="str">
        <f>현금흐름!$B$36</f>
        <v>음악</v>
      </c>
      <c r="H21" s="264">
        <f t="shared" si="1"/>
        <v>0</v>
      </c>
      <c r="I21" s="265" t="e">
        <f>H21/현금흐름!K36</f>
        <v>#DIV/0!</v>
      </c>
      <c r="J21" s="223">
        <f>현금흐름!K36-H21</f>
        <v>0</v>
      </c>
      <c r="K21" s="255"/>
      <c r="L21" s="142">
        <v>45294</v>
      </c>
      <c r="M21" s="143" t="s">
        <v>154</v>
      </c>
      <c r="N21" s="193">
        <v>1000000</v>
      </c>
      <c r="O21" s="145"/>
      <c r="Q21" s="155"/>
      <c r="R21" s="156"/>
      <c r="S21" s="147"/>
      <c r="T21" s="147"/>
      <c r="U21" s="157"/>
      <c r="V21" s="157"/>
      <c r="W21" s="158"/>
      <c r="X21" s="50"/>
      <c r="Y21" s="50"/>
      <c r="Z21" s="50"/>
    </row>
    <row r="22" spans="1:26" ht="17.25" customHeight="1">
      <c r="A22" s="183" t="str">
        <f>현금흐름!A10</f>
        <v>대출상환</v>
      </c>
      <c r="B22" s="162">
        <f>SUMIF(M$20:M$31,A22,N$20:N$31)</f>
        <v>1000000</v>
      </c>
      <c r="C22" s="169">
        <f>B22/$B$26</f>
        <v>0.5</v>
      </c>
      <c r="D22" s="257" t="str">
        <f>현금흐름!$B$37</f>
        <v>문화</v>
      </c>
      <c r="E22" s="272" t="s">
        <v>128</v>
      </c>
      <c r="F22" s="227" t="str">
        <f>현금흐름!A36</f>
        <v>취미</v>
      </c>
      <c r="G22" s="270" t="str">
        <f>현금흐름!$B$37</f>
        <v>문화</v>
      </c>
      <c r="H22" s="264">
        <f t="shared" si="1"/>
        <v>0</v>
      </c>
      <c r="I22" s="265" t="e">
        <f>H22/현금흐름!K37</f>
        <v>#DIV/0!</v>
      </c>
      <c r="J22" s="223">
        <f>현금흐름!K37-H22</f>
        <v>0</v>
      </c>
      <c r="K22" s="255"/>
      <c r="L22" s="142">
        <v>45298</v>
      </c>
      <c r="M22" s="143"/>
      <c r="N22" s="144"/>
      <c r="O22" s="145"/>
      <c r="Q22" s="155"/>
      <c r="R22" s="156"/>
      <c r="S22" s="147"/>
      <c r="T22" s="147"/>
      <c r="U22" s="157"/>
      <c r="V22" s="157"/>
      <c r="W22" s="158"/>
      <c r="X22" s="50"/>
      <c r="Y22" s="50"/>
      <c r="Z22" s="50"/>
    </row>
    <row r="23" spans="1:26" ht="17.25" customHeight="1">
      <c r="A23" s="183" t="str">
        <f>현금흐름!A11</f>
        <v>금융투자</v>
      </c>
      <c r="B23" s="162">
        <f>SUMIF(M$20:M$31,A23,N$20:N$31)</f>
        <v>0</v>
      </c>
      <c r="C23" s="169">
        <f>B23/$B$26</f>
        <v>0</v>
      </c>
      <c r="D23" s="257" t="str">
        <f>현금흐름!$B$38</f>
        <v>여행</v>
      </c>
      <c r="E23" s="272" t="s">
        <v>128</v>
      </c>
      <c r="F23" s="273" t="str">
        <f>현금흐름!A36</f>
        <v>취미</v>
      </c>
      <c r="G23" s="270" t="str">
        <f>현금흐름!$B$38</f>
        <v>여행</v>
      </c>
      <c r="H23" s="264">
        <f t="shared" si="1"/>
        <v>0</v>
      </c>
      <c r="I23" s="265" t="e">
        <f>H23/현금흐름!K38</f>
        <v>#DIV/0!</v>
      </c>
      <c r="J23" s="223">
        <f>현금흐름!K38-H23</f>
        <v>0</v>
      </c>
      <c r="K23" s="255"/>
      <c r="L23" s="142"/>
      <c r="M23" s="143"/>
      <c r="N23" s="144"/>
      <c r="O23" s="145"/>
      <c r="Q23" s="155"/>
      <c r="R23" s="156"/>
      <c r="S23" s="147"/>
      <c r="T23" s="147"/>
      <c r="U23" s="157"/>
      <c r="V23" s="157"/>
      <c r="W23" s="158"/>
      <c r="X23" s="50"/>
      <c r="Y23" s="50"/>
      <c r="Z23" s="50"/>
    </row>
    <row r="24" spans="1:26" ht="17.25" customHeight="1">
      <c r="A24" s="183" t="str">
        <f>현금흐름!A12</f>
        <v>비상금</v>
      </c>
      <c r="B24" s="162">
        <f>SUMIF(M$20:M$31,A24,N$20:N$31)</f>
        <v>1000000</v>
      </c>
      <c r="C24" s="169">
        <f>B24/$B$26</f>
        <v>0.5</v>
      </c>
      <c r="D24" s="257" t="str">
        <f>현금흐름!$B$39</f>
        <v>운동</v>
      </c>
      <c r="E24" s="272" t="s">
        <v>128</v>
      </c>
      <c r="F24" s="274" t="str">
        <f>현금흐름!A39</f>
        <v>개발</v>
      </c>
      <c r="G24" s="270" t="str">
        <f>현금흐름!$B$39</f>
        <v>운동</v>
      </c>
      <c r="H24" s="264">
        <f t="shared" si="1"/>
        <v>0</v>
      </c>
      <c r="I24" s="265" t="e">
        <f>H24/현금흐름!K39</f>
        <v>#DIV/0!</v>
      </c>
      <c r="J24" s="223">
        <f>현금흐름!K39-H24</f>
        <v>0</v>
      </c>
      <c r="K24" s="255"/>
      <c r="L24" s="142"/>
      <c r="M24" s="143"/>
      <c r="N24" s="144"/>
      <c r="O24" s="145"/>
      <c r="Q24" s="155"/>
      <c r="R24" s="156"/>
      <c r="S24" s="147"/>
      <c r="T24" s="147"/>
      <c r="U24" s="157"/>
      <c r="V24" s="157"/>
      <c r="W24" s="158"/>
      <c r="X24" s="50"/>
      <c r="Y24" s="50"/>
      <c r="Z24" s="50"/>
    </row>
    <row r="25" spans="1:26" ht="17.25" customHeight="1">
      <c r="A25" s="183" t="str">
        <f>현금흐름!A13</f>
        <v>목적적금-여행</v>
      </c>
      <c r="B25" s="162">
        <f>SUMIF(M$20:M$31,A25,N$20:N$31)</f>
        <v>0</v>
      </c>
      <c r="C25" s="169">
        <f>B25/$B$26</f>
        <v>0</v>
      </c>
      <c r="D25" s="257" t="str">
        <f>현금흐름!$B$40</f>
        <v>교육</v>
      </c>
      <c r="E25" s="272" t="s">
        <v>128</v>
      </c>
      <c r="F25" s="273" t="str">
        <f>현금흐름!A39</f>
        <v>개발</v>
      </c>
      <c r="G25" s="270" t="str">
        <f>현금흐름!$B$40</f>
        <v>교육</v>
      </c>
      <c r="H25" s="264">
        <f t="shared" si="1"/>
        <v>0</v>
      </c>
      <c r="I25" s="265" t="e">
        <f>H25/현금흐름!K40</f>
        <v>#DIV/0!</v>
      </c>
      <c r="J25" s="223">
        <f>현금흐름!K40-H25</f>
        <v>0</v>
      </c>
      <c r="K25" s="255"/>
      <c r="L25" s="142"/>
      <c r="M25" s="143"/>
      <c r="N25" s="144"/>
      <c r="O25" s="145"/>
      <c r="Q25" s="155"/>
      <c r="R25" s="156"/>
      <c r="S25" s="147"/>
      <c r="T25" s="147"/>
      <c r="U25" s="157"/>
      <c r="V25" s="157"/>
      <c r="W25" s="158"/>
      <c r="X25" s="50"/>
      <c r="Y25" s="50"/>
      <c r="Z25" s="50"/>
    </row>
    <row r="26" spans="1:26" ht="17.25" customHeight="1">
      <c r="A26" s="165" t="s">
        <v>129</v>
      </c>
      <c r="B26" s="176">
        <f>SUM(B22:B25)</f>
        <v>2000000</v>
      </c>
      <c r="C26" s="177"/>
      <c r="D26" s="257" t="str">
        <f>현금흐름!$B$41</f>
        <v>미용</v>
      </c>
      <c r="E26" s="272" t="s">
        <v>128</v>
      </c>
      <c r="F26" s="274" t="str">
        <f>현금흐름!A41</f>
        <v>꾸밈</v>
      </c>
      <c r="G26" s="270" t="str">
        <f>현금흐름!$B$41</f>
        <v>미용</v>
      </c>
      <c r="H26" s="264">
        <f t="shared" si="1"/>
        <v>0</v>
      </c>
      <c r="I26" s="265" t="e">
        <f>H26/현금흐름!K41</f>
        <v>#DIV/0!</v>
      </c>
      <c r="J26" s="223">
        <f>현금흐름!K41-H26</f>
        <v>0</v>
      </c>
      <c r="K26" s="255"/>
      <c r="L26" s="142"/>
      <c r="M26" s="182"/>
      <c r="N26" s="144"/>
      <c r="O26" s="145"/>
      <c r="Q26" s="155"/>
      <c r="R26" s="156"/>
      <c r="S26" s="147"/>
      <c r="T26" s="147"/>
      <c r="U26" s="157"/>
      <c r="V26" s="157"/>
      <c r="W26" s="158"/>
      <c r="X26" s="50"/>
      <c r="Y26" s="50"/>
      <c r="Z26" s="50"/>
    </row>
    <row r="27" spans="1:26" ht="17.25" customHeight="1">
      <c r="A27" s="53"/>
      <c r="B27" s="53"/>
      <c r="C27" s="53"/>
      <c r="D27" s="257" t="str">
        <f>현금흐름!$B$42</f>
        <v>의류/잡화</v>
      </c>
      <c r="E27" s="272" t="s">
        <v>128</v>
      </c>
      <c r="F27" s="273" t="str">
        <f>현금흐름!A41</f>
        <v>꾸밈</v>
      </c>
      <c r="G27" s="270" t="str">
        <f>현금흐름!$B$42</f>
        <v>의류/잡화</v>
      </c>
      <c r="H27" s="264">
        <f t="shared" si="1"/>
        <v>0</v>
      </c>
      <c r="I27" s="265" t="e">
        <f>H27/현금흐름!K42</f>
        <v>#DIV/0!</v>
      </c>
      <c r="J27" s="223">
        <f>현금흐름!K42-H27</f>
        <v>0</v>
      </c>
      <c r="K27" s="271"/>
      <c r="L27" s="142"/>
      <c r="M27" s="182"/>
      <c r="N27" s="144"/>
      <c r="O27" s="145"/>
      <c r="Q27" s="155"/>
      <c r="R27" s="156"/>
      <c r="S27" s="147"/>
      <c r="T27" s="147"/>
      <c r="U27" s="157"/>
      <c r="V27" s="157"/>
      <c r="W27" s="158"/>
      <c r="X27" s="50"/>
      <c r="Y27" s="50"/>
      <c r="Z27" s="50"/>
    </row>
    <row r="28" spans="1:26" ht="17.25" customHeight="1">
      <c r="A28" s="454" t="s">
        <v>131</v>
      </c>
      <c r="B28" s="455"/>
      <c r="C28" s="456"/>
      <c r="D28" s="257" t="str">
        <f>현금흐름!$B$43</f>
        <v>경조사</v>
      </c>
      <c r="E28" s="272" t="s">
        <v>128</v>
      </c>
      <c r="F28" s="274" t="str">
        <f>현금흐름!A43</f>
        <v>관계</v>
      </c>
      <c r="G28" s="270" t="str">
        <f>현금흐름!$B$43</f>
        <v>경조사</v>
      </c>
      <c r="H28" s="264">
        <f t="shared" si="1"/>
        <v>0</v>
      </c>
      <c r="I28" s="265" t="e">
        <f>H28/현금흐름!K43</f>
        <v>#DIV/0!</v>
      </c>
      <c r="J28" s="223">
        <f>현금흐름!K43-H28</f>
        <v>0</v>
      </c>
      <c r="K28" s="275"/>
      <c r="L28" s="142"/>
      <c r="M28" s="182"/>
      <c r="N28" s="144"/>
      <c r="O28" s="145"/>
      <c r="Q28" s="155"/>
      <c r="R28" s="156"/>
      <c r="S28" s="147"/>
      <c r="T28" s="147"/>
      <c r="U28" s="157"/>
      <c r="V28" s="157"/>
      <c r="W28" s="158"/>
      <c r="X28" s="50"/>
      <c r="Y28" s="50"/>
      <c r="Z28" s="50"/>
    </row>
    <row r="29" spans="1:26" ht="17.25" customHeight="1">
      <c r="A29" s="189" t="str">
        <f>현금흐름!A76</f>
        <v>신한 더모아</v>
      </c>
      <c r="B29" s="153">
        <f t="shared" ref="B29:B34" si="2">SUMIF(R:R,A29,V:V)</f>
        <v>0</v>
      </c>
      <c r="C29" s="190">
        <f t="shared" ref="C29:C34" si="3">B29/$B$35</f>
        <v>0</v>
      </c>
      <c r="D29" s="257" t="str">
        <f>현금흐름!$B$44</f>
        <v>모임</v>
      </c>
      <c r="E29" s="272" t="s">
        <v>128</v>
      </c>
      <c r="F29" s="273" t="str">
        <f>현금흐름!A43</f>
        <v>관계</v>
      </c>
      <c r="G29" s="270" t="str">
        <f>현금흐름!$B$44</f>
        <v>모임</v>
      </c>
      <c r="H29" s="264">
        <f t="shared" si="1"/>
        <v>0</v>
      </c>
      <c r="I29" s="265" t="e">
        <f>H29/현금흐름!K44</f>
        <v>#DIV/0!</v>
      </c>
      <c r="J29" s="223">
        <f>현금흐름!K44-H29</f>
        <v>0</v>
      </c>
      <c r="K29" s="276"/>
      <c r="L29" s="142"/>
      <c r="M29" s="182"/>
      <c r="N29" s="144"/>
      <c r="O29" s="145"/>
      <c r="Q29" s="155"/>
      <c r="R29" s="156"/>
      <c r="S29" s="147"/>
      <c r="T29" s="147"/>
      <c r="U29" s="157"/>
      <c r="V29" s="157"/>
      <c r="W29" s="158"/>
      <c r="X29" s="50"/>
      <c r="Y29" s="50"/>
      <c r="Z29" s="50"/>
    </row>
    <row r="30" spans="1:26" ht="17.25" customHeight="1">
      <c r="A30" s="189" t="str">
        <f>현금흐름!A77</f>
        <v>현대 네이버</v>
      </c>
      <c r="B30" s="153">
        <f t="shared" si="2"/>
        <v>0</v>
      </c>
      <c r="C30" s="190">
        <f t="shared" si="3"/>
        <v>0</v>
      </c>
      <c r="D30" s="257" t="str">
        <f>현금흐름!$B$45</f>
        <v>의료</v>
      </c>
      <c r="E30" s="272" t="s">
        <v>128</v>
      </c>
      <c r="F30" s="277" t="str">
        <f>현금흐름!A45</f>
        <v>건강</v>
      </c>
      <c r="G30" s="270" t="str">
        <f>현금흐름!$B$45</f>
        <v>의료</v>
      </c>
      <c r="H30" s="264">
        <f t="shared" si="1"/>
        <v>0</v>
      </c>
      <c r="I30" s="265" t="e">
        <f>H30/현금흐름!K45</f>
        <v>#DIV/0!</v>
      </c>
      <c r="J30" s="223">
        <f>현금흐름!K45-H30</f>
        <v>0</v>
      </c>
      <c r="K30" s="276"/>
      <c r="L30" s="142"/>
      <c r="M30" s="182"/>
      <c r="N30" s="144"/>
      <c r="O30" s="145"/>
      <c r="Q30" s="155"/>
      <c r="R30" s="156"/>
      <c r="S30" s="147"/>
      <c r="T30" s="147"/>
      <c r="U30" s="157"/>
      <c r="V30" s="157"/>
      <c r="W30" s="158"/>
      <c r="X30" s="50"/>
      <c r="Y30" s="50"/>
      <c r="Z30" s="50"/>
    </row>
    <row r="31" spans="1:26" ht="17.25" customHeight="1">
      <c r="A31" s="189" t="str">
        <f>현금흐름!A78</f>
        <v>국민 노리체크</v>
      </c>
      <c r="B31" s="153">
        <f t="shared" si="2"/>
        <v>0</v>
      </c>
      <c r="C31" s="190">
        <f t="shared" si="3"/>
        <v>0</v>
      </c>
      <c r="D31" s="257" t="str">
        <f>현금흐름!$B$46</f>
        <v>동물병원</v>
      </c>
      <c r="E31" s="272" t="s">
        <v>128</v>
      </c>
      <c r="F31" s="274" t="str">
        <f>현금흐름!A46</f>
        <v>복순</v>
      </c>
      <c r="G31" s="270" t="str">
        <f>현금흐름!$B$46</f>
        <v>동물병원</v>
      </c>
      <c r="H31" s="264">
        <f t="shared" si="1"/>
        <v>0</v>
      </c>
      <c r="I31" s="265" t="e">
        <f>H31/현금흐름!K46</f>
        <v>#DIV/0!</v>
      </c>
      <c r="J31" s="223">
        <f>현금흐름!K46-H31</f>
        <v>0</v>
      </c>
      <c r="K31" s="276"/>
      <c r="L31" s="142"/>
      <c r="M31" s="182"/>
      <c r="N31" s="144"/>
      <c r="O31" s="145"/>
      <c r="Q31" s="155"/>
      <c r="R31" s="156"/>
      <c r="S31" s="147"/>
      <c r="T31" s="147"/>
      <c r="U31" s="157"/>
      <c r="V31" s="157"/>
      <c r="W31" s="158"/>
      <c r="X31" s="50"/>
      <c r="Y31" s="50"/>
      <c r="Z31" s="50"/>
    </row>
    <row r="32" spans="1:26" ht="17.25" customHeight="1">
      <c r="A32" s="189" t="str">
        <f>현금흐름!A79</f>
        <v>토스체크</v>
      </c>
      <c r="B32" s="153">
        <f t="shared" si="2"/>
        <v>0</v>
      </c>
      <c r="C32" s="190">
        <f t="shared" si="3"/>
        <v>0</v>
      </c>
      <c r="D32" s="257" t="str">
        <f>현금흐름!$B$47</f>
        <v>용품</v>
      </c>
      <c r="E32" s="272" t="s">
        <v>128</v>
      </c>
      <c r="F32" s="273" t="str">
        <f>현금흐름!A46</f>
        <v>복순</v>
      </c>
      <c r="G32" s="270" t="str">
        <f>현금흐름!$B$47</f>
        <v>용품</v>
      </c>
      <c r="H32" s="264">
        <f t="shared" si="1"/>
        <v>0</v>
      </c>
      <c r="I32" s="265" t="e">
        <f>H32/현금흐름!K47</f>
        <v>#DIV/0!</v>
      </c>
      <c r="J32" s="223">
        <f>현금흐름!K47-H32</f>
        <v>0</v>
      </c>
      <c r="K32" s="50"/>
      <c r="L32" s="185"/>
      <c r="M32" s="186" t="s">
        <v>129</v>
      </c>
      <c r="N32" s="187">
        <f>SUM(N20:N31)</f>
        <v>2000000</v>
      </c>
      <c r="O32" s="188"/>
      <c r="Q32" s="155"/>
      <c r="R32" s="156"/>
      <c r="S32" s="147"/>
      <c r="T32" s="147"/>
      <c r="U32" s="157"/>
      <c r="V32" s="157"/>
      <c r="W32" s="158"/>
      <c r="X32" s="50"/>
      <c r="Y32" s="50"/>
      <c r="Z32" s="50"/>
    </row>
    <row r="33" spans="1:26" ht="17.25" customHeight="1">
      <c r="A33" s="189" t="s">
        <v>155</v>
      </c>
      <c r="B33" s="153">
        <f t="shared" si="2"/>
        <v>30100</v>
      </c>
      <c r="C33" s="190">
        <f t="shared" si="3"/>
        <v>1</v>
      </c>
      <c r="D33" s="257" t="str">
        <f>현금흐름!$B$48</f>
        <v>생필품</v>
      </c>
      <c r="E33" s="272" t="s">
        <v>128</v>
      </c>
      <c r="F33" s="274" t="str">
        <f>현금흐름!A48</f>
        <v>생활</v>
      </c>
      <c r="G33" s="270" t="str">
        <f>현금흐름!$B$48</f>
        <v>생필품</v>
      </c>
      <c r="H33" s="264">
        <f t="shared" si="1"/>
        <v>0</v>
      </c>
      <c r="I33" s="265" t="e">
        <f>H33/현금흐름!K48</f>
        <v>#DIV/0!</v>
      </c>
      <c r="J33" s="223">
        <f>현금흐름!K48-H33</f>
        <v>0</v>
      </c>
      <c r="K33" s="50"/>
      <c r="L33" s="125"/>
      <c r="Q33" s="155"/>
      <c r="R33" s="156"/>
      <c r="S33" s="147"/>
      <c r="T33" s="147"/>
      <c r="U33" s="157"/>
      <c r="V33" s="157"/>
      <c r="W33" s="158"/>
      <c r="X33" s="50"/>
      <c r="Y33" s="50"/>
      <c r="Z33" s="50"/>
    </row>
    <row r="34" spans="1:26" ht="17.25" customHeight="1">
      <c r="A34" s="189" t="s">
        <v>156</v>
      </c>
      <c r="B34" s="153">
        <f t="shared" si="2"/>
        <v>0</v>
      </c>
      <c r="C34" s="190">
        <f t="shared" si="3"/>
        <v>0</v>
      </c>
      <c r="D34" s="257" t="str">
        <f>현금흐름!$B$49</f>
        <v>기타</v>
      </c>
      <c r="E34" s="272" t="s">
        <v>128</v>
      </c>
      <c r="F34" s="228" t="str">
        <f>현금흐름!A48</f>
        <v>생활</v>
      </c>
      <c r="G34" s="270" t="str">
        <f>현금흐름!$B$49</f>
        <v>기타</v>
      </c>
      <c r="H34" s="264">
        <f t="shared" si="1"/>
        <v>0</v>
      </c>
      <c r="I34" s="278" t="e">
        <f>H34/현금흐름!K49</f>
        <v>#DIV/0!</v>
      </c>
      <c r="J34" s="279">
        <f>현금흐름!K49-H34</f>
        <v>0</v>
      </c>
      <c r="K34" s="50"/>
      <c r="L34" s="125"/>
      <c r="Q34" s="155"/>
      <c r="R34" s="156"/>
      <c r="S34" s="147"/>
      <c r="T34" s="147"/>
      <c r="U34" s="157"/>
      <c r="V34" s="157"/>
      <c r="W34" s="158"/>
      <c r="X34" s="50"/>
      <c r="Y34" s="50"/>
      <c r="Z34" s="50"/>
    </row>
    <row r="35" spans="1:26" ht="17.25" customHeight="1">
      <c r="A35" s="199" t="s">
        <v>2</v>
      </c>
      <c r="B35" s="200">
        <f>SUM(B29:B34)</f>
        <v>30100</v>
      </c>
      <c r="C35" s="201"/>
      <c r="D35" s="126"/>
      <c r="E35" s="280"/>
      <c r="F35" s="464" t="s">
        <v>1</v>
      </c>
      <c r="G35" s="465"/>
      <c r="H35" s="281">
        <f>SUM(H15:H34)</f>
        <v>0</v>
      </c>
      <c r="I35" s="282" t="e">
        <f>H35/현금흐름!K50</f>
        <v>#DIV/0!</v>
      </c>
      <c r="J35" s="249">
        <f>현금흐름!K50-H35</f>
        <v>0</v>
      </c>
      <c r="K35" s="50"/>
      <c r="L35" s="125"/>
      <c r="Q35" s="155"/>
      <c r="R35" s="156"/>
      <c r="S35" s="147"/>
      <c r="T35" s="147"/>
      <c r="U35" s="157"/>
      <c r="V35" s="157"/>
      <c r="W35" s="158"/>
      <c r="X35" s="50"/>
      <c r="Y35" s="50"/>
      <c r="Z35" s="50"/>
    </row>
    <row r="36" spans="1:26" ht="17.25" customHeight="1">
      <c r="A36" s="53"/>
      <c r="B36" s="53"/>
      <c r="C36" s="53"/>
      <c r="D36" s="126"/>
      <c r="E36" s="441" t="s">
        <v>4</v>
      </c>
      <c r="F36" s="399"/>
      <c r="G36" s="382"/>
      <c r="H36" s="283">
        <f>SUM(H14,H35)</f>
        <v>30100</v>
      </c>
      <c r="I36" s="284" t="e">
        <f>H36/현금흐름!K51</f>
        <v>#DIV/0!</v>
      </c>
      <c r="J36" s="251">
        <f>SUM(J14,J35)</f>
        <v>-30100</v>
      </c>
      <c r="K36" s="50"/>
      <c r="L36" s="125"/>
      <c r="Q36" s="155"/>
      <c r="R36" s="156"/>
      <c r="S36" s="147"/>
      <c r="T36" s="147"/>
      <c r="U36" s="157"/>
      <c r="V36" s="157"/>
      <c r="W36" s="158"/>
      <c r="X36" s="50"/>
      <c r="Y36" s="50"/>
      <c r="Z36" s="50"/>
    </row>
    <row r="37" spans="1:26" ht="17.25" customHeight="1">
      <c r="A37" s="454" t="s">
        <v>132</v>
      </c>
      <c r="B37" s="455"/>
      <c r="C37" s="456"/>
      <c r="D37" s="205"/>
      <c r="H37" s="125"/>
      <c r="L37" s="125"/>
      <c r="Q37" s="155"/>
      <c r="R37" s="156"/>
      <c r="S37" s="147"/>
      <c r="T37" s="147"/>
      <c r="U37" s="157"/>
      <c r="V37" s="157"/>
      <c r="W37" s="158"/>
      <c r="X37" s="50"/>
      <c r="Y37" s="50"/>
      <c r="Z37" s="50"/>
    </row>
    <row r="38" spans="1:26" ht="17.25" customHeight="1">
      <c r="A38" s="206" t="s">
        <v>49</v>
      </c>
      <c r="B38" s="153">
        <f>N32</f>
        <v>2000000</v>
      </c>
      <c r="C38" s="190">
        <f>B38/$B$18</f>
        <v>2</v>
      </c>
      <c r="D38" s="126"/>
      <c r="E38" s="437" t="s">
        <v>133</v>
      </c>
      <c r="F38" s="348"/>
      <c r="G38" s="348"/>
      <c r="H38" s="348"/>
      <c r="I38" s="376"/>
      <c r="J38" s="50"/>
      <c r="K38" s="125"/>
      <c r="L38" s="125"/>
      <c r="Q38" s="155"/>
      <c r="R38" s="156"/>
      <c r="S38" s="147"/>
      <c r="T38" s="147"/>
      <c r="U38" s="156"/>
      <c r="V38" s="157"/>
      <c r="W38" s="158"/>
      <c r="X38" s="50"/>
      <c r="Y38" s="50"/>
      <c r="Z38" s="50"/>
    </row>
    <row r="39" spans="1:26" ht="17.25" customHeight="1">
      <c r="A39" s="183" t="s">
        <v>125</v>
      </c>
      <c r="B39" s="162">
        <f>H14</f>
        <v>30100</v>
      </c>
      <c r="C39" s="169">
        <f>B39/$B$18</f>
        <v>3.0099999999999998E-2</v>
      </c>
      <c r="D39" s="126"/>
      <c r="E39" s="207" t="s">
        <v>134</v>
      </c>
      <c r="F39" s="207">
        <v>7.0000000000000007E-2</v>
      </c>
      <c r="G39" s="161" t="s">
        <v>135</v>
      </c>
      <c r="H39" s="208" t="str">
        <f>IF($C$39&lt;$F$39,"권장기준 미만","권장기준 초과")</f>
        <v>권장기준 미만</v>
      </c>
      <c r="I39" s="209" t="str">
        <f>IF(H39="권장기준 미만","개선","양호")</f>
        <v>개선</v>
      </c>
      <c r="J39" s="50"/>
      <c r="K39" s="125"/>
      <c r="L39" s="125"/>
      <c r="Q39" s="155"/>
      <c r="R39" s="156"/>
      <c r="S39" s="147"/>
      <c r="T39" s="147"/>
      <c r="U39" s="157"/>
      <c r="V39" s="157"/>
      <c r="W39" s="158"/>
      <c r="X39" s="50"/>
      <c r="Y39" s="50"/>
      <c r="Z39" s="50"/>
    </row>
    <row r="40" spans="1:26" ht="17.25" customHeight="1">
      <c r="A40" s="183" t="s">
        <v>128</v>
      </c>
      <c r="B40" s="162">
        <f>H35</f>
        <v>0</v>
      </c>
      <c r="C40" s="169">
        <f>B40/$B$18</f>
        <v>0</v>
      </c>
      <c r="D40" s="126"/>
      <c r="E40" s="207" t="s">
        <v>136</v>
      </c>
      <c r="F40" s="207">
        <v>0.31</v>
      </c>
      <c r="G40" s="161" t="s">
        <v>137</v>
      </c>
      <c r="H40" s="208" t="str">
        <f>IF($C$40&lt;$F$40,"권장기준 미만","권장기준 초과")</f>
        <v>권장기준 미만</v>
      </c>
      <c r="I40" s="209" t="str">
        <f t="shared" ref="I40:I41" si="4">IF(H40="권장기준 미만","양호","개선")</f>
        <v>양호</v>
      </c>
      <c r="J40" s="50"/>
      <c r="K40" s="125"/>
      <c r="L40" s="125"/>
      <c r="Q40" s="155"/>
      <c r="R40" s="156"/>
      <c r="S40" s="147"/>
      <c r="T40" s="147"/>
      <c r="U40" s="156"/>
      <c r="V40" s="157"/>
      <c r="W40" s="158"/>
      <c r="X40" s="50"/>
      <c r="Y40" s="50"/>
      <c r="Z40" s="50"/>
    </row>
    <row r="41" spans="1:26" ht="17.25" customHeight="1">
      <c r="A41" s="214" t="s">
        <v>2</v>
      </c>
      <c r="B41" s="200">
        <f>SUM(B38:B40)</f>
        <v>2030100</v>
      </c>
      <c r="C41" s="201"/>
      <c r="D41" s="126"/>
      <c r="E41" s="210" t="s">
        <v>138</v>
      </c>
      <c r="F41" s="210">
        <v>0.32</v>
      </c>
      <c r="G41" s="211" t="s">
        <v>137</v>
      </c>
      <c r="H41" s="212" t="str">
        <f>IF($C$41&lt;$F$41,"권장기준 미만","권장기준 초과")</f>
        <v>권장기준 미만</v>
      </c>
      <c r="I41" s="213" t="str">
        <f t="shared" si="4"/>
        <v>양호</v>
      </c>
      <c r="J41" s="50"/>
      <c r="K41" s="125"/>
      <c r="L41" s="125"/>
      <c r="Q41" s="155"/>
      <c r="R41" s="156"/>
      <c r="S41" s="147"/>
      <c r="T41" s="147"/>
      <c r="U41" s="156"/>
      <c r="V41" s="157"/>
      <c r="W41" s="158"/>
      <c r="X41" s="50"/>
      <c r="Y41" s="50"/>
      <c r="Z41" s="50"/>
    </row>
    <row r="42" spans="1:26" ht="17.25" customHeight="1">
      <c r="A42" s="53"/>
      <c r="B42" s="53"/>
      <c r="C42" s="53"/>
      <c r="D42" s="126"/>
      <c r="E42" s="53"/>
      <c r="F42" s="53"/>
      <c r="G42" s="53"/>
      <c r="H42" s="53"/>
      <c r="I42" s="53"/>
      <c r="J42" s="50"/>
      <c r="K42" s="125"/>
      <c r="L42" s="125"/>
      <c r="Q42" s="155"/>
      <c r="R42" s="156"/>
      <c r="S42" s="147"/>
      <c r="T42" s="147"/>
      <c r="U42" s="157"/>
      <c r="V42" s="157"/>
      <c r="W42" s="158"/>
      <c r="X42" s="50"/>
      <c r="Y42" s="50"/>
      <c r="Z42" s="50"/>
    </row>
    <row r="43" spans="1:26" ht="17.25" customHeight="1">
      <c r="A43" s="53"/>
      <c r="B43" s="53"/>
      <c r="C43" s="53"/>
      <c r="D43" s="126"/>
      <c r="E43" s="53"/>
      <c r="F43" s="53"/>
      <c r="G43" s="53"/>
      <c r="H43" s="53"/>
      <c r="I43" s="53"/>
      <c r="J43" s="50"/>
      <c r="K43" s="125"/>
      <c r="L43" s="125"/>
      <c r="Q43" s="155"/>
      <c r="R43" s="156"/>
      <c r="S43" s="147"/>
      <c r="T43" s="147"/>
      <c r="U43" s="157"/>
      <c r="V43" s="157"/>
      <c r="W43" s="158"/>
      <c r="X43" s="50"/>
      <c r="Y43" s="50"/>
      <c r="Z43" s="50"/>
    </row>
    <row r="44" spans="1:26" ht="17.25" customHeight="1">
      <c r="A44" s="53"/>
      <c r="B44" s="53"/>
      <c r="C44" s="53"/>
      <c r="D44" s="126"/>
      <c r="E44" s="53"/>
      <c r="F44" s="53"/>
      <c r="G44" s="53"/>
      <c r="H44" s="53"/>
      <c r="I44" s="53"/>
      <c r="J44" s="50"/>
      <c r="K44" s="125"/>
      <c r="L44" s="125"/>
      <c r="Q44" s="155"/>
      <c r="R44" s="156"/>
      <c r="S44" s="147"/>
      <c r="T44" s="147"/>
      <c r="U44" s="157"/>
      <c r="V44" s="157"/>
      <c r="W44" s="158"/>
      <c r="X44" s="50"/>
      <c r="Y44" s="50"/>
      <c r="Z44" s="50"/>
    </row>
    <row r="45" spans="1:26" ht="17.25" customHeight="1">
      <c r="A45" s="53"/>
      <c r="B45" s="53"/>
      <c r="C45" s="53"/>
      <c r="D45" s="126"/>
      <c r="E45" s="53"/>
      <c r="F45" s="53"/>
      <c r="G45" s="53"/>
      <c r="H45" s="53"/>
      <c r="I45" s="53"/>
      <c r="J45" s="50"/>
      <c r="K45" s="125"/>
      <c r="L45" s="125"/>
      <c r="Q45" s="155"/>
      <c r="R45" s="156"/>
      <c r="S45" s="147"/>
      <c r="T45" s="147"/>
      <c r="U45" s="157"/>
      <c r="V45" s="157"/>
      <c r="W45" s="158"/>
      <c r="X45" s="50"/>
      <c r="Y45" s="50"/>
      <c r="Z45" s="50"/>
    </row>
    <row r="46" spans="1:26" ht="17.25" customHeight="1">
      <c r="A46" s="53"/>
      <c r="B46" s="53"/>
      <c r="C46" s="53"/>
      <c r="D46" s="126"/>
      <c r="E46" s="53"/>
      <c r="F46" s="53"/>
      <c r="G46" s="53"/>
      <c r="H46" s="53"/>
      <c r="I46" s="53"/>
      <c r="J46" s="50"/>
      <c r="K46" s="125"/>
      <c r="L46" s="125"/>
      <c r="P46" s="53"/>
      <c r="Q46" s="155"/>
      <c r="R46" s="156"/>
      <c r="S46" s="147"/>
      <c r="T46" s="147"/>
      <c r="U46" s="157"/>
      <c r="V46" s="157"/>
      <c r="W46" s="158"/>
      <c r="X46" s="50"/>
      <c r="Y46" s="50"/>
      <c r="Z46" s="50"/>
    </row>
    <row r="47" spans="1:26" ht="17.25" customHeight="1">
      <c r="A47" s="53"/>
      <c r="B47" s="53"/>
      <c r="C47" s="53"/>
      <c r="D47" s="126"/>
      <c r="E47" s="53"/>
      <c r="F47" s="53"/>
      <c r="G47" s="53"/>
      <c r="H47" s="53"/>
      <c r="I47" s="53"/>
      <c r="J47" s="50"/>
      <c r="K47" s="125"/>
      <c r="L47" s="125"/>
      <c r="P47" s="53"/>
      <c r="Q47" s="155"/>
      <c r="R47" s="156"/>
      <c r="S47" s="147"/>
      <c r="T47" s="147"/>
      <c r="U47" s="157"/>
      <c r="V47" s="157"/>
      <c r="W47" s="158"/>
      <c r="X47" s="50"/>
      <c r="Y47" s="50"/>
      <c r="Z47" s="50"/>
    </row>
    <row r="48" spans="1:26" ht="17.25" customHeight="1">
      <c r="A48" s="53"/>
      <c r="B48" s="53"/>
      <c r="C48" s="53"/>
      <c r="D48" s="126"/>
      <c r="E48" s="53"/>
      <c r="F48" s="53"/>
      <c r="G48" s="53"/>
      <c r="H48" s="53"/>
      <c r="I48" s="53"/>
      <c r="J48" s="50"/>
      <c r="K48" s="125"/>
      <c r="L48" s="125"/>
      <c r="P48" s="53"/>
      <c r="Q48" s="155"/>
      <c r="R48" s="156"/>
      <c r="S48" s="147"/>
      <c r="T48" s="147"/>
      <c r="U48" s="157"/>
      <c r="V48" s="157"/>
      <c r="W48" s="158"/>
      <c r="X48" s="50"/>
      <c r="Y48" s="50"/>
      <c r="Z48" s="50"/>
    </row>
    <row r="49" spans="1:26" ht="17.25" customHeight="1">
      <c r="A49" s="53"/>
      <c r="B49" s="53"/>
      <c r="C49" s="53"/>
      <c r="D49" s="126"/>
      <c r="E49" s="53"/>
      <c r="F49" s="53"/>
      <c r="G49" s="53"/>
      <c r="H49" s="53"/>
      <c r="I49" s="53"/>
      <c r="J49" s="50"/>
      <c r="K49" s="125"/>
      <c r="L49" s="125"/>
      <c r="Q49" s="155"/>
      <c r="R49" s="156"/>
      <c r="S49" s="147"/>
      <c r="T49" s="147"/>
      <c r="U49" s="157"/>
      <c r="V49" s="157"/>
      <c r="W49" s="158"/>
      <c r="X49" s="50"/>
      <c r="Y49" s="50"/>
      <c r="Z49" s="50"/>
    </row>
    <row r="50" spans="1:26" ht="17.25" customHeight="1">
      <c r="A50" s="53"/>
      <c r="B50" s="53"/>
      <c r="C50" s="53"/>
      <c r="D50" s="126"/>
      <c r="E50" s="53"/>
      <c r="F50" s="53"/>
      <c r="G50" s="53"/>
      <c r="H50" s="53"/>
      <c r="I50" s="53"/>
      <c r="J50" s="50"/>
      <c r="K50" s="125"/>
      <c r="L50" s="125"/>
      <c r="Q50" s="155"/>
      <c r="R50" s="156"/>
      <c r="S50" s="147"/>
      <c r="T50" s="147"/>
      <c r="U50" s="157"/>
      <c r="V50" s="157"/>
      <c r="W50" s="158"/>
      <c r="X50" s="50"/>
      <c r="Y50" s="50"/>
      <c r="Z50" s="50"/>
    </row>
    <row r="51" spans="1:26" ht="17.25" customHeight="1">
      <c r="A51" s="53"/>
      <c r="B51" s="53"/>
      <c r="C51" s="53"/>
      <c r="D51" s="126"/>
      <c r="E51" s="53"/>
      <c r="F51" s="53"/>
      <c r="G51" s="53"/>
      <c r="H51" s="53"/>
      <c r="I51" s="53"/>
      <c r="J51" s="50"/>
      <c r="K51" s="125"/>
      <c r="L51" s="125"/>
      <c r="Q51" s="155"/>
      <c r="R51" s="156"/>
      <c r="S51" s="147"/>
      <c r="T51" s="147"/>
      <c r="U51" s="157"/>
      <c r="V51" s="157"/>
      <c r="W51" s="158"/>
      <c r="X51" s="50"/>
      <c r="Y51" s="50"/>
      <c r="Z51" s="50"/>
    </row>
    <row r="52" spans="1:26" ht="17.25" customHeight="1">
      <c r="A52" s="53"/>
      <c r="B52" s="53"/>
      <c r="C52" s="53"/>
      <c r="D52" s="126"/>
      <c r="E52" s="53"/>
      <c r="F52" s="53"/>
      <c r="G52" s="53"/>
      <c r="H52" s="53"/>
      <c r="I52" s="53"/>
      <c r="J52" s="50"/>
      <c r="K52" s="125"/>
      <c r="L52" s="125"/>
      <c r="Q52" s="155"/>
      <c r="R52" s="156"/>
      <c r="S52" s="147"/>
      <c r="T52" s="147"/>
      <c r="U52" s="157"/>
      <c r="V52" s="157"/>
      <c r="W52" s="158"/>
      <c r="X52" s="50"/>
      <c r="Y52" s="50"/>
      <c r="Z52" s="50"/>
    </row>
    <row r="53" spans="1:26" ht="17.25" customHeight="1">
      <c r="A53" s="53"/>
      <c r="B53" s="53"/>
      <c r="C53" s="53"/>
      <c r="D53" s="126"/>
      <c r="E53" s="53"/>
      <c r="F53" s="53"/>
      <c r="G53" s="53"/>
      <c r="H53" s="53"/>
      <c r="I53" s="53"/>
      <c r="J53" s="50"/>
      <c r="K53" s="125"/>
      <c r="L53" s="125"/>
      <c r="Q53" s="155"/>
      <c r="R53" s="156"/>
      <c r="S53" s="147"/>
      <c r="T53" s="147"/>
      <c r="U53" s="157"/>
      <c r="V53" s="157"/>
      <c r="W53" s="158"/>
      <c r="X53" s="50"/>
      <c r="Y53" s="50"/>
      <c r="Z53" s="50"/>
    </row>
    <row r="54" spans="1:26" ht="17.25" customHeight="1">
      <c r="A54" s="53"/>
      <c r="B54" s="53"/>
      <c r="C54" s="53"/>
      <c r="D54" s="126"/>
      <c r="E54" s="53"/>
      <c r="F54" s="53"/>
      <c r="G54" s="53"/>
      <c r="H54" s="53"/>
      <c r="I54" s="53"/>
      <c r="J54" s="50"/>
      <c r="K54" s="125"/>
      <c r="L54" s="125"/>
      <c r="Q54" s="155"/>
      <c r="R54" s="156"/>
      <c r="S54" s="147"/>
      <c r="T54" s="147"/>
      <c r="U54" s="157"/>
      <c r="V54" s="157"/>
      <c r="W54" s="158"/>
      <c r="X54" s="50"/>
      <c r="Y54" s="50"/>
      <c r="Z54" s="50"/>
    </row>
    <row r="55" spans="1:26" ht="17.25" customHeight="1">
      <c r="A55" s="53"/>
      <c r="B55" s="53"/>
      <c r="C55" s="53"/>
      <c r="D55" s="126"/>
      <c r="E55" s="53"/>
      <c r="F55" s="53"/>
      <c r="G55" s="53"/>
      <c r="H55" s="53"/>
      <c r="I55" s="53"/>
      <c r="J55" s="50"/>
      <c r="K55" s="125"/>
      <c r="L55" s="125"/>
      <c r="Q55" s="155"/>
      <c r="R55" s="156"/>
      <c r="S55" s="147"/>
      <c r="T55" s="147"/>
      <c r="U55" s="157"/>
      <c r="V55" s="157"/>
      <c r="W55" s="158"/>
      <c r="X55" s="50"/>
      <c r="Y55" s="50"/>
      <c r="Z55" s="50"/>
    </row>
    <row r="56" spans="1:26" ht="17.25" customHeight="1">
      <c r="A56" s="53"/>
      <c r="B56" s="53"/>
      <c r="C56" s="53"/>
      <c r="D56" s="126"/>
      <c r="E56" s="53"/>
      <c r="F56" s="53"/>
      <c r="G56" s="53"/>
      <c r="H56" s="53"/>
      <c r="I56" s="53"/>
      <c r="J56" s="50"/>
      <c r="K56" s="125"/>
      <c r="L56" s="125"/>
      <c r="Q56" s="155"/>
      <c r="R56" s="156"/>
      <c r="S56" s="147"/>
      <c r="T56" s="147"/>
      <c r="U56" s="157"/>
      <c r="V56" s="157"/>
      <c r="W56" s="158"/>
      <c r="X56" s="50"/>
      <c r="Y56" s="50"/>
      <c r="Z56" s="50"/>
    </row>
    <row r="57" spans="1:26" ht="17.25" customHeight="1">
      <c r="A57" s="53"/>
      <c r="B57" s="53"/>
      <c r="C57" s="53"/>
      <c r="D57" s="126"/>
      <c r="E57" s="53"/>
      <c r="F57" s="53"/>
      <c r="G57" s="53"/>
      <c r="H57" s="53"/>
      <c r="I57" s="53"/>
      <c r="J57" s="50"/>
      <c r="K57" s="125"/>
      <c r="L57" s="125"/>
      <c r="Q57" s="155"/>
      <c r="R57" s="156"/>
      <c r="S57" s="147"/>
      <c r="T57" s="147"/>
      <c r="U57" s="157"/>
      <c r="V57" s="157"/>
      <c r="W57" s="158"/>
      <c r="X57" s="50"/>
      <c r="Y57" s="50"/>
      <c r="Z57" s="50"/>
    </row>
    <row r="58" spans="1:26" ht="17.25" customHeight="1">
      <c r="A58" s="53"/>
      <c r="B58" s="53"/>
      <c r="C58" s="53"/>
      <c r="D58" s="126"/>
      <c r="E58" s="53"/>
      <c r="F58" s="53"/>
      <c r="G58" s="53"/>
      <c r="H58" s="53"/>
      <c r="I58" s="53"/>
      <c r="J58" s="50"/>
      <c r="K58" s="125"/>
      <c r="L58" s="125"/>
      <c r="Q58" s="155"/>
      <c r="R58" s="156"/>
      <c r="S58" s="147"/>
      <c r="T58" s="147"/>
      <c r="U58" s="157"/>
      <c r="V58" s="157"/>
      <c r="W58" s="158"/>
      <c r="X58" s="50"/>
      <c r="Y58" s="50"/>
      <c r="Z58" s="50"/>
    </row>
    <row r="59" spans="1:26" ht="17.25" customHeight="1">
      <c r="A59" s="53"/>
      <c r="B59" s="53"/>
      <c r="C59" s="53"/>
      <c r="D59" s="126"/>
      <c r="E59" s="53"/>
      <c r="F59" s="53"/>
      <c r="G59" s="53"/>
      <c r="H59" s="53"/>
      <c r="I59" s="53"/>
      <c r="J59" s="50"/>
      <c r="K59" s="125"/>
      <c r="L59" s="125"/>
      <c r="Q59" s="155"/>
      <c r="R59" s="156"/>
      <c r="S59" s="147"/>
      <c r="T59" s="147"/>
      <c r="U59" s="157"/>
      <c r="V59" s="157"/>
      <c r="W59" s="158"/>
      <c r="X59" s="50"/>
      <c r="Y59" s="50"/>
      <c r="Z59" s="50"/>
    </row>
    <row r="60" spans="1:26" ht="17.25" customHeight="1">
      <c r="A60" s="53"/>
      <c r="B60" s="53"/>
      <c r="C60" s="53"/>
      <c r="D60" s="126"/>
      <c r="E60" s="53"/>
      <c r="F60" s="53"/>
      <c r="G60" s="53"/>
      <c r="H60" s="53"/>
      <c r="I60" s="53"/>
      <c r="J60" s="50"/>
      <c r="K60" s="125"/>
      <c r="L60" s="125"/>
      <c r="Q60" s="155"/>
      <c r="R60" s="156"/>
      <c r="S60" s="147"/>
      <c r="T60" s="147"/>
      <c r="U60" s="157"/>
      <c r="V60" s="157"/>
      <c r="W60" s="158"/>
      <c r="X60" s="50"/>
      <c r="Y60" s="50"/>
      <c r="Z60" s="50"/>
    </row>
    <row r="61" spans="1:26" ht="17.25" customHeight="1">
      <c r="A61" s="53"/>
      <c r="B61" s="53"/>
      <c r="C61" s="53"/>
      <c r="D61" s="126"/>
      <c r="E61" s="53"/>
      <c r="F61" s="53"/>
      <c r="G61" s="53"/>
      <c r="H61" s="53"/>
      <c r="I61" s="53"/>
      <c r="J61" s="50"/>
      <c r="K61" s="125"/>
      <c r="L61" s="125"/>
      <c r="Q61" s="155"/>
      <c r="R61" s="156"/>
      <c r="S61" s="147"/>
      <c r="T61" s="147"/>
      <c r="U61" s="157"/>
      <c r="V61" s="157"/>
      <c r="W61" s="158"/>
      <c r="X61" s="50"/>
      <c r="Y61" s="50"/>
      <c r="Z61" s="50"/>
    </row>
    <row r="62" spans="1:26" ht="17.25" customHeight="1">
      <c r="A62" s="53"/>
      <c r="B62" s="53"/>
      <c r="C62" s="53"/>
      <c r="D62" s="126"/>
      <c r="E62" s="53"/>
      <c r="F62" s="53"/>
      <c r="G62" s="53"/>
      <c r="H62" s="53"/>
      <c r="I62" s="53"/>
      <c r="J62" s="50"/>
      <c r="K62" s="125"/>
      <c r="L62" s="125"/>
      <c r="Q62" s="155"/>
      <c r="R62" s="156"/>
      <c r="S62" s="147"/>
      <c r="T62" s="147"/>
      <c r="U62" s="157"/>
      <c r="V62" s="157"/>
      <c r="W62" s="158"/>
      <c r="X62" s="50"/>
      <c r="Y62" s="50"/>
      <c r="Z62" s="50"/>
    </row>
    <row r="63" spans="1:26" ht="17.25" customHeight="1">
      <c r="A63" s="53"/>
      <c r="B63" s="53"/>
      <c r="C63" s="53"/>
      <c r="D63" s="126"/>
      <c r="E63" s="53"/>
      <c r="F63" s="53"/>
      <c r="G63" s="53"/>
      <c r="H63" s="53"/>
      <c r="I63" s="53"/>
      <c r="J63" s="50"/>
      <c r="K63" s="125"/>
      <c r="L63" s="125"/>
      <c r="Q63" s="155"/>
      <c r="R63" s="156"/>
      <c r="S63" s="147"/>
      <c r="T63" s="147"/>
      <c r="U63" s="157"/>
      <c r="V63" s="157"/>
      <c r="W63" s="158"/>
      <c r="X63" s="50"/>
      <c r="Y63" s="50"/>
      <c r="Z63" s="50"/>
    </row>
    <row r="64" spans="1:26" ht="17.25" customHeight="1">
      <c r="A64" s="53"/>
      <c r="B64" s="53"/>
      <c r="C64" s="53"/>
      <c r="D64" s="126"/>
      <c r="E64" s="53"/>
      <c r="F64" s="53"/>
      <c r="G64" s="53"/>
      <c r="H64" s="53"/>
      <c r="I64" s="53"/>
      <c r="J64" s="50"/>
      <c r="K64" s="125"/>
      <c r="L64" s="125"/>
      <c r="Q64" s="155"/>
      <c r="R64" s="215"/>
      <c r="S64" s="216"/>
      <c r="T64" s="216"/>
      <c r="U64" s="217"/>
      <c r="V64" s="157"/>
      <c r="W64" s="158"/>
      <c r="X64" s="50"/>
      <c r="Y64" s="50"/>
      <c r="Z64" s="50"/>
    </row>
    <row r="65" spans="1:26" ht="17.25" customHeight="1">
      <c r="A65" s="53"/>
      <c r="B65" s="53"/>
      <c r="C65" s="53"/>
      <c r="D65" s="126"/>
      <c r="E65" s="53"/>
      <c r="F65" s="53"/>
      <c r="G65" s="53"/>
      <c r="H65" s="53"/>
      <c r="I65" s="53"/>
      <c r="J65" s="50"/>
      <c r="K65" s="125"/>
      <c r="L65" s="125"/>
      <c r="Q65" s="155"/>
      <c r="R65" s="50"/>
      <c r="S65" s="50"/>
      <c r="T65" s="50"/>
      <c r="U65" s="50"/>
      <c r="V65" s="157"/>
      <c r="W65" s="158"/>
      <c r="X65" s="50"/>
      <c r="Y65" s="50"/>
      <c r="Z65" s="50"/>
    </row>
    <row r="66" spans="1:26" ht="17.25" customHeight="1">
      <c r="A66" s="53"/>
      <c r="B66" s="53"/>
      <c r="C66" s="53"/>
      <c r="D66" s="126"/>
      <c r="E66" s="53"/>
      <c r="F66" s="53"/>
      <c r="G66" s="53"/>
      <c r="H66" s="53"/>
      <c r="I66" s="53"/>
      <c r="J66" s="50"/>
      <c r="K66" s="125"/>
      <c r="L66" s="125"/>
      <c r="Q66" s="155"/>
      <c r="R66" s="50"/>
      <c r="S66" s="50"/>
      <c r="T66" s="50"/>
      <c r="U66" s="50"/>
      <c r="V66" s="157"/>
      <c r="W66" s="158"/>
      <c r="X66" s="50"/>
      <c r="Y66" s="50"/>
      <c r="Z66" s="50"/>
    </row>
    <row r="67" spans="1:26" ht="17.25" customHeight="1">
      <c r="A67" s="53"/>
      <c r="B67" s="53"/>
      <c r="C67" s="53"/>
      <c r="D67" s="126"/>
      <c r="E67" s="53"/>
      <c r="F67" s="53"/>
      <c r="G67" s="53"/>
      <c r="H67" s="53"/>
      <c r="I67" s="53"/>
      <c r="J67" s="50"/>
      <c r="K67" s="125"/>
      <c r="L67" s="125"/>
      <c r="Q67" s="155"/>
      <c r="R67" s="50"/>
      <c r="S67" s="50"/>
      <c r="T67" s="50"/>
      <c r="U67" s="50"/>
      <c r="V67" s="157"/>
      <c r="W67" s="158"/>
      <c r="X67" s="50"/>
      <c r="Y67" s="50"/>
      <c r="Z67" s="50"/>
    </row>
    <row r="68" spans="1:26" ht="17.25" customHeight="1">
      <c r="A68" s="125"/>
      <c r="D68" s="126"/>
      <c r="E68" s="53"/>
      <c r="F68" s="53"/>
      <c r="G68" s="53"/>
      <c r="H68" s="53"/>
      <c r="I68" s="53"/>
      <c r="J68" s="50"/>
      <c r="K68" s="125"/>
      <c r="L68" s="125"/>
      <c r="Q68" s="155"/>
      <c r="R68" s="50"/>
      <c r="S68" s="50"/>
      <c r="T68" s="50"/>
      <c r="U68" s="50"/>
      <c r="V68" s="157"/>
      <c r="W68" s="158"/>
      <c r="X68" s="50"/>
      <c r="Y68" s="50"/>
      <c r="Z68" s="50"/>
    </row>
    <row r="69" spans="1:26" ht="17.25" customHeight="1">
      <c r="A69" s="218"/>
      <c r="B69" s="219"/>
      <c r="C69" s="220"/>
      <c r="D69" s="53"/>
      <c r="E69" s="53"/>
      <c r="F69" s="53"/>
      <c r="G69" s="53"/>
      <c r="H69" s="53"/>
      <c r="I69" s="53"/>
      <c r="J69" s="50"/>
      <c r="K69" s="125"/>
      <c r="L69" s="125"/>
      <c r="Q69" s="155"/>
      <c r="R69" s="50"/>
      <c r="S69" s="50"/>
      <c r="T69" s="50"/>
      <c r="U69" s="50"/>
      <c r="V69" s="157"/>
      <c r="W69" s="158"/>
      <c r="X69" s="50"/>
      <c r="Y69" s="50"/>
      <c r="Z69" s="50"/>
    </row>
    <row r="70" spans="1:26" ht="17.25" customHeight="1">
      <c r="A70" s="218"/>
      <c r="B70" s="219"/>
      <c r="C70" s="220"/>
      <c r="D70" s="53"/>
      <c r="E70" s="53"/>
      <c r="F70" s="53"/>
      <c r="G70" s="53"/>
      <c r="H70" s="53"/>
      <c r="I70" s="53"/>
      <c r="J70" s="50"/>
      <c r="K70" s="125"/>
      <c r="L70" s="125"/>
      <c r="Q70" s="155"/>
      <c r="R70" s="50"/>
      <c r="S70" s="50"/>
      <c r="T70" s="50"/>
      <c r="U70" s="50"/>
      <c r="V70" s="157"/>
      <c r="W70" s="158"/>
      <c r="X70" s="50"/>
      <c r="Y70" s="50"/>
      <c r="Z70" s="50"/>
    </row>
    <row r="71" spans="1:26" ht="17.25" customHeight="1">
      <c r="A71" s="218"/>
      <c r="B71" s="219"/>
      <c r="C71" s="220"/>
      <c r="D71" s="53"/>
      <c r="E71" s="53"/>
      <c r="F71" s="53"/>
      <c r="G71" s="53"/>
      <c r="H71" s="53"/>
      <c r="I71" s="53"/>
      <c r="J71" s="50"/>
      <c r="K71" s="125"/>
      <c r="L71" s="125"/>
      <c r="Q71" s="155"/>
      <c r="R71" s="50"/>
      <c r="S71" s="50"/>
      <c r="T71" s="50"/>
      <c r="U71" s="50"/>
      <c r="V71" s="157"/>
      <c r="W71" s="158"/>
      <c r="X71" s="50"/>
      <c r="Y71" s="50"/>
      <c r="Z71" s="50"/>
    </row>
    <row r="72" spans="1:26" ht="17.25" customHeight="1">
      <c r="A72" s="218"/>
      <c r="B72" s="219"/>
      <c r="C72" s="220"/>
      <c r="D72" s="53"/>
      <c r="E72" s="53"/>
      <c r="F72" s="53"/>
      <c r="G72" s="53"/>
      <c r="H72" s="53"/>
      <c r="I72" s="53"/>
      <c r="J72" s="50"/>
      <c r="K72" s="125"/>
      <c r="L72" s="125"/>
      <c r="Q72" s="155"/>
      <c r="R72" s="50"/>
      <c r="S72" s="50"/>
      <c r="T72" s="50"/>
      <c r="U72" s="50"/>
      <c r="V72" s="157"/>
      <c r="W72" s="158"/>
      <c r="X72" s="50"/>
      <c r="Y72" s="50"/>
      <c r="Z72" s="50"/>
    </row>
    <row r="73" spans="1:26" ht="17.25" customHeight="1">
      <c r="A73" s="218"/>
      <c r="B73" s="219"/>
      <c r="C73" s="220"/>
      <c r="D73" s="53"/>
      <c r="E73" s="53"/>
      <c r="F73" s="53"/>
      <c r="G73" s="53"/>
      <c r="H73" s="53"/>
      <c r="I73" s="53"/>
      <c r="J73" s="50"/>
      <c r="K73" s="125"/>
      <c r="L73" s="125"/>
      <c r="Q73" s="155"/>
      <c r="R73" s="50"/>
      <c r="S73" s="50"/>
      <c r="T73" s="50"/>
      <c r="U73" s="50"/>
      <c r="V73" s="157"/>
      <c r="W73" s="158"/>
      <c r="X73" s="50"/>
      <c r="Y73" s="50"/>
      <c r="Z73" s="50"/>
    </row>
    <row r="74" spans="1:26" ht="17.25" customHeight="1">
      <c r="A74" s="218"/>
      <c r="B74" s="219"/>
      <c r="C74" s="220"/>
      <c r="D74" s="53"/>
      <c r="E74" s="53"/>
      <c r="F74" s="53"/>
      <c r="G74" s="53"/>
      <c r="H74" s="53"/>
      <c r="I74" s="53"/>
      <c r="J74" s="50"/>
      <c r="K74" s="125"/>
      <c r="L74" s="125"/>
      <c r="Q74" s="155"/>
      <c r="R74" s="50"/>
      <c r="S74" s="50"/>
      <c r="T74" s="50"/>
      <c r="U74" s="50"/>
      <c r="V74" s="157"/>
      <c r="W74" s="158"/>
      <c r="X74" s="50"/>
      <c r="Y74" s="50"/>
      <c r="Z74" s="50"/>
    </row>
    <row r="75" spans="1:26" ht="17.25" customHeight="1">
      <c r="A75" s="218"/>
      <c r="B75" s="219"/>
      <c r="C75" s="220"/>
      <c r="D75" s="53"/>
      <c r="E75" s="53"/>
      <c r="F75" s="53"/>
      <c r="G75" s="53"/>
      <c r="H75" s="53"/>
      <c r="I75" s="53"/>
      <c r="J75" s="50"/>
      <c r="K75" s="125"/>
      <c r="L75" s="125"/>
      <c r="Q75" s="155"/>
      <c r="R75" s="50"/>
      <c r="S75" s="50"/>
      <c r="T75" s="50"/>
      <c r="U75" s="50"/>
      <c r="V75" s="157"/>
      <c r="W75" s="158"/>
      <c r="X75" s="50"/>
      <c r="Y75" s="50"/>
      <c r="Z75" s="50"/>
    </row>
    <row r="76" spans="1:26" ht="17.25" customHeight="1">
      <c r="A76" s="218"/>
      <c r="B76" s="219"/>
      <c r="C76" s="220"/>
      <c r="D76" s="53"/>
      <c r="E76" s="53"/>
      <c r="F76" s="53"/>
      <c r="G76" s="53"/>
      <c r="H76" s="53"/>
      <c r="I76" s="53"/>
      <c r="J76" s="50"/>
      <c r="K76" s="125"/>
      <c r="L76" s="125"/>
      <c r="Q76" s="155"/>
      <c r="R76" s="50"/>
      <c r="S76" s="50"/>
      <c r="T76" s="50"/>
      <c r="U76" s="50"/>
      <c r="V76" s="157"/>
      <c r="W76" s="158"/>
      <c r="X76" s="50"/>
      <c r="Y76" s="50"/>
      <c r="Z76" s="50"/>
    </row>
    <row r="77" spans="1:26" ht="17.25" customHeight="1">
      <c r="A77" s="218"/>
      <c r="B77" s="219"/>
      <c r="C77" s="220"/>
      <c r="D77" s="53"/>
      <c r="E77" s="53"/>
      <c r="F77" s="53"/>
      <c r="G77" s="53"/>
      <c r="H77" s="53"/>
      <c r="I77" s="53"/>
      <c r="J77" s="50"/>
      <c r="K77" s="125"/>
      <c r="L77" s="125"/>
      <c r="Q77" s="155"/>
      <c r="R77" s="50"/>
      <c r="S77" s="50"/>
      <c r="T77" s="50"/>
      <c r="U77" s="50"/>
      <c r="V77" s="157"/>
      <c r="W77" s="158"/>
      <c r="X77" s="50"/>
      <c r="Y77" s="50"/>
      <c r="Z77" s="50"/>
    </row>
    <row r="78" spans="1:26" ht="17.25" customHeight="1">
      <c r="A78" s="218"/>
      <c r="B78" s="219"/>
      <c r="C78" s="220"/>
      <c r="D78" s="53"/>
      <c r="E78" s="53"/>
      <c r="F78" s="53"/>
      <c r="G78" s="53"/>
      <c r="H78" s="53"/>
      <c r="I78" s="53"/>
      <c r="J78" s="50"/>
      <c r="K78" s="125"/>
      <c r="L78" s="125"/>
      <c r="Q78" s="155"/>
      <c r="R78" s="50"/>
      <c r="S78" s="50"/>
      <c r="T78" s="50"/>
      <c r="U78" s="50"/>
      <c r="V78" s="157"/>
      <c r="W78" s="158"/>
      <c r="X78" s="50"/>
      <c r="Y78" s="50"/>
      <c r="Z78" s="50"/>
    </row>
    <row r="79" spans="1:26" ht="17.25" customHeight="1">
      <c r="A79" s="218"/>
      <c r="B79" s="219"/>
      <c r="C79" s="220"/>
      <c r="D79" s="53"/>
      <c r="E79" s="53"/>
      <c r="F79" s="53"/>
      <c r="G79" s="53"/>
      <c r="H79" s="53"/>
      <c r="I79" s="53"/>
      <c r="J79" s="50"/>
      <c r="K79" s="125"/>
      <c r="L79" s="125"/>
      <c r="Q79" s="155"/>
      <c r="R79" s="50"/>
      <c r="S79" s="50"/>
      <c r="T79" s="50"/>
      <c r="U79" s="50"/>
      <c r="V79" s="157"/>
      <c r="W79" s="158"/>
      <c r="X79" s="50"/>
      <c r="Y79" s="50"/>
      <c r="Z79" s="50"/>
    </row>
    <row r="80" spans="1:26" ht="17.25" customHeight="1">
      <c r="A80" s="218"/>
      <c r="B80" s="219"/>
      <c r="C80" s="220"/>
      <c r="D80" s="53"/>
      <c r="E80" s="53"/>
      <c r="F80" s="53"/>
      <c r="G80" s="53"/>
      <c r="H80" s="53"/>
      <c r="I80" s="53"/>
      <c r="J80" s="50"/>
      <c r="K80" s="125"/>
      <c r="L80" s="125"/>
      <c r="R80" s="50"/>
      <c r="S80" s="50"/>
      <c r="T80" s="50"/>
      <c r="U80" s="50"/>
      <c r="V80" s="50"/>
      <c r="W80" s="52"/>
      <c r="X80" s="50"/>
      <c r="Y80" s="50"/>
      <c r="Z80" s="50"/>
    </row>
    <row r="81" spans="1:26" ht="17.25" customHeight="1">
      <c r="A81" s="218"/>
      <c r="B81" s="219"/>
      <c r="C81" s="220"/>
      <c r="D81" s="53"/>
      <c r="E81" s="53"/>
      <c r="F81" s="53"/>
      <c r="G81" s="53"/>
      <c r="H81" s="53"/>
      <c r="I81" s="53"/>
      <c r="J81" s="50"/>
      <c r="K81" s="125"/>
      <c r="L81" s="125"/>
      <c r="R81" s="50"/>
      <c r="S81" s="50"/>
      <c r="T81" s="50"/>
      <c r="U81" s="50"/>
      <c r="V81" s="50"/>
      <c r="W81" s="52"/>
      <c r="X81" s="50"/>
      <c r="Y81" s="50"/>
      <c r="Z81" s="50"/>
    </row>
    <row r="82" spans="1:26" ht="17.25" customHeight="1">
      <c r="A82" s="218"/>
      <c r="B82" s="219"/>
      <c r="C82" s="220"/>
      <c r="D82" s="53"/>
      <c r="E82" s="53"/>
      <c r="F82" s="53"/>
      <c r="G82" s="53"/>
      <c r="H82" s="53"/>
      <c r="I82" s="53"/>
      <c r="J82" s="50"/>
      <c r="K82" s="125"/>
      <c r="L82" s="125"/>
      <c r="R82" s="50"/>
      <c r="S82" s="50"/>
      <c r="T82" s="50"/>
      <c r="U82" s="50"/>
      <c r="V82" s="50"/>
      <c r="W82" s="52"/>
      <c r="X82" s="50"/>
      <c r="Y82" s="50"/>
      <c r="Z82" s="50"/>
    </row>
    <row r="83" spans="1:26" ht="17.25" customHeight="1">
      <c r="A83" s="218"/>
      <c r="B83" s="219"/>
      <c r="C83" s="220"/>
      <c r="D83" s="53"/>
      <c r="E83" s="53"/>
      <c r="F83" s="53"/>
      <c r="G83" s="53"/>
      <c r="H83" s="53"/>
      <c r="I83" s="53"/>
      <c r="J83" s="50"/>
      <c r="K83" s="125"/>
      <c r="L83" s="125"/>
      <c r="R83" s="50"/>
      <c r="S83" s="50"/>
      <c r="T83" s="50"/>
      <c r="U83" s="50"/>
      <c r="V83" s="50"/>
      <c r="W83" s="52"/>
      <c r="X83" s="50"/>
      <c r="Y83" s="50"/>
      <c r="Z83" s="50"/>
    </row>
    <row r="84" spans="1:26" ht="17.25" customHeight="1">
      <c r="A84" s="218"/>
      <c r="B84" s="219"/>
      <c r="C84" s="220"/>
      <c r="D84" s="53"/>
      <c r="E84" s="53"/>
      <c r="F84" s="53"/>
      <c r="G84" s="53"/>
      <c r="H84" s="53"/>
      <c r="I84" s="53"/>
      <c r="J84" s="50"/>
      <c r="K84" s="125"/>
      <c r="L84" s="125"/>
      <c r="R84" s="50"/>
      <c r="S84" s="50"/>
      <c r="T84" s="50"/>
      <c r="U84" s="50"/>
      <c r="V84" s="50"/>
      <c r="W84" s="52"/>
      <c r="X84" s="50"/>
      <c r="Y84" s="50"/>
      <c r="Z84" s="50"/>
    </row>
    <row r="85" spans="1:26" ht="17.25" customHeight="1">
      <c r="A85" s="218"/>
      <c r="B85" s="219"/>
      <c r="C85" s="220"/>
      <c r="D85" s="53"/>
      <c r="E85" s="53"/>
      <c r="F85" s="53"/>
      <c r="G85" s="53"/>
      <c r="H85" s="53"/>
      <c r="I85" s="53"/>
      <c r="J85" s="50"/>
      <c r="K85" s="125"/>
      <c r="L85" s="125"/>
      <c r="R85" s="50"/>
      <c r="S85" s="50"/>
      <c r="T85" s="50"/>
      <c r="U85" s="50"/>
      <c r="V85" s="50"/>
      <c r="W85" s="52"/>
      <c r="X85" s="50"/>
      <c r="Y85" s="50"/>
      <c r="Z85" s="50"/>
    </row>
    <row r="86" spans="1:26" ht="17.25" customHeight="1">
      <c r="A86" s="218"/>
      <c r="B86" s="219"/>
      <c r="C86" s="220"/>
      <c r="D86" s="53"/>
      <c r="E86" s="53"/>
      <c r="F86" s="53"/>
      <c r="G86" s="53"/>
      <c r="H86" s="53"/>
      <c r="I86" s="53"/>
      <c r="J86" s="50"/>
      <c r="K86" s="125"/>
      <c r="L86" s="125"/>
      <c r="R86" s="50"/>
      <c r="S86" s="50"/>
      <c r="T86" s="50"/>
      <c r="U86" s="50"/>
      <c r="V86" s="50"/>
      <c r="W86" s="52"/>
      <c r="X86" s="50"/>
      <c r="Y86" s="50"/>
      <c r="Z86" s="50"/>
    </row>
    <row r="87" spans="1:26" ht="17.25" customHeight="1">
      <c r="A87" s="218"/>
      <c r="B87" s="219"/>
      <c r="C87" s="220"/>
      <c r="D87" s="53"/>
      <c r="E87" s="53"/>
      <c r="F87" s="53"/>
      <c r="G87" s="53"/>
      <c r="H87" s="53"/>
      <c r="I87" s="53"/>
      <c r="J87" s="50"/>
      <c r="K87" s="125"/>
      <c r="L87" s="125"/>
      <c r="R87" s="50"/>
      <c r="S87" s="50"/>
      <c r="T87" s="50"/>
      <c r="U87" s="50"/>
      <c r="V87" s="50"/>
      <c r="W87" s="52"/>
      <c r="X87" s="50"/>
      <c r="Y87" s="50"/>
      <c r="Z87" s="50"/>
    </row>
    <row r="88" spans="1:26" ht="17.25" customHeight="1">
      <c r="A88" s="218"/>
      <c r="B88" s="219"/>
      <c r="C88" s="220"/>
      <c r="D88" s="53"/>
      <c r="E88" s="53"/>
      <c r="F88" s="53"/>
      <c r="G88" s="53"/>
      <c r="H88" s="53"/>
      <c r="I88" s="53"/>
      <c r="J88" s="50"/>
      <c r="K88" s="125"/>
      <c r="L88" s="125"/>
      <c r="R88" s="50"/>
      <c r="S88" s="50"/>
      <c r="T88" s="50"/>
      <c r="U88" s="50"/>
      <c r="V88" s="50"/>
      <c r="W88" s="52"/>
      <c r="X88" s="50"/>
      <c r="Y88" s="50"/>
      <c r="Z88" s="50"/>
    </row>
    <row r="89" spans="1:26" ht="17.25" customHeight="1">
      <c r="A89" s="218"/>
      <c r="B89" s="219"/>
      <c r="C89" s="220"/>
      <c r="D89" s="53"/>
      <c r="E89" s="53"/>
      <c r="F89" s="53"/>
      <c r="G89" s="53"/>
      <c r="H89" s="53"/>
      <c r="I89" s="53"/>
      <c r="J89" s="50"/>
      <c r="K89" s="125"/>
      <c r="L89" s="125"/>
      <c r="R89" s="50"/>
      <c r="S89" s="50"/>
      <c r="T89" s="50"/>
      <c r="U89" s="50"/>
      <c r="V89" s="50"/>
      <c r="W89" s="52"/>
      <c r="X89" s="50"/>
      <c r="Y89" s="50"/>
      <c r="Z89" s="50"/>
    </row>
    <row r="90" spans="1:26" ht="17.25" customHeight="1">
      <c r="A90" s="218"/>
      <c r="B90" s="219"/>
      <c r="C90" s="220"/>
      <c r="D90" s="53"/>
      <c r="E90" s="53"/>
      <c r="F90" s="53"/>
      <c r="G90" s="53"/>
      <c r="H90" s="53"/>
      <c r="I90" s="53"/>
      <c r="J90" s="50"/>
      <c r="K90" s="125"/>
      <c r="L90" s="125"/>
      <c r="R90" s="50"/>
      <c r="S90" s="50"/>
      <c r="T90" s="50"/>
      <c r="U90" s="50"/>
      <c r="V90" s="50"/>
      <c r="W90" s="52"/>
      <c r="X90" s="50"/>
      <c r="Y90" s="50"/>
      <c r="Z90" s="50"/>
    </row>
    <row r="91" spans="1:26" ht="17.25" customHeight="1">
      <c r="A91" s="218"/>
      <c r="B91" s="219"/>
      <c r="C91" s="220"/>
      <c r="D91" s="53"/>
      <c r="E91" s="53"/>
      <c r="F91" s="53"/>
      <c r="G91" s="53"/>
      <c r="H91" s="53"/>
      <c r="I91" s="53"/>
      <c r="J91" s="50"/>
      <c r="K91" s="125"/>
      <c r="L91" s="125"/>
      <c r="R91" s="50"/>
      <c r="S91" s="50"/>
      <c r="T91" s="50"/>
      <c r="U91" s="50"/>
      <c r="V91" s="50"/>
      <c r="W91" s="52"/>
      <c r="X91" s="50"/>
      <c r="Y91" s="50"/>
      <c r="Z91" s="50"/>
    </row>
    <row r="92" spans="1:26" ht="17.25" customHeight="1">
      <c r="A92" s="218"/>
      <c r="B92" s="219"/>
      <c r="C92" s="220"/>
      <c r="D92" s="53"/>
      <c r="E92" s="53"/>
      <c r="F92" s="53"/>
      <c r="G92" s="53"/>
      <c r="H92" s="53"/>
      <c r="I92" s="53"/>
      <c r="J92" s="50"/>
      <c r="K92" s="125"/>
      <c r="L92" s="125"/>
      <c r="R92" s="50"/>
      <c r="S92" s="50"/>
      <c r="T92" s="50"/>
      <c r="U92" s="50"/>
      <c r="V92" s="50"/>
      <c r="W92" s="52"/>
      <c r="X92" s="50"/>
      <c r="Y92" s="50"/>
      <c r="Z92" s="50"/>
    </row>
    <row r="93" spans="1:26" ht="17.25" customHeight="1">
      <c r="A93" s="218"/>
      <c r="B93" s="219"/>
      <c r="C93" s="220"/>
      <c r="D93" s="53"/>
      <c r="E93" s="53"/>
      <c r="F93" s="53"/>
      <c r="G93" s="53"/>
      <c r="H93" s="53"/>
      <c r="I93" s="53"/>
      <c r="J93" s="50"/>
      <c r="K93" s="125"/>
      <c r="L93" s="125"/>
      <c r="R93" s="50"/>
      <c r="S93" s="50"/>
      <c r="T93" s="50"/>
      <c r="U93" s="50"/>
      <c r="V93" s="50"/>
      <c r="W93" s="52"/>
      <c r="X93" s="50"/>
      <c r="Y93" s="50"/>
      <c r="Z93" s="50"/>
    </row>
    <row r="94" spans="1:26" ht="17.25" customHeight="1">
      <c r="A94" s="218"/>
      <c r="B94" s="219"/>
      <c r="C94" s="220"/>
      <c r="D94" s="53"/>
      <c r="E94" s="53"/>
      <c r="F94" s="53"/>
      <c r="G94" s="53"/>
      <c r="H94" s="53"/>
      <c r="I94" s="53"/>
      <c r="J94" s="50"/>
      <c r="K94" s="125"/>
      <c r="L94" s="125"/>
      <c r="R94" s="50"/>
      <c r="S94" s="50"/>
      <c r="T94" s="50"/>
      <c r="U94" s="50"/>
      <c r="V94" s="50"/>
      <c r="W94" s="52"/>
      <c r="X94" s="50"/>
      <c r="Y94" s="50"/>
      <c r="Z94" s="50"/>
    </row>
    <row r="95" spans="1:26" ht="17.25" customHeight="1">
      <c r="A95" s="218"/>
      <c r="B95" s="219"/>
      <c r="C95" s="220"/>
      <c r="D95" s="53"/>
      <c r="E95" s="53"/>
      <c r="F95" s="53"/>
      <c r="G95" s="53"/>
      <c r="H95" s="53"/>
      <c r="I95" s="53"/>
      <c r="J95" s="50"/>
      <c r="K95" s="125"/>
      <c r="L95" s="125"/>
      <c r="R95" s="50"/>
      <c r="S95" s="50"/>
      <c r="T95" s="50"/>
      <c r="U95" s="50"/>
      <c r="V95" s="50"/>
      <c r="W95" s="52"/>
      <c r="X95" s="50"/>
      <c r="Y95" s="50"/>
      <c r="Z95" s="50"/>
    </row>
    <row r="96" spans="1:26" ht="17.25" customHeight="1">
      <c r="A96" s="218"/>
      <c r="B96" s="219"/>
      <c r="C96" s="220"/>
      <c r="D96" s="53"/>
      <c r="E96" s="53"/>
      <c r="F96" s="53"/>
      <c r="G96" s="53"/>
      <c r="H96" s="53"/>
      <c r="I96" s="53"/>
      <c r="J96" s="50"/>
      <c r="K96" s="125"/>
      <c r="L96" s="125"/>
      <c r="R96" s="50"/>
      <c r="S96" s="50"/>
      <c r="T96" s="50"/>
      <c r="U96" s="50"/>
      <c r="V96" s="50"/>
      <c r="W96" s="52"/>
      <c r="X96" s="50"/>
      <c r="Y96" s="50"/>
      <c r="Z96" s="50"/>
    </row>
    <row r="97" spans="1:26" ht="17.25" customHeight="1">
      <c r="A97" s="53"/>
      <c r="B97" s="53"/>
      <c r="C97" s="53"/>
      <c r="D97" s="53"/>
      <c r="E97" s="53"/>
      <c r="F97" s="53"/>
      <c r="G97" s="53"/>
      <c r="H97" s="53"/>
      <c r="I97" s="53"/>
      <c r="J97" s="50"/>
      <c r="K97" s="125"/>
      <c r="L97" s="125"/>
      <c r="R97" s="50"/>
      <c r="S97" s="50"/>
      <c r="T97" s="50"/>
      <c r="U97" s="50"/>
      <c r="V97" s="50"/>
      <c r="W97" s="52"/>
      <c r="X97" s="50"/>
      <c r="Y97" s="50"/>
      <c r="Z97" s="50"/>
    </row>
    <row r="98" spans="1:26" ht="17.25" customHeight="1">
      <c r="A98" s="53"/>
      <c r="B98" s="53"/>
      <c r="C98" s="53"/>
      <c r="D98" s="53"/>
      <c r="E98" s="53"/>
      <c r="F98" s="53"/>
      <c r="G98" s="53"/>
      <c r="H98" s="53"/>
      <c r="I98" s="53"/>
      <c r="J98" s="50"/>
      <c r="K98" s="125"/>
      <c r="L98" s="125"/>
      <c r="R98" s="50"/>
      <c r="S98" s="50"/>
      <c r="T98" s="50"/>
      <c r="U98" s="50"/>
      <c r="V98" s="50"/>
      <c r="W98" s="52"/>
      <c r="X98" s="50"/>
      <c r="Y98" s="50"/>
      <c r="Z98" s="50"/>
    </row>
    <row r="99" spans="1:26" ht="17.25" customHeight="1">
      <c r="A99" s="53"/>
      <c r="B99" s="53"/>
      <c r="C99" s="53"/>
      <c r="D99" s="53"/>
      <c r="E99" s="53"/>
      <c r="F99" s="53"/>
      <c r="G99" s="53"/>
      <c r="H99" s="53"/>
      <c r="I99" s="53"/>
      <c r="J99" s="50"/>
      <c r="K99" s="125"/>
      <c r="L99" s="125"/>
      <c r="R99" s="50"/>
      <c r="S99" s="50"/>
      <c r="T99" s="50"/>
      <c r="U99" s="50"/>
      <c r="V99" s="50"/>
      <c r="W99" s="52"/>
      <c r="X99" s="50"/>
      <c r="Y99" s="50"/>
      <c r="Z99" s="50"/>
    </row>
    <row r="100" spans="1:26" ht="17.2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0"/>
      <c r="K100" s="125"/>
      <c r="L100" s="125"/>
      <c r="R100" s="50"/>
      <c r="S100" s="50"/>
      <c r="T100" s="50"/>
      <c r="U100" s="50"/>
      <c r="V100" s="50"/>
      <c r="W100" s="52"/>
      <c r="X100" s="50"/>
      <c r="Y100" s="50"/>
      <c r="Z100" s="50"/>
    </row>
    <row r="101" spans="1:26" ht="17.2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0"/>
      <c r="K101" s="125"/>
      <c r="L101" s="125"/>
      <c r="R101" s="50"/>
      <c r="S101" s="50"/>
      <c r="T101" s="50"/>
      <c r="U101" s="50"/>
      <c r="V101" s="50"/>
      <c r="W101" s="52"/>
      <c r="X101" s="50"/>
      <c r="Y101" s="50"/>
      <c r="Z101" s="50"/>
    </row>
    <row r="102" spans="1:26" ht="17.2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0"/>
      <c r="K102" s="125"/>
      <c r="L102" s="125"/>
      <c r="R102" s="50"/>
      <c r="S102" s="50"/>
      <c r="T102" s="50"/>
      <c r="U102" s="50"/>
      <c r="V102" s="50"/>
      <c r="W102" s="52"/>
      <c r="X102" s="50"/>
      <c r="Y102" s="50"/>
      <c r="Z102" s="50"/>
    </row>
    <row r="103" spans="1:26" ht="17.2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0"/>
      <c r="K103" s="125"/>
      <c r="L103" s="125"/>
      <c r="R103" s="50"/>
      <c r="S103" s="50"/>
      <c r="T103" s="50"/>
      <c r="U103" s="50"/>
      <c r="V103" s="50"/>
      <c r="W103" s="52"/>
      <c r="X103" s="50"/>
      <c r="Y103" s="50"/>
      <c r="Z103" s="50"/>
    </row>
    <row r="104" spans="1:26" ht="17.2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0"/>
      <c r="K104" s="125"/>
      <c r="L104" s="125"/>
      <c r="R104" s="50"/>
      <c r="S104" s="50"/>
      <c r="T104" s="50"/>
      <c r="U104" s="50"/>
      <c r="V104" s="50"/>
      <c r="W104" s="52"/>
      <c r="X104" s="50"/>
      <c r="Y104" s="50"/>
      <c r="Z104" s="50"/>
    </row>
    <row r="105" spans="1:26" ht="17.2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0"/>
      <c r="K105" s="125"/>
      <c r="L105" s="125"/>
      <c r="R105" s="50"/>
      <c r="S105" s="50"/>
      <c r="T105" s="50"/>
      <c r="U105" s="50"/>
      <c r="V105" s="50"/>
      <c r="W105" s="52"/>
      <c r="X105" s="50"/>
      <c r="Y105" s="50"/>
      <c r="Z105" s="50"/>
    </row>
    <row r="106" spans="1:26" ht="17.2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0"/>
      <c r="K106" s="125"/>
      <c r="L106" s="125"/>
      <c r="R106" s="50"/>
      <c r="S106" s="50"/>
      <c r="T106" s="50"/>
      <c r="U106" s="50"/>
      <c r="V106" s="50"/>
      <c r="W106" s="52"/>
      <c r="X106" s="50"/>
      <c r="Y106" s="50"/>
      <c r="Z106" s="50"/>
    </row>
    <row r="107" spans="1:26" ht="17.2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0"/>
      <c r="K107" s="125"/>
      <c r="L107" s="125"/>
      <c r="R107" s="50"/>
      <c r="S107" s="50"/>
      <c r="T107" s="50"/>
      <c r="U107" s="50"/>
      <c r="V107" s="50"/>
      <c r="W107" s="52"/>
      <c r="X107" s="50"/>
      <c r="Y107" s="50"/>
      <c r="Z107" s="50"/>
    </row>
    <row r="108" spans="1:26" ht="17.2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0"/>
      <c r="K108" s="125"/>
      <c r="L108" s="125"/>
      <c r="R108" s="50"/>
      <c r="S108" s="50"/>
      <c r="T108" s="50"/>
      <c r="U108" s="50"/>
      <c r="V108" s="50"/>
      <c r="W108" s="52"/>
      <c r="X108" s="50"/>
      <c r="Y108" s="50"/>
      <c r="Z108" s="50"/>
    </row>
    <row r="109" spans="1:26" ht="17.2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0"/>
      <c r="K109" s="125"/>
      <c r="L109" s="125"/>
      <c r="R109" s="50"/>
      <c r="S109" s="50"/>
      <c r="T109" s="50"/>
      <c r="U109" s="50"/>
      <c r="V109" s="50"/>
      <c r="W109" s="52"/>
      <c r="X109" s="50"/>
      <c r="Y109" s="50"/>
      <c r="Z109" s="50"/>
    </row>
    <row r="110" spans="1:26" ht="17.2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0"/>
      <c r="K110" s="125"/>
      <c r="L110" s="125"/>
      <c r="R110" s="50"/>
      <c r="S110" s="50"/>
      <c r="T110" s="50"/>
      <c r="U110" s="50"/>
      <c r="V110" s="50"/>
      <c r="W110" s="52"/>
      <c r="X110" s="50"/>
      <c r="Y110" s="50"/>
      <c r="Z110" s="50"/>
    </row>
    <row r="111" spans="1:26" ht="17.2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0"/>
      <c r="K111" s="125"/>
      <c r="L111" s="125"/>
      <c r="R111" s="50"/>
      <c r="S111" s="50"/>
      <c r="T111" s="50"/>
      <c r="U111" s="50"/>
      <c r="V111" s="50"/>
      <c r="W111" s="52"/>
      <c r="X111" s="50"/>
      <c r="Y111" s="50"/>
      <c r="Z111" s="50"/>
    </row>
    <row r="112" spans="1:26" ht="17.2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0"/>
      <c r="K112" s="125"/>
      <c r="L112" s="125"/>
      <c r="R112" s="50"/>
      <c r="S112" s="50"/>
      <c r="T112" s="50"/>
      <c r="U112" s="50"/>
      <c r="V112" s="50"/>
      <c r="W112" s="52"/>
      <c r="X112" s="50"/>
      <c r="Y112" s="50"/>
      <c r="Z112" s="50"/>
    </row>
    <row r="113" spans="1:26" ht="17.2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0"/>
      <c r="K113" s="125"/>
      <c r="L113" s="125"/>
      <c r="R113" s="50"/>
      <c r="S113" s="50"/>
      <c r="T113" s="50"/>
      <c r="U113" s="50"/>
      <c r="V113" s="50"/>
      <c r="W113" s="52"/>
      <c r="X113" s="50"/>
      <c r="Y113" s="50"/>
      <c r="Z113" s="50"/>
    </row>
    <row r="114" spans="1:26" ht="17.2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0"/>
      <c r="K114" s="125"/>
      <c r="L114" s="125"/>
      <c r="R114" s="50"/>
      <c r="S114" s="50"/>
      <c r="T114" s="50"/>
      <c r="U114" s="50"/>
      <c r="V114" s="50"/>
      <c r="W114" s="52"/>
      <c r="X114" s="50"/>
      <c r="Y114" s="50"/>
      <c r="Z114" s="50"/>
    </row>
    <row r="115" spans="1:26" ht="17.2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0"/>
      <c r="K115" s="125"/>
      <c r="L115" s="125"/>
      <c r="R115" s="50"/>
      <c r="S115" s="50"/>
      <c r="T115" s="50"/>
      <c r="U115" s="50"/>
      <c r="V115" s="50"/>
      <c r="W115" s="52"/>
      <c r="X115" s="50"/>
      <c r="Y115" s="50"/>
      <c r="Z115" s="50"/>
    </row>
    <row r="116" spans="1:26" ht="17.2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0"/>
      <c r="K116" s="125"/>
      <c r="L116" s="125"/>
      <c r="R116" s="50"/>
      <c r="S116" s="50"/>
      <c r="T116" s="50"/>
      <c r="U116" s="50"/>
      <c r="V116" s="50"/>
      <c r="W116" s="52"/>
      <c r="X116" s="50"/>
      <c r="Y116" s="50"/>
      <c r="Z116" s="50"/>
    </row>
    <row r="117" spans="1:26" ht="17.2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0"/>
      <c r="K117" s="125"/>
      <c r="L117" s="125"/>
      <c r="R117" s="50"/>
      <c r="S117" s="50"/>
      <c r="T117" s="50"/>
      <c r="U117" s="50"/>
      <c r="V117" s="50"/>
      <c r="W117" s="52"/>
      <c r="X117" s="50"/>
      <c r="Y117" s="50"/>
      <c r="Z117" s="50"/>
    </row>
    <row r="118" spans="1:26" ht="17.2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0"/>
      <c r="K118" s="125"/>
      <c r="L118" s="125"/>
      <c r="R118" s="50"/>
      <c r="S118" s="50"/>
      <c r="T118" s="50"/>
      <c r="U118" s="50"/>
      <c r="V118" s="50"/>
      <c r="W118" s="52"/>
      <c r="X118" s="50"/>
      <c r="Y118" s="50"/>
      <c r="Z118" s="50"/>
    </row>
    <row r="119" spans="1:26" ht="17.2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0"/>
      <c r="K119" s="125"/>
      <c r="L119" s="125"/>
      <c r="R119" s="50"/>
      <c r="S119" s="50"/>
      <c r="T119" s="50"/>
      <c r="U119" s="50"/>
      <c r="V119" s="50"/>
      <c r="W119" s="52"/>
      <c r="X119" s="50"/>
      <c r="Y119" s="50"/>
      <c r="Z119" s="50"/>
    </row>
    <row r="120" spans="1:26" ht="17.2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0"/>
      <c r="K120" s="125"/>
      <c r="L120" s="125"/>
      <c r="R120" s="50"/>
      <c r="S120" s="50"/>
      <c r="T120" s="50"/>
      <c r="U120" s="50"/>
      <c r="V120" s="50"/>
      <c r="W120" s="52"/>
      <c r="X120" s="50"/>
      <c r="Y120" s="50"/>
      <c r="Z120" s="50"/>
    </row>
    <row r="121" spans="1:26" ht="17.2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0"/>
      <c r="K121" s="125"/>
      <c r="L121" s="125"/>
      <c r="R121" s="50"/>
      <c r="S121" s="50"/>
      <c r="T121" s="50"/>
      <c r="U121" s="50"/>
      <c r="V121" s="50"/>
      <c r="W121" s="52"/>
      <c r="X121" s="50"/>
      <c r="Y121" s="50"/>
      <c r="Z121" s="50"/>
    </row>
    <row r="122" spans="1:26" ht="17.2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0"/>
      <c r="K122" s="125"/>
      <c r="L122" s="125"/>
      <c r="R122" s="50"/>
      <c r="S122" s="50"/>
      <c r="T122" s="50"/>
      <c r="U122" s="50"/>
      <c r="V122" s="50"/>
      <c r="W122" s="52"/>
      <c r="X122" s="50"/>
      <c r="Y122" s="50"/>
      <c r="Z122" s="50"/>
    </row>
    <row r="123" spans="1:26" ht="17.2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0"/>
      <c r="K123" s="125"/>
      <c r="L123" s="125"/>
      <c r="R123" s="50"/>
      <c r="S123" s="50"/>
      <c r="T123" s="50"/>
      <c r="U123" s="50"/>
      <c r="V123" s="50"/>
      <c r="W123" s="52"/>
      <c r="X123" s="50"/>
      <c r="Y123" s="50"/>
      <c r="Z123" s="50"/>
    </row>
    <row r="124" spans="1:26" ht="17.2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0"/>
      <c r="K124" s="125"/>
      <c r="L124" s="125"/>
      <c r="R124" s="50"/>
      <c r="S124" s="50"/>
      <c r="T124" s="50"/>
      <c r="U124" s="50"/>
      <c r="V124" s="50"/>
      <c r="W124" s="52"/>
      <c r="X124" s="50"/>
      <c r="Y124" s="50"/>
      <c r="Z124" s="50"/>
    </row>
    <row r="125" spans="1:26" ht="17.2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0"/>
      <c r="K125" s="125"/>
      <c r="L125" s="125"/>
      <c r="R125" s="50"/>
      <c r="S125" s="50"/>
      <c r="T125" s="50"/>
      <c r="U125" s="50"/>
      <c r="V125" s="50"/>
      <c r="W125" s="52"/>
      <c r="X125" s="50"/>
      <c r="Y125" s="50"/>
      <c r="Z125" s="50"/>
    </row>
    <row r="126" spans="1:26" ht="17.2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0"/>
      <c r="K126" s="125"/>
      <c r="L126" s="125"/>
      <c r="R126" s="50"/>
      <c r="S126" s="50"/>
      <c r="T126" s="50"/>
      <c r="U126" s="50"/>
      <c r="V126" s="50"/>
      <c r="W126" s="52"/>
      <c r="X126" s="50"/>
      <c r="Y126" s="50"/>
      <c r="Z126" s="50"/>
    </row>
    <row r="127" spans="1:26" ht="17.2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0"/>
      <c r="K127" s="125"/>
      <c r="L127" s="125"/>
      <c r="R127" s="50"/>
      <c r="S127" s="50"/>
      <c r="T127" s="50"/>
      <c r="U127" s="50"/>
      <c r="V127" s="50"/>
      <c r="W127" s="52"/>
      <c r="X127" s="50"/>
      <c r="Y127" s="50"/>
      <c r="Z127" s="50"/>
    </row>
    <row r="128" spans="1:26" ht="17.2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0"/>
      <c r="K128" s="125"/>
      <c r="L128" s="125"/>
      <c r="R128" s="50"/>
      <c r="S128" s="50"/>
      <c r="T128" s="50"/>
      <c r="U128" s="50"/>
      <c r="V128" s="50"/>
      <c r="W128" s="52"/>
      <c r="X128" s="50"/>
      <c r="Y128" s="50"/>
      <c r="Z128" s="50"/>
    </row>
    <row r="129" spans="1:26" ht="17.2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0"/>
      <c r="K129" s="125"/>
      <c r="L129" s="125"/>
      <c r="R129" s="50"/>
      <c r="S129" s="50"/>
      <c r="T129" s="50"/>
      <c r="U129" s="50"/>
      <c r="V129" s="50"/>
      <c r="W129" s="52"/>
      <c r="X129" s="50"/>
      <c r="Y129" s="50"/>
      <c r="Z129" s="50"/>
    </row>
    <row r="130" spans="1:26" ht="17.2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0"/>
      <c r="K130" s="125"/>
      <c r="L130" s="125"/>
      <c r="R130" s="50"/>
      <c r="S130" s="50"/>
      <c r="T130" s="50"/>
      <c r="U130" s="50"/>
      <c r="V130" s="50"/>
      <c r="W130" s="52"/>
      <c r="X130" s="50"/>
      <c r="Y130" s="50"/>
      <c r="Z130" s="50"/>
    </row>
    <row r="131" spans="1:26" ht="17.2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0"/>
      <c r="K131" s="125"/>
      <c r="L131" s="125"/>
      <c r="R131" s="50"/>
      <c r="S131" s="50"/>
      <c r="T131" s="50"/>
      <c r="U131" s="50"/>
      <c r="V131" s="50"/>
      <c r="W131" s="52"/>
      <c r="X131" s="50"/>
      <c r="Y131" s="50"/>
      <c r="Z131" s="50"/>
    </row>
    <row r="132" spans="1:26" ht="17.2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0"/>
      <c r="K132" s="125"/>
      <c r="L132" s="125"/>
      <c r="R132" s="50"/>
      <c r="S132" s="50"/>
      <c r="T132" s="50"/>
      <c r="U132" s="50"/>
      <c r="V132" s="50"/>
      <c r="W132" s="52"/>
      <c r="X132" s="50"/>
      <c r="Y132" s="50"/>
      <c r="Z132" s="50"/>
    </row>
    <row r="133" spans="1:26" ht="17.2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0"/>
      <c r="K133" s="125"/>
      <c r="L133" s="125"/>
      <c r="R133" s="50"/>
      <c r="S133" s="50"/>
      <c r="T133" s="50"/>
      <c r="U133" s="50"/>
      <c r="V133" s="50"/>
      <c r="W133" s="52"/>
      <c r="X133" s="50"/>
      <c r="Y133" s="50"/>
      <c r="Z133" s="50"/>
    </row>
    <row r="134" spans="1:26" ht="17.2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0"/>
      <c r="K134" s="125"/>
      <c r="L134" s="125"/>
      <c r="R134" s="50"/>
      <c r="S134" s="50"/>
      <c r="T134" s="50"/>
      <c r="U134" s="50"/>
      <c r="V134" s="50"/>
      <c r="W134" s="52"/>
      <c r="X134" s="50"/>
      <c r="Y134" s="50"/>
      <c r="Z134" s="50"/>
    </row>
    <row r="135" spans="1:26" ht="17.2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0"/>
      <c r="K135" s="125"/>
      <c r="L135" s="125"/>
      <c r="R135" s="50"/>
      <c r="S135" s="50"/>
      <c r="T135" s="50"/>
      <c r="U135" s="50"/>
      <c r="V135" s="50"/>
      <c r="W135" s="52"/>
      <c r="X135" s="50"/>
      <c r="Y135" s="50"/>
      <c r="Z135" s="50"/>
    </row>
    <row r="136" spans="1:26" ht="17.2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0"/>
      <c r="K136" s="125"/>
      <c r="L136" s="125"/>
      <c r="R136" s="50"/>
      <c r="S136" s="50"/>
      <c r="T136" s="50"/>
      <c r="U136" s="50"/>
      <c r="V136" s="50"/>
      <c r="W136" s="52"/>
      <c r="X136" s="50"/>
      <c r="Y136" s="50"/>
      <c r="Z136" s="50"/>
    </row>
    <row r="137" spans="1:26" ht="17.2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0"/>
      <c r="K137" s="125"/>
      <c r="L137" s="125"/>
      <c r="R137" s="50"/>
      <c r="S137" s="50"/>
      <c r="T137" s="50"/>
      <c r="U137" s="50"/>
      <c r="V137" s="50"/>
      <c r="W137" s="52"/>
      <c r="X137" s="50"/>
      <c r="Y137" s="50"/>
      <c r="Z137" s="50"/>
    </row>
    <row r="138" spans="1:26" ht="17.2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0"/>
      <c r="K138" s="125"/>
      <c r="L138" s="125"/>
      <c r="R138" s="50"/>
      <c r="S138" s="50"/>
      <c r="T138" s="50"/>
      <c r="U138" s="50"/>
      <c r="V138" s="50"/>
      <c r="W138" s="52"/>
      <c r="X138" s="50"/>
      <c r="Y138" s="50"/>
      <c r="Z138" s="50"/>
    </row>
    <row r="139" spans="1:26" ht="17.2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0"/>
      <c r="K139" s="125"/>
      <c r="L139" s="125"/>
      <c r="R139" s="50"/>
      <c r="S139" s="50"/>
      <c r="T139" s="50"/>
      <c r="U139" s="50"/>
      <c r="V139" s="50"/>
      <c r="W139" s="52"/>
      <c r="X139" s="50"/>
      <c r="Y139" s="50"/>
      <c r="Z139" s="50"/>
    </row>
    <row r="140" spans="1:26" ht="17.2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0"/>
      <c r="K140" s="125"/>
      <c r="L140" s="125"/>
      <c r="R140" s="50"/>
      <c r="S140" s="50"/>
      <c r="T140" s="50"/>
      <c r="U140" s="50"/>
      <c r="V140" s="50"/>
      <c r="W140" s="52"/>
      <c r="X140" s="50"/>
      <c r="Y140" s="50"/>
      <c r="Z140" s="50"/>
    </row>
    <row r="141" spans="1:26" ht="17.2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0"/>
      <c r="K141" s="125"/>
      <c r="L141" s="125"/>
      <c r="R141" s="50"/>
      <c r="S141" s="50"/>
      <c r="T141" s="50"/>
      <c r="U141" s="50"/>
      <c r="V141" s="50"/>
      <c r="W141" s="52"/>
      <c r="X141" s="50"/>
      <c r="Y141" s="50"/>
      <c r="Z141" s="50"/>
    </row>
    <row r="142" spans="1:26" ht="17.2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0"/>
      <c r="K142" s="125"/>
      <c r="L142" s="125"/>
      <c r="R142" s="50"/>
      <c r="S142" s="50"/>
      <c r="T142" s="50"/>
      <c r="U142" s="50"/>
      <c r="V142" s="50"/>
      <c r="W142" s="52"/>
      <c r="X142" s="50"/>
      <c r="Y142" s="50"/>
      <c r="Z142" s="50"/>
    </row>
    <row r="143" spans="1:26" ht="17.2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0"/>
      <c r="K143" s="125"/>
      <c r="L143" s="125"/>
      <c r="R143" s="50"/>
      <c r="S143" s="50"/>
      <c r="T143" s="50"/>
      <c r="U143" s="50"/>
      <c r="V143" s="50"/>
      <c r="W143" s="52"/>
      <c r="X143" s="50"/>
      <c r="Y143" s="50"/>
      <c r="Z143" s="50"/>
    </row>
    <row r="144" spans="1:26" ht="17.2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0"/>
      <c r="K144" s="125"/>
      <c r="L144" s="125"/>
      <c r="R144" s="50"/>
      <c r="S144" s="50"/>
      <c r="T144" s="50"/>
      <c r="U144" s="50"/>
      <c r="V144" s="50"/>
      <c r="W144" s="52"/>
      <c r="X144" s="50"/>
      <c r="Y144" s="50"/>
      <c r="Z144" s="50"/>
    </row>
    <row r="145" spans="1:26" ht="17.2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0"/>
      <c r="K145" s="125"/>
      <c r="L145" s="125"/>
      <c r="R145" s="50"/>
      <c r="S145" s="50"/>
      <c r="T145" s="50"/>
      <c r="U145" s="50"/>
      <c r="V145" s="50"/>
      <c r="W145" s="52"/>
      <c r="X145" s="50"/>
      <c r="Y145" s="50"/>
      <c r="Z145" s="50"/>
    </row>
    <row r="146" spans="1:26" ht="17.2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0"/>
      <c r="K146" s="125"/>
      <c r="L146" s="125"/>
      <c r="R146" s="50"/>
      <c r="S146" s="50"/>
      <c r="T146" s="50"/>
      <c r="U146" s="50"/>
      <c r="V146" s="50"/>
      <c r="W146" s="52"/>
      <c r="X146" s="50"/>
      <c r="Y146" s="50"/>
      <c r="Z146" s="50"/>
    </row>
    <row r="147" spans="1:26" ht="17.2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0"/>
      <c r="K147" s="125"/>
      <c r="L147" s="125"/>
      <c r="R147" s="50"/>
      <c r="S147" s="50"/>
      <c r="T147" s="50"/>
      <c r="U147" s="50"/>
      <c r="V147" s="50"/>
      <c r="W147" s="52"/>
      <c r="X147" s="50"/>
      <c r="Y147" s="50"/>
      <c r="Z147" s="50"/>
    </row>
    <row r="148" spans="1:26" ht="17.2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0"/>
      <c r="K148" s="125"/>
      <c r="L148" s="125"/>
      <c r="R148" s="50"/>
      <c r="S148" s="50"/>
      <c r="T148" s="50"/>
      <c r="U148" s="50"/>
      <c r="V148" s="50"/>
      <c r="W148" s="52"/>
      <c r="X148" s="50"/>
      <c r="Y148" s="50"/>
      <c r="Z148" s="50"/>
    </row>
    <row r="149" spans="1:26" ht="17.2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0"/>
      <c r="K149" s="125"/>
      <c r="L149" s="125"/>
      <c r="R149" s="50"/>
      <c r="S149" s="50"/>
      <c r="T149" s="50"/>
      <c r="U149" s="50"/>
      <c r="V149" s="50"/>
      <c r="W149" s="52"/>
      <c r="X149" s="50"/>
      <c r="Y149" s="50"/>
      <c r="Z149" s="50"/>
    </row>
    <row r="150" spans="1:26" ht="17.2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0"/>
      <c r="K150" s="125"/>
      <c r="L150" s="125"/>
      <c r="R150" s="50"/>
      <c r="S150" s="50"/>
      <c r="T150" s="50"/>
      <c r="U150" s="50"/>
      <c r="V150" s="50"/>
      <c r="W150" s="52"/>
      <c r="X150" s="50"/>
      <c r="Y150" s="50"/>
      <c r="Z150" s="50"/>
    </row>
    <row r="151" spans="1:26" ht="17.2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0"/>
      <c r="K151" s="125"/>
      <c r="L151" s="125"/>
      <c r="R151" s="50"/>
      <c r="S151" s="50"/>
      <c r="T151" s="50"/>
      <c r="U151" s="50"/>
      <c r="V151" s="50"/>
      <c r="W151" s="52"/>
      <c r="X151" s="50"/>
      <c r="Y151" s="50"/>
      <c r="Z151" s="50"/>
    </row>
    <row r="152" spans="1:26" ht="17.2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0"/>
      <c r="K152" s="125"/>
      <c r="L152" s="125"/>
      <c r="R152" s="50"/>
      <c r="S152" s="50"/>
      <c r="T152" s="50"/>
      <c r="U152" s="50"/>
      <c r="V152" s="50"/>
      <c r="W152" s="52"/>
      <c r="X152" s="50"/>
      <c r="Y152" s="50"/>
      <c r="Z152" s="50"/>
    </row>
    <row r="153" spans="1:26" ht="17.2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0"/>
      <c r="K153" s="125"/>
      <c r="L153" s="125"/>
      <c r="R153" s="50"/>
      <c r="S153" s="50"/>
      <c r="T153" s="50"/>
      <c r="U153" s="50"/>
      <c r="V153" s="50"/>
      <c r="W153" s="52"/>
      <c r="X153" s="50"/>
      <c r="Y153" s="50"/>
      <c r="Z153" s="50"/>
    </row>
    <row r="154" spans="1:26" ht="17.2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0"/>
      <c r="K154" s="125"/>
      <c r="L154" s="125"/>
      <c r="R154" s="50"/>
      <c r="S154" s="50"/>
      <c r="T154" s="50"/>
      <c r="U154" s="50"/>
      <c r="V154" s="50"/>
      <c r="W154" s="52"/>
      <c r="X154" s="50"/>
      <c r="Y154" s="50"/>
      <c r="Z154" s="50"/>
    </row>
    <row r="155" spans="1:26" ht="17.2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0"/>
      <c r="K155" s="125"/>
      <c r="L155" s="125"/>
      <c r="R155" s="50"/>
      <c r="S155" s="50"/>
      <c r="T155" s="50"/>
      <c r="U155" s="50"/>
      <c r="V155" s="50"/>
      <c r="W155" s="52"/>
      <c r="X155" s="50"/>
      <c r="Y155" s="50"/>
      <c r="Z155" s="50"/>
    </row>
    <row r="156" spans="1:26" ht="17.2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0"/>
      <c r="K156" s="125"/>
      <c r="L156" s="125"/>
      <c r="R156" s="50"/>
      <c r="S156" s="50"/>
      <c r="T156" s="50"/>
      <c r="U156" s="50"/>
      <c r="V156" s="50"/>
      <c r="W156" s="52"/>
      <c r="X156" s="50"/>
      <c r="Y156" s="50"/>
      <c r="Z156" s="50"/>
    </row>
    <row r="157" spans="1:26" ht="17.2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0"/>
      <c r="K157" s="125"/>
      <c r="L157" s="125"/>
      <c r="R157" s="50"/>
      <c r="S157" s="50"/>
      <c r="T157" s="50"/>
      <c r="U157" s="50"/>
      <c r="V157" s="50"/>
      <c r="W157" s="52"/>
      <c r="X157" s="50"/>
      <c r="Y157" s="50"/>
      <c r="Z157" s="50"/>
    </row>
    <row r="158" spans="1:26" ht="17.2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0"/>
      <c r="K158" s="125"/>
      <c r="L158" s="125"/>
      <c r="R158" s="50"/>
      <c r="S158" s="50"/>
      <c r="T158" s="50"/>
      <c r="U158" s="50"/>
      <c r="V158" s="50"/>
      <c r="W158" s="52"/>
      <c r="X158" s="50"/>
      <c r="Y158" s="50"/>
      <c r="Z158" s="50"/>
    </row>
    <row r="159" spans="1:26" ht="17.2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0"/>
      <c r="K159" s="125"/>
      <c r="L159" s="125"/>
      <c r="R159" s="50"/>
      <c r="S159" s="50"/>
      <c r="T159" s="50"/>
      <c r="U159" s="50"/>
      <c r="V159" s="50"/>
      <c r="W159" s="52"/>
      <c r="X159" s="50"/>
      <c r="Y159" s="50"/>
      <c r="Z159" s="50"/>
    </row>
    <row r="160" spans="1:26" ht="17.2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0"/>
      <c r="K160" s="125"/>
      <c r="L160" s="125"/>
      <c r="R160" s="50"/>
      <c r="S160" s="50"/>
      <c r="T160" s="50"/>
      <c r="U160" s="50"/>
      <c r="V160" s="50"/>
      <c r="W160" s="52"/>
      <c r="X160" s="50"/>
      <c r="Y160" s="50"/>
      <c r="Z160" s="50"/>
    </row>
    <row r="161" spans="1:26" ht="17.2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0"/>
      <c r="K161" s="125"/>
      <c r="L161" s="125"/>
      <c r="R161" s="50"/>
      <c r="S161" s="50"/>
      <c r="T161" s="50"/>
      <c r="U161" s="50"/>
      <c r="V161" s="50"/>
      <c r="W161" s="52"/>
      <c r="X161" s="50"/>
      <c r="Y161" s="50"/>
      <c r="Z161" s="50"/>
    </row>
    <row r="162" spans="1:26" ht="17.2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0"/>
      <c r="K162" s="125"/>
      <c r="L162" s="125"/>
      <c r="R162" s="50"/>
      <c r="S162" s="50"/>
      <c r="T162" s="50"/>
      <c r="U162" s="50"/>
      <c r="V162" s="50"/>
      <c r="W162" s="52"/>
      <c r="X162" s="50"/>
      <c r="Y162" s="50"/>
      <c r="Z162" s="50"/>
    </row>
    <row r="163" spans="1:26" ht="17.2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0"/>
      <c r="K163" s="125"/>
      <c r="L163" s="125"/>
      <c r="R163" s="50"/>
      <c r="S163" s="50"/>
      <c r="T163" s="50"/>
      <c r="U163" s="50"/>
      <c r="V163" s="50"/>
      <c r="W163" s="52"/>
      <c r="X163" s="50"/>
      <c r="Y163" s="50"/>
      <c r="Z163" s="50"/>
    </row>
    <row r="164" spans="1:26" ht="17.2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0"/>
      <c r="K164" s="125"/>
      <c r="L164" s="125"/>
      <c r="R164" s="50"/>
      <c r="S164" s="50"/>
      <c r="T164" s="50"/>
      <c r="U164" s="50"/>
      <c r="V164" s="50"/>
      <c r="W164" s="52"/>
      <c r="X164" s="50"/>
      <c r="Y164" s="50"/>
      <c r="Z164" s="50"/>
    </row>
    <row r="165" spans="1:26" ht="17.2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0"/>
      <c r="K165" s="125"/>
      <c r="L165" s="125"/>
      <c r="R165" s="50"/>
      <c r="S165" s="50"/>
      <c r="T165" s="50"/>
      <c r="U165" s="50"/>
      <c r="V165" s="50"/>
      <c r="W165" s="52"/>
      <c r="X165" s="50"/>
      <c r="Y165" s="50"/>
      <c r="Z165" s="50"/>
    </row>
    <row r="166" spans="1:26" ht="17.2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0"/>
      <c r="K166" s="125"/>
      <c r="L166" s="125"/>
      <c r="R166" s="50"/>
      <c r="S166" s="50"/>
      <c r="T166" s="50"/>
      <c r="U166" s="50"/>
      <c r="V166" s="50"/>
      <c r="W166" s="52"/>
      <c r="X166" s="50"/>
      <c r="Y166" s="50"/>
      <c r="Z166" s="50"/>
    </row>
    <row r="167" spans="1:26" ht="17.2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0"/>
      <c r="K167" s="125"/>
      <c r="L167" s="125"/>
      <c r="R167" s="50"/>
      <c r="S167" s="50"/>
      <c r="T167" s="50"/>
      <c r="U167" s="50"/>
      <c r="V167" s="50"/>
      <c r="W167" s="52"/>
      <c r="X167" s="50"/>
      <c r="Y167" s="50"/>
      <c r="Z167" s="50"/>
    </row>
    <row r="168" spans="1:26" ht="17.2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0"/>
      <c r="K168" s="125"/>
      <c r="L168" s="125"/>
      <c r="R168" s="50"/>
      <c r="S168" s="50"/>
      <c r="T168" s="50"/>
      <c r="U168" s="50"/>
      <c r="V168" s="50"/>
      <c r="W168" s="52"/>
      <c r="X168" s="50"/>
      <c r="Y168" s="50"/>
      <c r="Z168" s="50"/>
    </row>
    <row r="169" spans="1:26" ht="17.2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0"/>
      <c r="K169" s="125"/>
      <c r="L169" s="125"/>
      <c r="R169" s="50"/>
      <c r="S169" s="50"/>
      <c r="T169" s="50"/>
      <c r="U169" s="50"/>
      <c r="V169" s="50"/>
      <c r="W169" s="52"/>
      <c r="X169" s="50"/>
      <c r="Y169" s="50"/>
      <c r="Z169" s="50"/>
    </row>
    <row r="170" spans="1:26" ht="17.2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0"/>
      <c r="K170" s="125"/>
      <c r="L170" s="125"/>
      <c r="R170" s="50"/>
      <c r="S170" s="50"/>
      <c r="T170" s="50"/>
      <c r="U170" s="50"/>
      <c r="V170" s="50"/>
      <c r="W170" s="52"/>
      <c r="X170" s="50"/>
      <c r="Y170" s="50"/>
      <c r="Z170" s="50"/>
    </row>
    <row r="171" spans="1:26" ht="17.2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0"/>
      <c r="K171" s="125"/>
      <c r="L171" s="125"/>
      <c r="R171" s="50"/>
      <c r="S171" s="50"/>
      <c r="T171" s="50"/>
      <c r="U171" s="50"/>
      <c r="V171" s="50"/>
      <c r="W171" s="52"/>
      <c r="X171" s="50"/>
      <c r="Y171" s="50"/>
      <c r="Z171" s="50"/>
    </row>
    <row r="172" spans="1:26" ht="17.2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0"/>
      <c r="K172" s="125"/>
      <c r="L172" s="125"/>
      <c r="R172" s="50"/>
      <c r="S172" s="50"/>
      <c r="T172" s="50"/>
      <c r="U172" s="50"/>
      <c r="V172" s="50"/>
      <c r="W172" s="52"/>
      <c r="X172" s="50"/>
      <c r="Y172" s="50"/>
      <c r="Z172" s="50"/>
    </row>
    <row r="173" spans="1:26" ht="17.2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0"/>
      <c r="K173" s="125"/>
      <c r="L173" s="125"/>
      <c r="R173" s="50"/>
      <c r="S173" s="50"/>
      <c r="T173" s="50"/>
      <c r="U173" s="50"/>
      <c r="V173" s="50"/>
      <c r="W173" s="52"/>
      <c r="X173" s="50"/>
      <c r="Y173" s="50"/>
      <c r="Z173" s="50"/>
    </row>
    <row r="174" spans="1:26" ht="17.2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0"/>
      <c r="K174" s="125"/>
      <c r="L174" s="125"/>
      <c r="R174" s="50"/>
      <c r="S174" s="50"/>
      <c r="T174" s="50"/>
      <c r="U174" s="50"/>
      <c r="V174" s="50"/>
      <c r="W174" s="52"/>
      <c r="X174" s="50"/>
      <c r="Y174" s="50"/>
      <c r="Z174" s="50"/>
    </row>
    <row r="175" spans="1:26" ht="17.2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0"/>
      <c r="K175" s="125"/>
      <c r="L175" s="125"/>
      <c r="R175" s="50"/>
      <c r="S175" s="50"/>
      <c r="T175" s="50"/>
      <c r="U175" s="50"/>
      <c r="V175" s="50"/>
      <c r="W175" s="52"/>
      <c r="X175" s="50"/>
      <c r="Y175" s="50"/>
      <c r="Z175" s="50"/>
    </row>
    <row r="176" spans="1:26" ht="17.2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0"/>
      <c r="K176" s="125"/>
      <c r="L176" s="125"/>
      <c r="R176" s="50"/>
      <c r="S176" s="50"/>
      <c r="T176" s="50"/>
      <c r="U176" s="50"/>
      <c r="V176" s="50"/>
      <c r="W176" s="52"/>
      <c r="X176" s="50"/>
      <c r="Y176" s="50"/>
      <c r="Z176" s="50"/>
    </row>
    <row r="177" spans="1:26" ht="17.2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0"/>
      <c r="K177" s="125"/>
      <c r="L177" s="125"/>
      <c r="R177" s="50"/>
      <c r="S177" s="50"/>
      <c r="T177" s="50"/>
      <c r="U177" s="50"/>
      <c r="V177" s="50"/>
      <c r="W177" s="52"/>
      <c r="X177" s="50"/>
      <c r="Y177" s="50"/>
      <c r="Z177" s="50"/>
    </row>
    <row r="178" spans="1:26" ht="17.2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0"/>
      <c r="K178" s="125"/>
      <c r="L178" s="125"/>
      <c r="R178" s="50"/>
      <c r="S178" s="50"/>
      <c r="T178" s="50"/>
      <c r="U178" s="50"/>
      <c r="V178" s="50"/>
      <c r="W178" s="52"/>
      <c r="X178" s="50"/>
      <c r="Y178" s="50"/>
      <c r="Z178" s="50"/>
    </row>
    <row r="179" spans="1:26" ht="17.2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0"/>
      <c r="K179" s="125"/>
      <c r="L179" s="125"/>
      <c r="R179" s="50"/>
      <c r="S179" s="50"/>
      <c r="T179" s="50"/>
      <c r="U179" s="50"/>
      <c r="V179" s="50"/>
      <c r="W179" s="52"/>
      <c r="X179" s="50"/>
      <c r="Y179" s="50"/>
      <c r="Z179" s="50"/>
    </row>
    <row r="180" spans="1:26" ht="17.2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0"/>
      <c r="K180" s="125"/>
      <c r="L180" s="125"/>
      <c r="R180" s="50"/>
      <c r="S180" s="50"/>
      <c r="T180" s="50"/>
      <c r="U180" s="50"/>
      <c r="V180" s="50"/>
      <c r="W180" s="52"/>
      <c r="X180" s="50"/>
      <c r="Y180" s="50"/>
      <c r="Z180" s="50"/>
    </row>
    <row r="181" spans="1:26" ht="17.2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0"/>
      <c r="K181" s="125"/>
      <c r="L181" s="125"/>
      <c r="R181" s="50"/>
      <c r="S181" s="50"/>
      <c r="T181" s="50"/>
      <c r="U181" s="50"/>
      <c r="V181" s="50"/>
      <c r="W181" s="52"/>
      <c r="X181" s="50"/>
      <c r="Y181" s="50"/>
      <c r="Z181" s="50"/>
    </row>
    <row r="182" spans="1:26" ht="17.2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0"/>
      <c r="K182" s="125"/>
      <c r="L182" s="125"/>
      <c r="R182" s="50"/>
      <c r="S182" s="50"/>
      <c r="T182" s="50"/>
      <c r="U182" s="50"/>
      <c r="V182" s="50"/>
      <c r="W182" s="52"/>
      <c r="X182" s="50"/>
      <c r="Y182" s="50"/>
      <c r="Z182" s="50"/>
    </row>
    <row r="183" spans="1:26" ht="17.2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0"/>
      <c r="K183" s="125"/>
      <c r="L183" s="125"/>
      <c r="R183" s="50"/>
      <c r="S183" s="50"/>
      <c r="T183" s="50"/>
      <c r="U183" s="50"/>
      <c r="V183" s="50"/>
      <c r="W183" s="52"/>
      <c r="X183" s="50"/>
      <c r="Y183" s="50"/>
      <c r="Z183" s="50"/>
    </row>
    <row r="184" spans="1:26" ht="17.2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0"/>
      <c r="K184" s="125"/>
      <c r="L184" s="125"/>
      <c r="R184" s="50"/>
      <c r="S184" s="50"/>
      <c r="T184" s="50"/>
      <c r="U184" s="50"/>
      <c r="V184" s="50"/>
      <c r="W184" s="52"/>
      <c r="X184" s="50"/>
      <c r="Y184" s="50"/>
      <c r="Z184" s="50"/>
    </row>
    <row r="185" spans="1:26" ht="17.2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0"/>
      <c r="K185" s="125"/>
      <c r="L185" s="125"/>
      <c r="R185" s="50"/>
      <c r="S185" s="50"/>
      <c r="T185" s="50"/>
      <c r="U185" s="50"/>
      <c r="V185" s="50"/>
      <c r="W185" s="52"/>
      <c r="X185" s="50"/>
      <c r="Y185" s="50"/>
      <c r="Z185" s="50"/>
    </row>
    <row r="186" spans="1:26" ht="17.2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0"/>
      <c r="K186" s="125"/>
      <c r="L186" s="125"/>
      <c r="R186" s="50"/>
      <c r="S186" s="50"/>
      <c r="T186" s="50"/>
      <c r="U186" s="50"/>
      <c r="V186" s="50"/>
      <c r="W186" s="52"/>
      <c r="X186" s="50"/>
      <c r="Y186" s="50"/>
      <c r="Z186" s="50"/>
    </row>
    <row r="187" spans="1:26" ht="17.2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0"/>
      <c r="K187" s="125"/>
      <c r="L187" s="125"/>
      <c r="R187" s="50"/>
      <c r="S187" s="50"/>
      <c r="T187" s="50"/>
      <c r="U187" s="50"/>
      <c r="V187" s="50"/>
      <c r="W187" s="52"/>
      <c r="X187" s="50"/>
      <c r="Y187" s="50"/>
      <c r="Z187" s="50"/>
    </row>
    <row r="188" spans="1:26" ht="17.2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0"/>
      <c r="K188" s="125"/>
      <c r="L188" s="125"/>
      <c r="R188" s="50"/>
      <c r="S188" s="50"/>
      <c r="T188" s="50"/>
      <c r="U188" s="50"/>
      <c r="V188" s="50"/>
      <c r="W188" s="52"/>
      <c r="X188" s="50"/>
      <c r="Y188" s="50"/>
      <c r="Z188" s="50"/>
    </row>
    <row r="189" spans="1:26" ht="17.2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0"/>
      <c r="K189" s="125"/>
      <c r="L189" s="125"/>
      <c r="R189" s="50"/>
      <c r="S189" s="50"/>
      <c r="T189" s="50"/>
      <c r="U189" s="50"/>
      <c r="V189" s="50"/>
      <c r="W189" s="52"/>
      <c r="X189" s="50"/>
      <c r="Y189" s="50"/>
      <c r="Z189" s="50"/>
    </row>
    <row r="190" spans="1:26" ht="17.2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0"/>
      <c r="K190" s="125"/>
      <c r="L190" s="125"/>
      <c r="R190" s="50"/>
      <c r="S190" s="50"/>
      <c r="T190" s="50"/>
      <c r="U190" s="50"/>
      <c r="V190" s="50"/>
      <c r="W190" s="52"/>
      <c r="X190" s="50"/>
      <c r="Y190" s="50"/>
      <c r="Z190" s="50"/>
    </row>
    <row r="191" spans="1:26" ht="17.2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0"/>
      <c r="K191" s="125"/>
      <c r="L191" s="125"/>
      <c r="R191" s="50"/>
      <c r="S191" s="50"/>
      <c r="T191" s="50"/>
      <c r="U191" s="50"/>
      <c r="V191" s="50"/>
      <c r="W191" s="52"/>
      <c r="X191" s="50"/>
      <c r="Y191" s="50"/>
      <c r="Z191" s="50"/>
    </row>
    <row r="192" spans="1:26" ht="17.2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0"/>
      <c r="K192" s="125"/>
      <c r="L192" s="125"/>
      <c r="R192" s="50"/>
      <c r="S192" s="50"/>
      <c r="T192" s="50"/>
      <c r="U192" s="50"/>
      <c r="V192" s="50"/>
      <c r="W192" s="52"/>
      <c r="X192" s="50"/>
      <c r="Y192" s="50"/>
      <c r="Z192" s="50"/>
    </row>
    <row r="193" spans="1:26" ht="17.2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0"/>
      <c r="K193" s="125"/>
      <c r="L193" s="125"/>
      <c r="R193" s="50"/>
      <c r="S193" s="50"/>
      <c r="T193" s="50"/>
      <c r="U193" s="50"/>
      <c r="V193" s="50"/>
      <c r="W193" s="52"/>
      <c r="X193" s="50"/>
      <c r="Y193" s="50"/>
      <c r="Z193" s="50"/>
    </row>
    <row r="194" spans="1:26" ht="17.2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0"/>
      <c r="K194" s="125"/>
      <c r="L194" s="125"/>
      <c r="R194" s="50"/>
      <c r="S194" s="50"/>
      <c r="T194" s="50"/>
      <c r="U194" s="50"/>
      <c r="V194" s="50"/>
      <c r="W194" s="52"/>
      <c r="X194" s="50"/>
      <c r="Y194" s="50"/>
      <c r="Z194" s="50"/>
    </row>
    <row r="195" spans="1:26" ht="17.2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0"/>
      <c r="K195" s="125"/>
      <c r="L195" s="125"/>
      <c r="R195" s="50"/>
      <c r="S195" s="50"/>
      <c r="T195" s="50"/>
      <c r="U195" s="50"/>
      <c r="V195" s="50"/>
      <c r="W195" s="52"/>
      <c r="X195" s="50"/>
      <c r="Y195" s="50"/>
      <c r="Z195" s="50"/>
    </row>
    <row r="196" spans="1:26" ht="17.2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0"/>
      <c r="K196" s="125"/>
      <c r="L196" s="125"/>
      <c r="R196" s="50"/>
      <c r="S196" s="50"/>
      <c r="T196" s="50"/>
      <c r="U196" s="50"/>
      <c r="V196" s="50"/>
      <c r="W196" s="52"/>
      <c r="X196" s="50"/>
      <c r="Y196" s="50"/>
      <c r="Z196" s="50"/>
    </row>
    <row r="197" spans="1:26" ht="17.2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0"/>
      <c r="K197" s="125"/>
      <c r="L197" s="125"/>
      <c r="R197" s="50"/>
      <c r="S197" s="50"/>
      <c r="T197" s="50"/>
      <c r="U197" s="50"/>
      <c r="V197" s="50"/>
      <c r="W197" s="52"/>
      <c r="X197" s="50"/>
      <c r="Y197" s="50"/>
      <c r="Z197" s="50"/>
    </row>
    <row r="198" spans="1:26" ht="17.2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0"/>
      <c r="K198" s="125"/>
      <c r="L198" s="125"/>
      <c r="R198" s="50"/>
      <c r="S198" s="50"/>
      <c r="T198" s="50"/>
      <c r="U198" s="50"/>
      <c r="V198" s="50"/>
      <c r="W198" s="52"/>
      <c r="X198" s="50"/>
      <c r="Y198" s="50"/>
      <c r="Z198" s="50"/>
    </row>
    <row r="199" spans="1:26" ht="17.2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0"/>
      <c r="K199" s="125"/>
      <c r="L199" s="125"/>
      <c r="R199" s="50"/>
      <c r="S199" s="50"/>
      <c r="T199" s="50"/>
      <c r="U199" s="50"/>
      <c r="V199" s="50"/>
      <c r="W199" s="52"/>
      <c r="X199" s="50"/>
      <c r="Y199" s="50"/>
      <c r="Z199" s="50"/>
    </row>
    <row r="200" spans="1:26" ht="17.2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0"/>
      <c r="K200" s="125"/>
      <c r="L200" s="125"/>
      <c r="R200" s="50"/>
      <c r="S200" s="50"/>
      <c r="T200" s="50"/>
      <c r="U200" s="50"/>
      <c r="V200" s="50"/>
      <c r="W200" s="52"/>
      <c r="X200" s="50"/>
      <c r="Y200" s="50"/>
      <c r="Z200" s="50"/>
    </row>
    <row r="201" spans="1:26" ht="17.2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0"/>
      <c r="K201" s="125"/>
      <c r="L201" s="125"/>
      <c r="R201" s="50"/>
      <c r="S201" s="50"/>
      <c r="T201" s="50"/>
      <c r="U201" s="50"/>
      <c r="V201" s="50"/>
      <c r="W201" s="52"/>
      <c r="X201" s="50"/>
      <c r="Y201" s="50"/>
      <c r="Z201" s="50"/>
    </row>
    <row r="202" spans="1:26" ht="17.2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0"/>
      <c r="K202" s="125"/>
      <c r="L202" s="125"/>
      <c r="R202" s="50"/>
      <c r="S202" s="50"/>
      <c r="T202" s="50"/>
      <c r="U202" s="50"/>
      <c r="V202" s="50"/>
      <c r="W202" s="52"/>
      <c r="X202" s="50"/>
      <c r="Y202" s="50"/>
      <c r="Z202" s="50"/>
    </row>
    <row r="203" spans="1:26" ht="17.2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0"/>
      <c r="K203" s="125"/>
      <c r="L203" s="125"/>
      <c r="R203" s="50"/>
      <c r="S203" s="50"/>
      <c r="T203" s="50"/>
      <c r="U203" s="50"/>
      <c r="V203" s="50"/>
      <c r="W203" s="52"/>
      <c r="X203" s="50"/>
      <c r="Y203" s="50"/>
      <c r="Z203" s="50"/>
    </row>
    <row r="204" spans="1:26" ht="17.2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0"/>
      <c r="K204" s="125"/>
      <c r="L204" s="125"/>
      <c r="R204" s="50"/>
      <c r="S204" s="50"/>
      <c r="T204" s="50"/>
      <c r="U204" s="50"/>
      <c r="V204" s="50"/>
      <c r="W204" s="52"/>
      <c r="X204" s="50"/>
      <c r="Y204" s="50"/>
      <c r="Z204" s="50"/>
    </row>
    <row r="205" spans="1:26" ht="17.2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0"/>
      <c r="K205" s="125"/>
      <c r="L205" s="125"/>
      <c r="R205" s="50"/>
      <c r="S205" s="50"/>
      <c r="T205" s="50"/>
      <c r="U205" s="50"/>
      <c r="V205" s="50"/>
      <c r="W205" s="52"/>
      <c r="X205" s="50"/>
      <c r="Y205" s="50"/>
      <c r="Z205" s="50"/>
    </row>
    <row r="206" spans="1:26" ht="17.2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0"/>
      <c r="K206" s="125"/>
      <c r="L206" s="125"/>
      <c r="R206" s="50"/>
      <c r="S206" s="50"/>
      <c r="T206" s="50"/>
      <c r="U206" s="50"/>
      <c r="V206" s="50"/>
      <c r="W206" s="52"/>
      <c r="X206" s="50"/>
      <c r="Y206" s="50"/>
      <c r="Z206" s="50"/>
    </row>
    <row r="207" spans="1:26" ht="17.2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0"/>
      <c r="K207" s="125"/>
      <c r="L207" s="125"/>
      <c r="R207" s="50"/>
      <c r="S207" s="50"/>
      <c r="T207" s="50"/>
      <c r="U207" s="50"/>
      <c r="V207" s="50"/>
      <c r="W207" s="52"/>
      <c r="X207" s="50"/>
      <c r="Y207" s="50"/>
      <c r="Z207" s="50"/>
    </row>
    <row r="208" spans="1:26" ht="17.2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0"/>
      <c r="K208" s="125"/>
      <c r="L208" s="125"/>
      <c r="R208" s="50"/>
      <c r="S208" s="50"/>
      <c r="T208" s="50"/>
      <c r="U208" s="50"/>
      <c r="V208" s="50"/>
      <c r="W208" s="52"/>
      <c r="X208" s="50"/>
      <c r="Y208" s="50"/>
      <c r="Z208" s="50"/>
    </row>
    <row r="209" spans="1:26" ht="17.2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0"/>
      <c r="K209" s="125"/>
      <c r="L209" s="125"/>
      <c r="R209" s="50"/>
      <c r="S209" s="50"/>
      <c r="T209" s="50"/>
      <c r="U209" s="50"/>
      <c r="V209" s="50"/>
      <c r="W209" s="52"/>
      <c r="X209" s="50"/>
      <c r="Y209" s="50"/>
      <c r="Z209" s="50"/>
    </row>
    <row r="210" spans="1:26" ht="17.2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0"/>
      <c r="K210" s="125"/>
      <c r="L210" s="125"/>
      <c r="R210" s="50"/>
      <c r="S210" s="50"/>
      <c r="T210" s="50"/>
      <c r="U210" s="50"/>
      <c r="V210" s="50"/>
      <c r="W210" s="52"/>
      <c r="X210" s="50"/>
      <c r="Y210" s="50"/>
      <c r="Z210" s="50"/>
    </row>
    <row r="211" spans="1:26" ht="17.2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0"/>
      <c r="K211" s="125"/>
      <c r="L211" s="125"/>
      <c r="R211" s="50"/>
      <c r="S211" s="50"/>
      <c r="T211" s="50"/>
      <c r="U211" s="50"/>
      <c r="V211" s="50"/>
      <c r="W211" s="52"/>
      <c r="X211" s="50"/>
      <c r="Y211" s="50"/>
      <c r="Z211" s="50"/>
    </row>
    <row r="212" spans="1:26" ht="17.2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0"/>
      <c r="K212" s="125"/>
      <c r="L212" s="125"/>
      <c r="R212" s="50"/>
      <c r="S212" s="50"/>
      <c r="T212" s="50"/>
      <c r="U212" s="50"/>
      <c r="V212" s="50"/>
      <c r="W212" s="52"/>
      <c r="X212" s="50"/>
      <c r="Y212" s="50"/>
      <c r="Z212" s="50"/>
    </row>
    <row r="213" spans="1:26" ht="17.2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0"/>
      <c r="K213" s="125"/>
      <c r="L213" s="125"/>
      <c r="R213" s="50"/>
      <c r="S213" s="50"/>
      <c r="T213" s="50"/>
      <c r="U213" s="50"/>
      <c r="V213" s="50"/>
      <c r="W213" s="52"/>
      <c r="X213" s="50"/>
      <c r="Y213" s="50"/>
      <c r="Z213" s="50"/>
    </row>
    <row r="214" spans="1:26" ht="17.2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0"/>
      <c r="K214" s="125"/>
      <c r="L214" s="125"/>
      <c r="R214" s="50"/>
      <c r="S214" s="50"/>
      <c r="T214" s="50"/>
      <c r="U214" s="50"/>
      <c r="V214" s="50"/>
      <c r="W214" s="52"/>
      <c r="X214" s="50"/>
      <c r="Y214" s="50"/>
      <c r="Z214" s="50"/>
    </row>
    <row r="215" spans="1:26" ht="17.2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0"/>
      <c r="K215" s="125"/>
      <c r="L215" s="125"/>
      <c r="R215" s="50"/>
      <c r="S215" s="50"/>
      <c r="T215" s="50"/>
      <c r="U215" s="50"/>
      <c r="V215" s="50"/>
      <c r="W215" s="52"/>
      <c r="X215" s="50"/>
      <c r="Y215" s="50"/>
      <c r="Z215" s="50"/>
    </row>
    <row r="216" spans="1:26" ht="17.2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0"/>
      <c r="K216" s="125"/>
      <c r="L216" s="125"/>
      <c r="R216" s="50"/>
      <c r="S216" s="50"/>
      <c r="T216" s="50"/>
      <c r="U216" s="50"/>
      <c r="V216" s="50"/>
      <c r="W216" s="52"/>
      <c r="X216" s="50"/>
      <c r="Y216" s="50"/>
      <c r="Z216" s="50"/>
    </row>
    <row r="217" spans="1:26" ht="17.2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0"/>
      <c r="K217" s="125"/>
      <c r="L217" s="125"/>
      <c r="R217" s="50"/>
      <c r="S217" s="50"/>
      <c r="T217" s="50"/>
      <c r="U217" s="50"/>
      <c r="V217" s="50"/>
      <c r="W217" s="52"/>
      <c r="X217" s="50"/>
      <c r="Y217" s="50"/>
      <c r="Z217" s="50"/>
    </row>
    <row r="218" spans="1:26" ht="17.2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0"/>
      <c r="K218" s="125"/>
      <c r="L218" s="125"/>
      <c r="R218" s="50"/>
      <c r="S218" s="50"/>
      <c r="T218" s="50"/>
      <c r="U218" s="50"/>
      <c r="V218" s="50"/>
      <c r="W218" s="52"/>
      <c r="X218" s="50"/>
      <c r="Y218" s="50"/>
      <c r="Z218" s="50"/>
    </row>
    <row r="219" spans="1:26" ht="17.2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0"/>
      <c r="K219" s="125"/>
      <c r="L219" s="125"/>
      <c r="R219" s="50"/>
      <c r="S219" s="50"/>
      <c r="T219" s="50"/>
      <c r="U219" s="50"/>
      <c r="V219" s="50"/>
      <c r="W219" s="52"/>
      <c r="X219" s="50"/>
      <c r="Y219" s="50"/>
      <c r="Z219" s="50"/>
    </row>
    <row r="220" spans="1:26" ht="17.2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0"/>
      <c r="K220" s="125"/>
      <c r="L220" s="125"/>
      <c r="R220" s="50"/>
      <c r="S220" s="50"/>
      <c r="T220" s="50"/>
      <c r="U220" s="50"/>
      <c r="V220" s="50"/>
      <c r="W220" s="52"/>
      <c r="X220" s="50"/>
      <c r="Y220" s="50"/>
      <c r="Z220" s="50"/>
    </row>
    <row r="221" spans="1:26" ht="17.2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0"/>
      <c r="K221" s="125"/>
      <c r="L221" s="125"/>
      <c r="R221" s="50"/>
      <c r="S221" s="50"/>
      <c r="T221" s="50"/>
      <c r="U221" s="50"/>
      <c r="V221" s="50"/>
      <c r="W221" s="52"/>
      <c r="X221" s="50"/>
      <c r="Y221" s="50"/>
      <c r="Z221" s="50"/>
    </row>
    <row r="222" spans="1:26" ht="17.2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0"/>
      <c r="K222" s="125"/>
      <c r="L222" s="125"/>
      <c r="R222" s="50"/>
      <c r="S222" s="50"/>
      <c r="T222" s="50"/>
      <c r="U222" s="50"/>
      <c r="V222" s="50"/>
      <c r="W222" s="52"/>
      <c r="X222" s="50"/>
      <c r="Y222" s="50"/>
      <c r="Z222" s="50"/>
    </row>
    <row r="223" spans="1:26" ht="17.2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0"/>
      <c r="K223" s="125"/>
      <c r="L223" s="125"/>
      <c r="R223" s="50"/>
      <c r="S223" s="50"/>
      <c r="T223" s="50"/>
      <c r="U223" s="50"/>
      <c r="V223" s="50"/>
      <c r="W223" s="52"/>
      <c r="X223" s="50"/>
      <c r="Y223" s="50"/>
      <c r="Z223" s="50"/>
    </row>
    <row r="224" spans="1:26" ht="17.2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0"/>
      <c r="K224" s="125"/>
      <c r="L224" s="125"/>
      <c r="R224" s="50"/>
      <c r="S224" s="50"/>
      <c r="T224" s="50"/>
      <c r="U224" s="50"/>
      <c r="V224" s="50"/>
      <c r="W224" s="52"/>
      <c r="X224" s="50"/>
      <c r="Y224" s="50"/>
      <c r="Z224" s="50"/>
    </row>
    <row r="225" spans="1:26" ht="17.2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0"/>
      <c r="K225" s="125"/>
      <c r="L225" s="125"/>
      <c r="R225" s="50"/>
      <c r="S225" s="50"/>
      <c r="T225" s="50"/>
      <c r="U225" s="50"/>
      <c r="V225" s="50"/>
      <c r="W225" s="52"/>
      <c r="X225" s="50"/>
      <c r="Y225" s="50"/>
      <c r="Z225" s="50"/>
    </row>
    <row r="226" spans="1:26" ht="17.2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0"/>
      <c r="K226" s="125"/>
      <c r="L226" s="125"/>
      <c r="R226" s="50"/>
      <c r="S226" s="50"/>
      <c r="T226" s="50"/>
      <c r="U226" s="50"/>
      <c r="V226" s="50"/>
      <c r="W226" s="52"/>
      <c r="X226" s="50"/>
      <c r="Y226" s="50"/>
      <c r="Z226" s="50"/>
    </row>
    <row r="227" spans="1:26" ht="17.2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0"/>
      <c r="K227" s="125"/>
      <c r="L227" s="125"/>
      <c r="R227" s="50"/>
      <c r="S227" s="50"/>
      <c r="T227" s="50"/>
      <c r="U227" s="50"/>
      <c r="V227" s="50"/>
      <c r="W227" s="52"/>
      <c r="X227" s="50"/>
      <c r="Y227" s="50"/>
      <c r="Z227" s="50"/>
    </row>
    <row r="228" spans="1:26" ht="17.2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0"/>
      <c r="K228" s="125"/>
      <c r="L228" s="125"/>
      <c r="R228" s="50"/>
      <c r="S228" s="50"/>
      <c r="T228" s="50"/>
      <c r="U228" s="50"/>
      <c r="V228" s="50"/>
      <c r="W228" s="52"/>
      <c r="X228" s="50"/>
      <c r="Y228" s="50"/>
      <c r="Z228" s="50"/>
    </row>
    <row r="229" spans="1:26" ht="17.2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0"/>
      <c r="K229" s="125"/>
      <c r="L229" s="125"/>
      <c r="R229" s="50"/>
      <c r="S229" s="50"/>
      <c r="T229" s="50"/>
      <c r="U229" s="50"/>
      <c r="V229" s="50"/>
      <c r="W229" s="52"/>
      <c r="X229" s="50"/>
      <c r="Y229" s="50"/>
      <c r="Z229" s="50"/>
    </row>
    <row r="230" spans="1:26" ht="17.2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0"/>
      <c r="K230" s="125"/>
      <c r="L230" s="125"/>
      <c r="R230" s="50"/>
      <c r="S230" s="50"/>
      <c r="T230" s="50"/>
      <c r="U230" s="50"/>
      <c r="V230" s="50"/>
      <c r="W230" s="52"/>
      <c r="X230" s="50"/>
      <c r="Y230" s="50"/>
      <c r="Z230" s="50"/>
    </row>
    <row r="231" spans="1:26" ht="17.2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0"/>
      <c r="K231" s="125"/>
      <c r="L231" s="125"/>
      <c r="R231" s="50"/>
      <c r="S231" s="50"/>
      <c r="T231" s="50"/>
      <c r="U231" s="50"/>
      <c r="V231" s="50"/>
      <c r="W231" s="52"/>
      <c r="X231" s="50"/>
      <c r="Y231" s="50"/>
      <c r="Z231" s="50"/>
    </row>
    <row r="232" spans="1:26" ht="17.2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0"/>
      <c r="K232" s="125"/>
      <c r="L232" s="125"/>
      <c r="R232" s="50"/>
      <c r="S232" s="50"/>
      <c r="T232" s="50"/>
      <c r="U232" s="50"/>
      <c r="V232" s="50"/>
      <c r="W232" s="52"/>
      <c r="X232" s="50"/>
      <c r="Y232" s="50"/>
      <c r="Z232" s="50"/>
    </row>
    <row r="233" spans="1:26" ht="17.2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0"/>
      <c r="K233" s="125"/>
      <c r="L233" s="125"/>
      <c r="R233" s="50"/>
      <c r="S233" s="50"/>
      <c r="T233" s="50"/>
      <c r="U233" s="50"/>
      <c r="V233" s="50"/>
      <c r="W233" s="52"/>
      <c r="X233" s="50"/>
      <c r="Y233" s="50"/>
      <c r="Z233" s="50"/>
    </row>
    <row r="234" spans="1:26" ht="17.2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0"/>
      <c r="K234" s="125"/>
      <c r="L234" s="125"/>
      <c r="R234" s="50"/>
      <c r="S234" s="50"/>
      <c r="T234" s="50"/>
      <c r="U234" s="50"/>
      <c r="V234" s="50"/>
      <c r="W234" s="52"/>
      <c r="X234" s="50"/>
      <c r="Y234" s="50"/>
      <c r="Z234" s="50"/>
    </row>
    <row r="235" spans="1:26" ht="17.2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0"/>
      <c r="K235" s="125"/>
      <c r="L235" s="125"/>
      <c r="R235" s="50"/>
      <c r="S235" s="50"/>
      <c r="T235" s="50"/>
      <c r="U235" s="50"/>
      <c r="V235" s="50"/>
      <c r="W235" s="52"/>
      <c r="X235" s="50"/>
      <c r="Y235" s="50"/>
      <c r="Z235" s="50"/>
    </row>
    <row r="236" spans="1:26" ht="17.2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0"/>
      <c r="K236" s="125"/>
      <c r="L236" s="125"/>
      <c r="R236" s="50"/>
      <c r="S236" s="50"/>
      <c r="T236" s="50"/>
      <c r="U236" s="50"/>
      <c r="V236" s="50"/>
      <c r="W236" s="52"/>
      <c r="X236" s="50"/>
      <c r="Y236" s="50"/>
      <c r="Z236" s="50"/>
    </row>
    <row r="237" spans="1:26" ht="17.2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0"/>
      <c r="K237" s="125"/>
      <c r="L237" s="125"/>
      <c r="R237" s="50"/>
      <c r="S237" s="50"/>
      <c r="T237" s="50"/>
      <c r="U237" s="50"/>
      <c r="V237" s="50"/>
      <c r="W237" s="52"/>
      <c r="X237" s="50"/>
      <c r="Y237" s="50"/>
      <c r="Z237" s="50"/>
    </row>
    <row r="238" spans="1:26" ht="17.2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0"/>
      <c r="K238" s="125"/>
      <c r="L238" s="125"/>
      <c r="R238" s="50"/>
      <c r="S238" s="50"/>
      <c r="T238" s="50"/>
      <c r="U238" s="50"/>
      <c r="V238" s="50"/>
      <c r="W238" s="52"/>
      <c r="X238" s="50"/>
      <c r="Y238" s="50"/>
      <c r="Z238" s="50"/>
    </row>
    <row r="239" spans="1:26" ht="17.2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0"/>
      <c r="K239" s="125"/>
      <c r="L239" s="125"/>
      <c r="R239" s="50"/>
      <c r="S239" s="50"/>
      <c r="T239" s="50"/>
      <c r="U239" s="50"/>
      <c r="V239" s="50"/>
      <c r="W239" s="52"/>
      <c r="X239" s="50"/>
      <c r="Y239" s="50"/>
      <c r="Z239" s="50"/>
    </row>
    <row r="240" spans="1:26" ht="17.2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0"/>
      <c r="K240" s="125"/>
      <c r="L240" s="125"/>
      <c r="R240" s="50"/>
      <c r="S240" s="50"/>
      <c r="T240" s="50"/>
      <c r="U240" s="50"/>
      <c r="V240" s="50"/>
      <c r="W240" s="52"/>
      <c r="X240" s="50"/>
      <c r="Y240" s="50"/>
      <c r="Z240" s="50"/>
    </row>
    <row r="241" spans="1:26" ht="17.2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0"/>
      <c r="K241" s="125"/>
      <c r="L241" s="125"/>
      <c r="R241" s="50"/>
      <c r="S241" s="50"/>
      <c r="T241" s="50"/>
      <c r="U241" s="50"/>
      <c r="V241" s="50"/>
      <c r="W241" s="52"/>
      <c r="X241" s="50"/>
      <c r="Y241" s="50"/>
      <c r="Z241" s="50"/>
    </row>
    <row r="242" spans="1:26" ht="17.2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0"/>
      <c r="K242" s="125"/>
      <c r="L242" s="125"/>
      <c r="R242" s="50"/>
      <c r="S242" s="50"/>
      <c r="T242" s="50"/>
      <c r="U242" s="50"/>
      <c r="V242" s="50"/>
      <c r="W242" s="52"/>
      <c r="X242" s="50"/>
      <c r="Y242" s="50"/>
      <c r="Z242" s="50"/>
    </row>
    <row r="243" spans="1:26" ht="17.2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0"/>
      <c r="K243" s="125"/>
      <c r="L243" s="125"/>
      <c r="R243" s="50"/>
      <c r="S243" s="50"/>
      <c r="T243" s="50"/>
      <c r="U243" s="50"/>
      <c r="V243" s="50"/>
      <c r="W243" s="52"/>
      <c r="X243" s="50"/>
      <c r="Y243" s="50"/>
      <c r="Z243" s="50"/>
    </row>
    <row r="244" spans="1:26" ht="17.2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0"/>
      <c r="K244" s="125"/>
      <c r="L244" s="125"/>
      <c r="R244" s="50"/>
      <c r="S244" s="50"/>
      <c r="T244" s="50"/>
      <c r="U244" s="50"/>
      <c r="V244" s="50"/>
      <c r="W244" s="52"/>
      <c r="X244" s="50"/>
      <c r="Y244" s="50"/>
      <c r="Z244" s="50"/>
    </row>
    <row r="245" spans="1:26" ht="17.2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0"/>
      <c r="K245" s="125"/>
      <c r="L245" s="125"/>
      <c r="R245" s="50"/>
      <c r="S245" s="50"/>
      <c r="T245" s="50"/>
      <c r="U245" s="50"/>
      <c r="V245" s="50"/>
      <c r="W245" s="52"/>
      <c r="X245" s="50"/>
      <c r="Y245" s="50"/>
      <c r="Z245" s="50"/>
    </row>
    <row r="246" spans="1:26" ht="17.2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0"/>
      <c r="K246" s="125"/>
      <c r="L246" s="125"/>
      <c r="R246" s="50"/>
      <c r="S246" s="50"/>
      <c r="T246" s="50"/>
      <c r="U246" s="50"/>
      <c r="V246" s="50"/>
      <c r="W246" s="52"/>
      <c r="X246" s="50"/>
      <c r="Y246" s="50"/>
      <c r="Z246" s="50"/>
    </row>
    <row r="247" spans="1:26" ht="17.2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0"/>
      <c r="K247" s="125"/>
      <c r="L247" s="125"/>
      <c r="R247" s="50"/>
      <c r="S247" s="50"/>
      <c r="T247" s="50"/>
      <c r="U247" s="50"/>
      <c r="V247" s="50"/>
      <c r="W247" s="52"/>
      <c r="X247" s="50"/>
      <c r="Y247" s="50"/>
      <c r="Z247" s="50"/>
    </row>
    <row r="248" spans="1:26" ht="17.2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0"/>
      <c r="K248" s="125"/>
      <c r="L248" s="125"/>
      <c r="R248" s="50"/>
      <c r="S248" s="50"/>
      <c r="T248" s="50"/>
      <c r="U248" s="50"/>
      <c r="V248" s="50"/>
      <c r="W248" s="52"/>
      <c r="X248" s="50"/>
      <c r="Y248" s="50"/>
      <c r="Z248" s="50"/>
    </row>
    <row r="249" spans="1:26" ht="17.2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0"/>
      <c r="K249" s="125"/>
      <c r="L249" s="125"/>
      <c r="R249" s="50"/>
      <c r="S249" s="50"/>
      <c r="T249" s="50"/>
      <c r="U249" s="50"/>
      <c r="V249" s="50"/>
      <c r="W249" s="52"/>
      <c r="X249" s="50"/>
      <c r="Y249" s="50"/>
      <c r="Z249" s="50"/>
    </row>
    <row r="250" spans="1:26" ht="17.2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0"/>
      <c r="K250" s="125"/>
      <c r="L250" s="125"/>
      <c r="R250" s="50"/>
      <c r="S250" s="50"/>
      <c r="T250" s="50"/>
      <c r="U250" s="50"/>
      <c r="V250" s="50"/>
      <c r="W250" s="52"/>
      <c r="X250" s="50"/>
      <c r="Y250" s="50"/>
      <c r="Z250" s="50"/>
    </row>
    <row r="251" spans="1:26" ht="17.2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0"/>
      <c r="K251" s="125"/>
      <c r="L251" s="125"/>
      <c r="R251" s="50"/>
      <c r="S251" s="50"/>
      <c r="T251" s="50"/>
      <c r="U251" s="50"/>
      <c r="V251" s="50"/>
      <c r="W251" s="52"/>
      <c r="X251" s="50"/>
      <c r="Y251" s="50"/>
      <c r="Z251" s="50"/>
    </row>
    <row r="252" spans="1:26" ht="17.2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0"/>
      <c r="K252" s="125"/>
      <c r="L252" s="125"/>
      <c r="R252" s="50"/>
      <c r="S252" s="50"/>
      <c r="T252" s="50"/>
      <c r="U252" s="50"/>
      <c r="V252" s="50"/>
      <c r="W252" s="52"/>
      <c r="X252" s="50"/>
      <c r="Y252" s="50"/>
      <c r="Z252" s="50"/>
    </row>
    <row r="253" spans="1:26" ht="17.2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0"/>
      <c r="K253" s="125"/>
      <c r="L253" s="125"/>
      <c r="R253" s="50"/>
      <c r="S253" s="50"/>
      <c r="T253" s="50"/>
      <c r="U253" s="50"/>
      <c r="V253" s="50"/>
      <c r="W253" s="52"/>
      <c r="X253" s="50"/>
      <c r="Y253" s="50"/>
      <c r="Z253" s="50"/>
    </row>
    <row r="254" spans="1:26" ht="17.2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0"/>
      <c r="K254" s="125"/>
      <c r="L254" s="125"/>
      <c r="R254" s="50"/>
      <c r="S254" s="50"/>
      <c r="T254" s="50"/>
      <c r="U254" s="50"/>
      <c r="V254" s="50"/>
      <c r="W254" s="52"/>
      <c r="X254" s="50"/>
      <c r="Y254" s="50"/>
      <c r="Z254" s="50"/>
    </row>
    <row r="255" spans="1:26" ht="17.2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0"/>
      <c r="K255" s="125"/>
      <c r="L255" s="125"/>
      <c r="R255" s="50"/>
      <c r="S255" s="50"/>
      <c r="T255" s="50"/>
      <c r="U255" s="50"/>
      <c r="V255" s="50"/>
      <c r="W255" s="52"/>
      <c r="X255" s="50"/>
      <c r="Y255" s="50"/>
      <c r="Z255" s="50"/>
    </row>
    <row r="256" spans="1:26" ht="17.2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0"/>
      <c r="K256" s="125"/>
      <c r="L256" s="125"/>
      <c r="R256" s="50"/>
      <c r="S256" s="50"/>
      <c r="T256" s="50"/>
      <c r="U256" s="50"/>
      <c r="V256" s="50"/>
      <c r="W256" s="52"/>
      <c r="X256" s="50"/>
      <c r="Y256" s="50"/>
      <c r="Z256" s="50"/>
    </row>
    <row r="257" spans="1:26" ht="17.2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0"/>
      <c r="K257" s="125"/>
      <c r="L257" s="125"/>
      <c r="R257" s="50"/>
      <c r="S257" s="50"/>
      <c r="T257" s="50"/>
      <c r="U257" s="50"/>
      <c r="V257" s="50"/>
      <c r="W257" s="52"/>
      <c r="X257" s="50"/>
      <c r="Y257" s="50"/>
      <c r="Z257" s="50"/>
    </row>
    <row r="258" spans="1:26" ht="17.2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0"/>
      <c r="K258" s="125"/>
      <c r="L258" s="125"/>
      <c r="R258" s="50"/>
      <c r="S258" s="50"/>
      <c r="T258" s="50"/>
      <c r="U258" s="50"/>
      <c r="V258" s="50"/>
      <c r="W258" s="52"/>
      <c r="X258" s="50"/>
      <c r="Y258" s="50"/>
      <c r="Z258" s="50"/>
    </row>
    <row r="259" spans="1:26" ht="17.2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0"/>
      <c r="K259" s="125"/>
      <c r="L259" s="125"/>
      <c r="R259" s="50"/>
      <c r="S259" s="50"/>
      <c r="T259" s="50"/>
      <c r="U259" s="50"/>
      <c r="V259" s="50"/>
      <c r="W259" s="52"/>
      <c r="X259" s="50"/>
      <c r="Y259" s="50"/>
      <c r="Z259" s="50"/>
    </row>
    <row r="260" spans="1:26" ht="17.2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0"/>
      <c r="K260" s="125"/>
      <c r="L260" s="125"/>
      <c r="R260" s="50"/>
      <c r="S260" s="50"/>
      <c r="T260" s="50"/>
      <c r="U260" s="50"/>
      <c r="V260" s="50"/>
      <c r="W260" s="52"/>
      <c r="X260" s="50"/>
      <c r="Y260" s="50"/>
      <c r="Z260" s="50"/>
    </row>
    <row r="261" spans="1:26" ht="17.2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0"/>
      <c r="K261" s="125"/>
      <c r="L261" s="125"/>
      <c r="R261" s="50"/>
      <c r="S261" s="50"/>
      <c r="T261" s="50"/>
      <c r="U261" s="50"/>
      <c r="V261" s="50"/>
      <c r="W261" s="52"/>
      <c r="X261" s="50"/>
      <c r="Y261" s="50"/>
      <c r="Z261" s="50"/>
    </row>
    <row r="262" spans="1:26" ht="17.2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0"/>
      <c r="K262" s="125"/>
      <c r="L262" s="125"/>
      <c r="R262" s="50"/>
      <c r="S262" s="50"/>
      <c r="T262" s="50"/>
      <c r="U262" s="50"/>
      <c r="V262" s="50"/>
      <c r="W262" s="52"/>
      <c r="X262" s="50"/>
      <c r="Y262" s="50"/>
      <c r="Z262" s="50"/>
    </row>
    <row r="263" spans="1:26" ht="17.2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0"/>
      <c r="K263" s="125"/>
      <c r="L263" s="125"/>
      <c r="R263" s="50"/>
      <c r="S263" s="50"/>
      <c r="T263" s="50"/>
      <c r="U263" s="50"/>
      <c r="V263" s="50"/>
      <c r="W263" s="52"/>
      <c r="X263" s="50"/>
      <c r="Y263" s="50"/>
      <c r="Z263" s="50"/>
    </row>
    <row r="264" spans="1:26" ht="17.2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0"/>
      <c r="K264" s="125"/>
      <c r="L264" s="125"/>
      <c r="R264" s="50"/>
      <c r="S264" s="50"/>
      <c r="T264" s="50"/>
      <c r="U264" s="50"/>
      <c r="V264" s="50"/>
      <c r="W264" s="52"/>
      <c r="X264" s="50"/>
      <c r="Y264" s="50"/>
      <c r="Z264" s="50"/>
    </row>
    <row r="265" spans="1:26" ht="17.2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0"/>
      <c r="K265" s="125"/>
      <c r="L265" s="125"/>
      <c r="R265" s="50"/>
      <c r="S265" s="50"/>
      <c r="T265" s="50"/>
      <c r="U265" s="50"/>
      <c r="V265" s="50"/>
      <c r="W265" s="52"/>
      <c r="X265" s="50"/>
      <c r="Y265" s="50"/>
      <c r="Z265" s="50"/>
    </row>
    <row r="266" spans="1:26" ht="17.2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0"/>
      <c r="K266" s="125"/>
      <c r="L266" s="125"/>
      <c r="R266" s="50"/>
      <c r="S266" s="50"/>
      <c r="T266" s="50"/>
      <c r="U266" s="50"/>
      <c r="V266" s="50"/>
      <c r="W266" s="52"/>
      <c r="X266" s="50"/>
      <c r="Y266" s="50"/>
      <c r="Z266" s="50"/>
    </row>
    <row r="267" spans="1:26" ht="17.2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0"/>
      <c r="K267" s="125"/>
      <c r="L267" s="125"/>
      <c r="R267" s="50"/>
      <c r="S267" s="50"/>
      <c r="T267" s="50"/>
      <c r="U267" s="50"/>
      <c r="V267" s="50"/>
      <c r="W267" s="52"/>
      <c r="X267" s="50"/>
      <c r="Y267" s="50"/>
      <c r="Z267" s="50"/>
    </row>
    <row r="268" spans="1:26" ht="17.2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0"/>
      <c r="K268" s="125"/>
      <c r="L268" s="125"/>
      <c r="R268" s="50"/>
      <c r="S268" s="50"/>
      <c r="T268" s="50"/>
      <c r="U268" s="50"/>
      <c r="V268" s="50"/>
      <c r="W268" s="52"/>
      <c r="X268" s="50"/>
      <c r="Y268" s="50"/>
      <c r="Z268" s="50"/>
    </row>
    <row r="269" spans="1:26" ht="17.2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0"/>
      <c r="K269" s="125"/>
      <c r="L269" s="125"/>
      <c r="R269" s="50"/>
      <c r="S269" s="50"/>
      <c r="T269" s="50"/>
      <c r="U269" s="50"/>
      <c r="V269" s="50"/>
      <c r="W269" s="52"/>
      <c r="X269" s="50"/>
      <c r="Y269" s="50"/>
      <c r="Z269" s="50"/>
    </row>
    <row r="270" spans="1:26" ht="17.2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0"/>
      <c r="K270" s="125"/>
      <c r="L270" s="125"/>
      <c r="R270" s="50"/>
      <c r="S270" s="50"/>
      <c r="T270" s="50"/>
      <c r="U270" s="50"/>
      <c r="V270" s="50"/>
      <c r="W270" s="52"/>
      <c r="X270" s="50"/>
      <c r="Y270" s="50"/>
      <c r="Z270" s="50"/>
    </row>
    <row r="271" spans="1:26" ht="17.2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0"/>
      <c r="K271" s="125"/>
      <c r="L271" s="125"/>
      <c r="R271" s="50"/>
      <c r="S271" s="50"/>
      <c r="T271" s="50"/>
      <c r="U271" s="50"/>
      <c r="V271" s="50"/>
      <c r="W271" s="52"/>
      <c r="X271" s="50"/>
      <c r="Y271" s="50"/>
      <c r="Z271" s="50"/>
    </row>
    <row r="272" spans="1:26" ht="17.2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0"/>
      <c r="K272" s="125"/>
      <c r="L272" s="125"/>
      <c r="R272" s="50"/>
      <c r="S272" s="50"/>
      <c r="T272" s="50"/>
      <c r="U272" s="50"/>
      <c r="V272" s="50"/>
      <c r="W272" s="52"/>
      <c r="X272" s="50"/>
      <c r="Y272" s="50"/>
      <c r="Z272" s="50"/>
    </row>
    <row r="273" spans="1:26" ht="17.2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0"/>
      <c r="K273" s="125"/>
      <c r="L273" s="125"/>
      <c r="R273" s="50"/>
      <c r="S273" s="50"/>
      <c r="T273" s="50"/>
      <c r="U273" s="50"/>
      <c r="V273" s="50"/>
      <c r="W273" s="52"/>
      <c r="X273" s="50"/>
      <c r="Y273" s="50"/>
      <c r="Z273" s="50"/>
    </row>
    <row r="274" spans="1:26" ht="17.2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0"/>
      <c r="K274" s="125"/>
      <c r="L274" s="125"/>
      <c r="R274" s="50"/>
      <c r="S274" s="50"/>
      <c r="T274" s="50"/>
      <c r="U274" s="50"/>
      <c r="V274" s="50"/>
      <c r="W274" s="52"/>
      <c r="X274" s="50"/>
      <c r="Y274" s="50"/>
      <c r="Z274" s="50"/>
    </row>
    <row r="275" spans="1:26" ht="17.2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0"/>
      <c r="K275" s="125"/>
      <c r="L275" s="125"/>
      <c r="R275" s="50"/>
      <c r="S275" s="50"/>
      <c r="T275" s="50"/>
      <c r="U275" s="50"/>
      <c r="V275" s="50"/>
      <c r="W275" s="52"/>
      <c r="X275" s="50"/>
      <c r="Y275" s="50"/>
      <c r="Z275" s="50"/>
    </row>
    <row r="276" spans="1:26" ht="17.2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0"/>
      <c r="K276" s="125"/>
      <c r="L276" s="125"/>
      <c r="R276" s="50"/>
      <c r="S276" s="50"/>
      <c r="T276" s="50"/>
      <c r="U276" s="50"/>
      <c r="V276" s="50"/>
      <c r="W276" s="52"/>
      <c r="X276" s="50"/>
      <c r="Y276" s="50"/>
      <c r="Z276" s="50"/>
    </row>
    <row r="277" spans="1:26" ht="17.2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0"/>
      <c r="K277" s="125"/>
      <c r="L277" s="125"/>
      <c r="R277" s="50"/>
      <c r="S277" s="50"/>
      <c r="T277" s="50"/>
      <c r="U277" s="50"/>
      <c r="V277" s="50"/>
      <c r="W277" s="52"/>
      <c r="X277" s="50"/>
      <c r="Y277" s="50"/>
      <c r="Z277" s="50"/>
    </row>
    <row r="278" spans="1:26" ht="17.2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0"/>
      <c r="K278" s="125"/>
      <c r="L278" s="125"/>
      <c r="R278" s="50"/>
      <c r="S278" s="50"/>
      <c r="T278" s="50"/>
      <c r="U278" s="50"/>
      <c r="V278" s="50"/>
      <c r="W278" s="52"/>
      <c r="X278" s="50"/>
      <c r="Y278" s="50"/>
      <c r="Z278" s="50"/>
    </row>
    <row r="279" spans="1:26" ht="17.2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0"/>
      <c r="K279" s="125"/>
      <c r="L279" s="125"/>
      <c r="R279" s="50"/>
      <c r="S279" s="50"/>
      <c r="T279" s="50"/>
      <c r="U279" s="50"/>
      <c r="V279" s="50"/>
      <c r="W279" s="52"/>
      <c r="X279" s="50"/>
      <c r="Y279" s="50"/>
      <c r="Z279" s="50"/>
    </row>
    <row r="280" spans="1:26" ht="17.2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0"/>
      <c r="K280" s="125"/>
      <c r="L280" s="125"/>
      <c r="R280" s="50"/>
      <c r="S280" s="50"/>
      <c r="T280" s="50"/>
      <c r="U280" s="50"/>
      <c r="V280" s="50"/>
      <c r="W280" s="52"/>
      <c r="X280" s="50"/>
      <c r="Y280" s="50"/>
      <c r="Z280" s="50"/>
    </row>
    <row r="281" spans="1:26" ht="17.2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0"/>
      <c r="K281" s="125"/>
      <c r="L281" s="125"/>
      <c r="R281" s="50"/>
      <c r="S281" s="50"/>
      <c r="T281" s="50"/>
      <c r="U281" s="50"/>
      <c r="V281" s="50"/>
      <c r="W281" s="52"/>
      <c r="X281" s="50"/>
      <c r="Y281" s="50"/>
      <c r="Z281" s="50"/>
    </row>
    <row r="282" spans="1:26" ht="17.2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0"/>
      <c r="K282" s="125"/>
      <c r="L282" s="125"/>
      <c r="R282" s="50"/>
      <c r="S282" s="50"/>
      <c r="T282" s="50"/>
      <c r="U282" s="50"/>
      <c r="V282" s="50"/>
      <c r="W282" s="52"/>
      <c r="X282" s="50"/>
      <c r="Y282" s="50"/>
      <c r="Z282" s="50"/>
    </row>
    <row r="283" spans="1:26" ht="17.2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0"/>
      <c r="K283" s="125"/>
      <c r="L283" s="125"/>
      <c r="R283" s="50"/>
      <c r="S283" s="50"/>
      <c r="T283" s="50"/>
      <c r="U283" s="50"/>
      <c r="V283" s="50"/>
      <c r="W283" s="52"/>
      <c r="X283" s="50"/>
      <c r="Y283" s="50"/>
      <c r="Z283" s="50"/>
    </row>
    <row r="284" spans="1:26" ht="17.2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0"/>
      <c r="K284" s="125"/>
      <c r="L284" s="125"/>
      <c r="R284" s="50"/>
      <c r="S284" s="50"/>
      <c r="T284" s="50"/>
      <c r="U284" s="50"/>
      <c r="V284" s="50"/>
      <c r="W284" s="52"/>
      <c r="X284" s="50"/>
      <c r="Y284" s="50"/>
      <c r="Z284" s="50"/>
    </row>
    <row r="285" spans="1:26" ht="17.2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0"/>
      <c r="K285" s="125"/>
      <c r="L285" s="125"/>
      <c r="R285" s="50"/>
      <c r="S285" s="50"/>
      <c r="T285" s="50"/>
      <c r="U285" s="50"/>
      <c r="V285" s="50"/>
      <c r="W285" s="52"/>
      <c r="X285" s="50"/>
      <c r="Y285" s="50"/>
      <c r="Z285" s="50"/>
    </row>
    <row r="286" spans="1:26" ht="17.2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0"/>
      <c r="K286" s="125"/>
      <c r="L286" s="125"/>
      <c r="R286" s="50"/>
      <c r="S286" s="50"/>
      <c r="T286" s="50"/>
      <c r="U286" s="50"/>
      <c r="V286" s="50"/>
      <c r="W286" s="52"/>
      <c r="X286" s="50"/>
      <c r="Y286" s="50"/>
      <c r="Z286" s="50"/>
    </row>
    <row r="287" spans="1:26" ht="17.2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0"/>
      <c r="K287" s="125"/>
      <c r="L287" s="125"/>
      <c r="R287" s="50"/>
      <c r="S287" s="50"/>
      <c r="T287" s="50"/>
      <c r="U287" s="50"/>
      <c r="V287" s="50"/>
      <c r="W287" s="52"/>
      <c r="X287" s="50"/>
      <c r="Y287" s="50"/>
      <c r="Z287" s="50"/>
    </row>
    <row r="288" spans="1:26" ht="17.2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0"/>
      <c r="K288" s="125"/>
      <c r="L288" s="125"/>
      <c r="R288" s="50"/>
      <c r="S288" s="50"/>
      <c r="T288" s="50"/>
      <c r="U288" s="50"/>
      <c r="V288" s="50"/>
      <c r="W288" s="52"/>
      <c r="X288" s="50"/>
      <c r="Y288" s="50"/>
      <c r="Z288" s="50"/>
    </row>
    <row r="289" spans="1:26" ht="17.2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0"/>
      <c r="K289" s="125"/>
      <c r="L289" s="125"/>
      <c r="R289" s="50"/>
      <c r="S289" s="50"/>
      <c r="T289" s="50"/>
      <c r="U289" s="50"/>
      <c r="V289" s="50"/>
      <c r="W289" s="52"/>
      <c r="X289" s="50"/>
      <c r="Y289" s="50"/>
      <c r="Z289" s="50"/>
    </row>
    <row r="290" spans="1:26" ht="17.2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0"/>
      <c r="K290" s="125"/>
      <c r="L290" s="125"/>
      <c r="R290" s="50"/>
      <c r="S290" s="50"/>
      <c r="T290" s="50"/>
      <c r="U290" s="50"/>
      <c r="V290" s="50"/>
      <c r="W290" s="52"/>
      <c r="X290" s="50"/>
      <c r="Y290" s="50"/>
      <c r="Z290" s="50"/>
    </row>
    <row r="291" spans="1:26" ht="17.2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0"/>
      <c r="K291" s="125"/>
      <c r="L291" s="125"/>
      <c r="R291" s="50"/>
      <c r="S291" s="50"/>
      <c r="T291" s="50"/>
      <c r="U291" s="50"/>
      <c r="V291" s="50"/>
      <c r="W291" s="52"/>
      <c r="X291" s="50"/>
      <c r="Y291" s="50"/>
      <c r="Z291" s="50"/>
    </row>
    <row r="292" spans="1:26" ht="17.2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0"/>
      <c r="K292" s="125"/>
      <c r="L292" s="125"/>
      <c r="R292" s="50"/>
      <c r="S292" s="50"/>
      <c r="T292" s="50"/>
      <c r="U292" s="50"/>
      <c r="V292" s="50"/>
      <c r="W292" s="52"/>
      <c r="X292" s="50"/>
      <c r="Y292" s="50"/>
      <c r="Z292" s="50"/>
    </row>
    <row r="293" spans="1:26" ht="17.2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0"/>
      <c r="K293" s="125"/>
      <c r="L293" s="125"/>
      <c r="R293" s="50"/>
      <c r="S293" s="50"/>
      <c r="T293" s="50"/>
      <c r="U293" s="50"/>
      <c r="V293" s="50"/>
      <c r="W293" s="52"/>
      <c r="X293" s="50"/>
      <c r="Y293" s="50"/>
      <c r="Z293" s="50"/>
    </row>
    <row r="294" spans="1:26" ht="17.2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0"/>
      <c r="K294" s="125"/>
      <c r="L294" s="125"/>
      <c r="R294" s="50"/>
      <c r="S294" s="50"/>
      <c r="T294" s="50"/>
      <c r="U294" s="50"/>
      <c r="V294" s="50"/>
      <c r="W294" s="52"/>
      <c r="X294" s="50"/>
      <c r="Y294" s="50"/>
      <c r="Z294" s="50"/>
    </row>
    <row r="295" spans="1:26" ht="17.2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0"/>
      <c r="K295" s="125"/>
      <c r="L295" s="125"/>
      <c r="R295" s="50"/>
      <c r="S295" s="50"/>
      <c r="T295" s="50"/>
      <c r="U295" s="50"/>
      <c r="V295" s="50"/>
      <c r="W295" s="52"/>
      <c r="X295" s="50"/>
      <c r="Y295" s="50"/>
      <c r="Z295" s="50"/>
    </row>
    <row r="296" spans="1:26" ht="17.2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0"/>
      <c r="K296" s="125"/>
      <c r="L296" s="125"/>
      <c r="R296" s="50"/>
      <c r="S296" s="50"/>
      <c r="T296" s="50"/>
      <c r="U296" s="50"/>
      <c r="V296" s="50"/>
      <c r="W296" s="52"/>
      <c r="X296" s="50"/>
      <c r="Y296" s="50"/>
      <c r="Z296" s="50"/>
    </row>
    <row r="297" spans="1:26" ht="17.2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0"/>
      <c r="K297" s="125"/>
      <c r="L297" s="125"/>
      <c r="R297" s="50"/>
      <c r="S297" s="50"/>
      <c r="T297" s="50"/>
      <c r="U297" s="50"/>
      <c r="V297" s="50"/>
      <c r="W297" s="52"/>
      <c r="X297" s="50"/>
      <c r="Y297" s="50"/>
      <c r="Z297" s="50"/>
    </row>
    <row r="298" spans="1:26" ht="17.2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0"/>
      <c r="K298" s="125"/>
      <c r="L298" s="125"/>
      <c r="R298" s="50"/>
      <c r="S298" s="50"/>
      <c r="T298" s="50"/>
      <c r="U298" s="50"/>
      <c r="V298" s="50"/>
      <c r="W298" s="52"/>
      <c r="X298" s="50"/>
      <c r="Y298" s="50"/>
      <c r="Z298" s="50"/>
    </row>
    <row r="299" spans="1:26" ht="17.2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0"/>
      <c r="K299" s="125"/>
      <c r="L299" s="125"/>
      <c r="R299" s="50"/>
      <c r="S299" s="50"/>
      <c r="T299" s="50"/>
      <c r="U299" s="50"/>
      <c r="V299" s="50"/>
      <c r="W299" s="52"/>
      <c r="X299" s="50"/>
      <c r="Y299" s="50"/>
      <c r="Z299" s="50"/>
    </row>
    <row r="300" spans="1:26" ht="17.2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0"/>
      <c r="K300" s="125"/>
      <c r="L300" s="125"/>
      <c r="R300" s="50"/>
      <c r="S300" s="50"/>
      <c r="T300" s="50"/>
      <c r="U300" s="50"/>
      <c r="V300" s="50"/>
      <c r="W300" s="52"/>
      <c r="X300" s="50"/>
      <c r="Y300" s="50"/>
      <c r="Z300" s="50"/>
    </row>
    <row r="301" spans="1:26" ht="17.2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0"/>
      <c r="K301" s="125"/>
      <c r="L301" s="125"/>
      <c r="R301" s="50"/>
      <c r="S301" s="50"/>
      <c r="T301" s="50"/>
      <c r="U301" s="50"/>
      <c r="V301" s="50"/>
      <c r="W301" s="52"/>
      <c r="X301" s="50"/>
      <c r="Y301" s="50"/>
      <c r="Z301" s="50"/>
    </row>
    <row r="302" spans="1:26" ht="17.2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0"/>
      <c r="K302" s="125"/>
      <c r="L302" s="125"/>
      <c r="R302" s="50"/>
      <c r="S302" s="50"/>
      <c r="T302" s="50"/>
      <c r="U302" s="50"/>
      <c r="V302" s="50"/>
      <c r="W302" s="52"/>
      <c r="X302" s="50"/>
      <c r="Y302" s="50"/>
      <c r="Z302" s="50"/>
    </row>
    <row r="303" spans="1:26" ht="17.2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0"/>
      <c r="K303" s="125"/>
      <c r="L303" s="125"/>
      <c r="R303" s="50"/>
      <c r="S303" s="50"/>
      <c r="T303" s="50"/>
      <c r="U303" s="50"/>
      <c r="V303" s="50"/>
      <c r="W303" s="52"/>
      <c r="X303" s="50"/>
      <c r="Y303" s="50"/>
      <c r="Z303" s="50"/>
    </row>
    <row r="304" spans="1:26" ht="17.2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0"/>
      <c r="K304" s="125"/>
      <c r="L304" s="125"/>
      <c r="R304" s="50"/>
      <c r="S304" s="50"/>
      <c r="T304" s="50"/>
      <c r="U304" s="50"/>
      <c r="V304" s="50"/>
      <c r="W304" s="52"/>
      <c r="X304" s="50"/>
      <c r="Y304" s="50"/>
      <c r="Z304" s="50"/>
    </row>
    <row r="305" spans="1:26" ht="17.2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0"/>
      <c r="K305" s="125"/>
      <c r="L305" s="125"/>
      <c r="R305" s="50"/>
      <c r="S305" s="50"/>
      <c r="T305" s="50"/>
      <c r="U305" s="50"/>
      <c r="V305" s="50"/>
      <c r="W305" s="52"/>
      <c r="X305" s="50"/>
      <c r="Y305" s="50"/>
      <c r="Z305" s="50"/>
    </row>
    <row r="306" spans="1:26" ht="17.2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0"/>
      <c r="K306" s="125"/>
      <c r="L306" s="125"/>
      <c r="R306" s="50"/>
      <c r="S306" s="50"/>
      <c r="T306" s="50"/>
      <c r="U306" s="50"/>
      <c r="V306" s="50"/>
      <c r="W306" s="52"/>
      <c r="X306" s="50"/>
      <c r="Y306" s="50"/>
      <c r="Z306" s="50"/>
    </row>
    <row r="307" spans="1:26" ht="17.2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0"/>
      <c r="K307" s="125"/>
      <c r="L307" s="125"/>
      <c r="R307" s="50"/>
      <c r="S307" s="50"/>
      <c r="T307" s="50"/>
      <c r="U307" s="50"/>
      <c r="V307" s="50"/>
      <c r="W307" s="52"/>
      <c r="X307" s="50"/>
      <c r="Y307" s="50"/>
      <c r="Z307" s="50"/>
    </row>
    <row r="308" spans="1:26" ht="17.2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0"/>
      <c r="K308" s="125"/>
      <c r="L308" s="125"/>
      <c r="R308" s="50"/>
      <c r="S308" s="50"/>
      <c r="T308" s="50"/>
      <c r="U308" s="50"/>
      <c r="V308" s="50"/>
      <c r="W308" s="52"/>
      <c r="X308" s="50"/>
      <c r="Y308" s="50"/>
      <c r="Z308" s="50"/>
    </row>
    <row r="309" spans="1:26" ht="17.2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0"/>
      <c r="K309" s="125"/>
      <c r="L309" s="125"/>
      <c r="R309" s="50"/>
      <c r="S309" s="50"/>
      <c r="T309" s="50"/>
      <c r="U309" s="50"/>
      <c r="V309" s="50"/>
      <c r="W309" s="52"/>
      <c r="X309" s="50"/>
      <c r="Y309" s="50"/>
      <c r="Z309" s="50"/>
    </row>
    <row r="310" spans="1:26" ht="17.2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0"/>
      <c r="K310" s="125"/>
      <c r="L310" s="125"/>
      <c r="R310" s="50"/>
      <c r="S310" s="50"/>
      <c r="T310" s="50"/>
      <c r="U310" s="50"/>
      <c r="V310" s="50"/>
      <c r="W310" s="52"/>
      <c r="X310" s="50"/>
      <c r="Y310" s="50"/>
      <c r="Z310" s="50"/>
    </row>
    <row r="311" spans="1:26" ht="17.2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0"/>
      <c r="K311" s="125"/>
      <c r="L311" s="125"/>
      <c r="R311" s="50"/>
      <c r="S311" s="50"/>
      <c r="T311" s="50"/>
      <c r="U311" s="50"/>
      <c r="V311" s="50"/>
      <c r="W311" s="52"/>
      <c r="X311" s="50"/>
      <c r="Y311" s="50"/>
      <c r="Z311" s="50"/>
    </row>
    <row r="312" spans="1:26" ht="17.2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0"/>
      <c r="K312" s="125"/>
      <c r="L312" s="125"/>
      <c r="R312" s="50"/>
      <c r="S312" s="50"/>
      <c r="T312" s="50"/>
      <c r="U312" s="50"/>
      <c r="V312" s="50"/>
      <c r="W312" s="52"/>
      <c r="X312" s="50"/>
      <c r="Y312" s="50"/>
      <c r="Z312" s="50"/>
    </row>
    <row r="313" spans="1:26" ht="17.2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0"/>
      <c r="K313" s="125"/>
      <c r="L313" s="125"/>
      <c r="R313" s="50"/>
      <c r="S313" s="50"/>
      <c r="T313" s="50"/>
      <c r="U313" s="50"/>
      <c r="V313" s="50"/>
      <c r="W313" s="52"/>
      <c r="X313" s="50"/>
      <c r="Y313" s="50"/>
      <c r="Z313" s="50"/>
    </row>
    <row r="314" spans="1:26" ht="17.2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0"/>
      <c r="K314" s="125"/>
      <c r="L314" s="125"/>
      <c r="R314" s="50"/>
      <c r="S314" s="50"/>
      <c r="T314" s="50"/>
      <c r="U314" s="50"/>
      <c r="V314" s="50"/>
      <c r="W314" s="52"/>
      <c r="X314" s="50"/>
      <c r="Y314" s="50"/>
      <c r="Z314" s="50"/>
    </row>
    <row r="315" spans="1:26" ht="17.2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0"/>
      <c r="K315" s="125"/>
      <c r="L315" s="125"/>
      <c r="R315" s="50"/>
      <c r="S315" s="50"/>
      <c r="T315" s="50"/>
      <c r="U315" s="50"/>
      <c r="V315" s="50"/>
      <c r="W315" s="52"/>
      <c r="X315" s="50"/>
      <c r="Y315" s="50"/>
      <c r="Z315" s="50"/>
    </row>
    <row r="316" spans="1:26" ht="17.2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0"/>
      <c r="K316" s="125"/>
      <c r="L316" s="125"/>
      <c r="R316" s="50"/>
      <c r="S316" s="50"/>
      <c r="T316" s="50"/>
      <c r="U316" s="50"/>
      <c r="V316" s="50"/>
      <c r="W316" s="52"/>
      <c r="X316" s="50"/>
      <c r="Y316" s="50"/>
      <c r="Z316" s="50"/>
    </row>
    <row r="317" spans="1:26" ht="17.2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0"/>
      <c r="K317" s="125"/>
      <c r="L317" s="125"/>
      <c r="R317" s="50"/>
      <c r="S317" s="50"/>
      <c r="T317" s="50"/>
      <c r="U317" s="50"/>
      <c r="V317" s="50"/>
      <c r="W317" s="52"/>
      <c r="X317" s="50"/>
      <c r="Y317" s="50"/>
      <c r="Z317" s="50"/>
    </row>
    <row r="318" spans="1:26" ht="17.2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0"/>
      <c r="K318" s="125"/>
      <c r="L318" s="125"/>
      <c r="R318" s="50"/>
      <c r="S318" s="50"/>
      <c r="T318" s="50"/>
      <c r="U318" s="50"/>
      <c r="V318" s="50"/>
      <c r="W318" s="52"/>
      <c r="X318" s="50"/>
      <c r="Y318" s="50"/>
      <c r="Z318" s="50"/>
    </row>
    <row r="319" spans="1:26" ht="17.2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0"/>
      <c r="K319" s="125"/>
      <c r="L319" s="125"/>
      <c r="R319" s="50"/>
      <c r="S319" s="50"/>
      <c r="T319" s="50"/>
      <c r="U319" s="50"/>
      <c r="V319" s="50"/>
      <c r="W319" s="52"/>
      <c r="X319" s="50"/>
      <c r="Y319" s="50"/>
      <c r="Z319" s="50"/>
    </row>
    <row r="320" spans="1:26" ht="17.2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0"/>
      <c r="K320" s="125"/>
      <c r="L320" s="125"/>
      <c r="R320" s="50"/>
      <c r="S320" s="50"/>
      <c r="T320" s="50"/>
      <c r="U320" s="50"/>
      <c r="V320" s="50"/>
      <c r="W320" s="52"/>
      <c r="X320" s="50"/>
      <c r="Y320" s="50"/>
      <c r="Z320" s="50"/>
    </row>
    <row r="321" spans="1:26" ht="17.2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0"/>
      <c r="K321" s="125"/>
      <c r="L321" s="125"/>
      <c r="R321" s="50"/>
      <c r="S321" s="50"/>
      <c r="T321" s="50"/>
      <c r="U321" s="50"/>
      <c r="V321" s="50"/>
      <c r="W321" s="52"/>
      <c r="X321" s="50"/>
      <c r="Y321" s="50"/>
      <c r="Z321" s="50"/>
    </row>
    <row r="322" spans="1:26" ht="17.2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0"/>
      <c r="K322" s="125"/>
      <c r="L322" s="125"/>
      <c r="R322" s="50"/>
      <c r="S322" s="50"/>
      <c r="T322" s="50"/>
      <c r="U322" s="50"/>
      <c r="V322" s="50"/>
      <c r="W322" s="52"/>
      <c r="X322" s="50"/>
      <c r="Y322" s="50"/>
      <c r="Z322" s="50"/>
    </row>
    <row r="323" spans="1:26" ht="17.2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0"/>
      <c r="K323" s="125"/>
      <c r="L323" s="125"/>
      <c r="R323" s="50"/>
      <c r="S323" s="50"/>
      <c r="T323" s="50"/>
      <c r="U323" s="50"/>
      <c r="V323" s="50"/>
      <c r="W323" s="52"/>
      <c r="X323" s="50"/>
      <c r="Y323" s="50"/>
      <c r="Z323" s="50"/>
    </row>
    <row r="324" spans="1:26" ht="17.2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0"/>
      <c r="K324" s="125"/>
      <c r="L324" s="125"/>
      <c r="R324" s="50"/>
      <c r="S324" s="50"/>
      <c r="T324" s="50"/>
      <c r="U324" s="50"/>
      <c r="V324" s="50"/>
      <c r="W324" s="52"/>
      <c r="X324" s="50"/>
      <c r="Y324" s="50"/>
      <c r="Z324" s="50"/>
    </row>
    <row r="325" spans="1:26" ht="17.2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0"/>
      <c r="K325" s="125"/>
      <c r="L325" s="125"/>
      <c r="R325" s="50"/>
      <c r="S325" s="50"/>
      <c r="T325" s="50"/>
      <c r="U325" s="50"/>
      <c r="V325" s="50"/>
      <c r="W325" s="52"/>
      <c r="X325" s="50"/>
      <c r="Y325" s="50"/>
      <c r="Z325" s="50"/>
    </row>
    <row r="326" spans="1:26" ht="17.2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0"/>
      <c r="K326" s="125"/>
      <c r="L326" s="125"/>
      <c r="R326" s="50"/>
      <c r="S326" s="50"/>
      <c r="T326" s="50"/>
      <c r="U326" s="50"/>
      <c r="V326" s="50"/>
      <c r="W326" s="52"/>
      <c r="X326" s="50"/>
      <c r="Y326" s="50"/>
      <c r="Z326" s="50"/>
    </row>
    <row r="327" spans="1:26" ht="17.2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0"/>
      <c r="K327" s="125"/>
      <c r="L327" s="125"/>
      <c r="R327" s="50"/>
      <c r="S327" s="50"/>
      <c r="T327" s="50"/>
      <c r="U327" s="50"/>
      <c r="V327" s="50"/>
      <c r="W327" s="52"/>
      <c r="X327" s="50"/>
      <c r="Y327" s="50"/>
      <c r="Z327" s="50"/>
    </row>
    <row r="328" spans="1:26" ht="17.2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0"/>
      <c r="K328" s="125"/>
      <c r="L328" s="125"/>
      <c r="R328" s="50"/>
      <c r="S328" s="50"/>
      <c r="T328" s="50"/>
      <c r="U328" s="50"/>
      <c r="V328" s="50"/>
      <c r="W328" s="52"/>
      <c r="X328" s="50"/>
      <c r="Y328" s="50"/>
      <c r="Z328" s="50"/>
    </row>
    <row r="329" spans="1:26" ht="17.2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0"/>
      <c r="K329" s="125"/>
      <c r="L329" s="125"/>
      <c r="R329" s="50"/>
      <c r="S329" s="50"/>
      <c r="T329" s="50"/>
      <c r="U329" s="50"/>
      <c r="V329" s="50"/>
      <c r="W329" s="52"/>
      <c r="X329" s="50"/>
      <c r="Y329" s="50"/>
      <c r="Z329" s="50"/>
    </row>
    <row r="330" spans="1:26" ht="17.2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0"/>
      <c r="K330" s="125"/>
      <c r="L330" s="125"/>
      <c r="R330" s="50"/>
      <c r="S330" s="50"/>
      <c r="T330" s="50"/>
      <c r="U330" s="50"/>
      <c r="V330" s="50"/>
      <c r="W330" s="52"/>
      <c r="X330" s="50"/>
      <c r="Y330" s="50"/>
      <c r="Z330" s="50"/>
    </row>
    <row r="331" spans="1:26" ht="17.2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0"/>
      <c r="K331" s="125"/>
      <c r="L331" s="125"/>
      <c r="R331" s="50"/>
      <c r="S331" s="50"/>
      <c r="T331" s="50"/>
      <c r="U331" s="50"/>
      <c r="V331" s="50"/>
      <c r="W331" s="52"/>
      <c r="X331" s="50"/>
      <c r="Y331" s="50"/>
      <c r="Z331" s="50"/>
    </row>
    <row r="332" spans="1:26" ht="17.2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0"/>
      <c r="K332" s="125"/>
      <c r="L332" s="125"/>
      <c r="R332" s="50"/>
      <c r="S332" s="50"/>
      <c r="T332" s="50"/>
      <c r="U332" s="50"/>
      <c r="V332" s="50"/>
      <c r="W332" s="52"/>
      <c r="X332" s="50"/>
      <c r="Y332" s="50"/>
      <c r="Z332" s="50"/>
    </row>
    <row r="333" spans="1:26" ht="17.2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0"/>
      <c r="K333" s="125"/>
      <c r="L333" s="125"/>
      <c r="R333" s="50"/>
      <c r="S333" s="50"/>
      <c r="T333" s="50"/>
      <c r="U333" s="50"/>
      <c r="V333" s="50"/>
      <c r="W333" s="52"/>
      <c r="X333" s="50"/>
      <c r="Y333" s="50"/>
      <c r="Z333" s="50"/>
    </row>
    <row r="334" spans="1:26" ht="17.2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0"/>
      <c r="K334" s="125"/>
      <c r="L334" s="125"/>
      <c r="R334" s="50"/>
      <c r="S334" s="50"/>
      <c r="T334" s="50"/>
      <c r="U334" s="50"/>
      <c r="V334" s="50"/>
      <c r="W334" s="52"/>
      <c r="X334" s="50"/>
      <c r="Y334" s="50"/>
      <c r="Z334" s="50"/>
    </row>
    <row r="335" spans="1:26" ht="17.2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0"/>
      <c r="K335" s="125"/>
      <c r="L335" s="125"/>
      <c r="R335" s="50"/>
      <c r="S335" s="50"/>
      <c r="T335" s="50"/>
      <c r="U335" s="50"/>
      <c r="V335" s="50"/>
      <c r="W335" s="52"/>
      <c r="X335" s="50"/>
      <c r="Y335" s="50"/>
      <c r="Z335" s="50"/>
    </row>
    <row r="336" spans="1:26" ht="17.2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0"/>
      <c r="K336" s="125"/>
      <c r="L336" s="125"/>
      <c r="R336" s="50"/>
      <c r="S336" s="50"/>
      <c r="T336" s="50"/>
      <c r="U336" s="50"/>
      <c r="V336" s="50"/>
      <c r="W336" s="52"/>
      <c r="X336" s="50"/>
      <c r="Y336" s="50"/>
      <c r="Z336" s="50"/>
    </row>
    <row r="337" spans="1:26" ht="17.2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0"/>
      <c r="K337" s="125"/>
      <c r="L337" s="125"/>
      <c r="R337" s="50"/>
      <c r="S337" s="50"/>
      <c r="T337" s="50"/>
      <c r="U337" s="50"/>
      <c r="V337" s="50"/>
      <c r="W337" s="52"/>
      <c r="X337" s="50"/>
      <c r="Y337" s="50"/>
      <c r="Z337" s="50"/>
    </row>
    <row r="338" spans="1:26" ht="17.2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0"/>
      <c r="K338" s="125"/>
      <c r="L338" s="125"/>
      <c r="R338" s="50"/>
      <c r="S338" s="50"/>
      <c r="T338" s="50"/>
      <c r="U338" s="50"/>
      <c r="V338" s="50"/>
      <c r="W338" s="52"/>
      <c r="X338" s="50"/>
      <c r="Y338" s="50"/>
      <c r="Z338" s="50"/>
    </row>
    <row r="339" spans="1:26" ht="17.2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0"/>
      <c r="K339" s="125"/>
      <c r="L339" s="125"/>
      <c r="R339" s="50"/>
      <c r="S339" s="50"/>
      <c r="T339" s="50"/>
      <c r="U339" s="50"/>
      <c r="V339" s="50"/>
      <c r="W339" s="52"/>
      <c r="X339" s="50"/>
      <c r="Y339" s="50"/>
      <c r="Z339" s="50"/>
    </row>
    <row r="340" spans="1:26" ht="17.2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0"/>
      <c r="K340" s="125"/>
      <c r="L340" s="125"/>
      <c r="R340" s="50"/>
      <c r="S340" s="50"/>
      <c r="T340" s="50"/>
      <c r="U340" s="50"/>
      <c r="V340" s="50"/>
      <c r="W340" s="52"/>
      <c r="X340" s="50"/>
      <c r="Y340" s="50"/>
      <c r="Z340" s="50"/>
    </row>
    <row r="341" spans="1:26" ht="17.2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0"/>
      <c r="K341" s="125"/>
      <c r="L341" s="125"/>
      <c r="R341" s="50"/>
      <c r="S341" s="50"/>
      <c r="T341" s="50"/>
      <c r="U341" s="50"/>
      <c r="V341" s="50"/>
      <c r="W341" s="52"/>
      <c r="X341" s="50"/>
      <c r="Y341" s="50"/>
      <c r="Z341" s="50"/>
    </row>
    <row r="342" spans="1:26" ht="17.2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0"/>
      <c r="K342" s="125"/>
      <c r="L342" s="125"/>
      <c r="R342" s="50"/>
      <c r="S342" s="50"/>
      <c r="T342" s="50"/>
      <c r="U342" s="50"/>
      <c r="V342" s="50"/>
      <c r="W342" s="52"/>
      <c r="X342" s="50"/>
      <c r="Y342" s="50"/>
      <c r="Z342" s="50"/>
    </row>
    <row r="343" spans="1:26" ht="17.2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0"/>
      <c r="K343" s="125"/>
      <c r="L343" s="125"/>
      <c r="R343" s="50"/>
      <c r="S343" s="50"/>
      <c r="T343" s="50"/>
      <c r="U343" s="50"/>
      <c r="V343" s="50"/>
      <c r="W343" s="52"/>
      <c r="X343" s="50"/>
      <c r="Y343" s="50"/>
      <c r="Z343" s="50"/>
    </row>
    <row r="344" spans="1:26" ht="17.2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0"/>
      <c r="K344" s="125"/>
      <c r="L344" s="125"/>
      <c r="R344" s="50"/>
      <c r="S344" s="50"/>
      <c r="T344" s="50"/>
      <c r="U344" s="50"/>
      <c r="V344" s="50"/>
      <c r="W344" s="52"/>
      <c r="X344" s="50"/>
      <c r="Y344" s="50"/>
      <c r="Z344" s="50"/>
    </row>
    <row r="345" spans="1:26" ht="17.2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0"/>
      <c r="K345" s="125"/>
      <c r="L345" s="125"/>
      <c r="R345" s="50"/>
      <c r="S345" s="50"/>
      <c r="T345" s="50"/>
      <c r="U345" s="50"/>
      <c r="V345" s="50"/>
      <c r="W345" s="52"/>
      <c r="X345" s="50"/>
      <c r="Y345" s="50"/>
      <c r="Z345" s="50"/>
    </row>
    <row r="346" spans="1:26" ht="17.2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0"/>
      <c r="K346" s="125"/>
      <c r="L346" s="125"/>
      <c r="R346" s="50"/>
      <c r="S346" s="50"/>
      <c r="T346" s="50"/>
      <c r="U346" s="50"/>
      <c r="V346" s="50"/>
      <c r="W346" s="52"/>
      <c r="X346" s="50"/>
      <c r="Y346" s="50"/>
      <c r="Z346" s="50"/>
    </row>
    <row r="347" spans="1:26" ht="17.2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0"/>
      <c r="K347" s="125"/>
      <c r="L347" s="125"/>
      <c r="R347" s="50"/>
      <c r="S347" s="50"/>
      <c r="T347" s="50"/>
      <c r="U347" s="50"/>
      <c r="V347" s="50"/>
      <c r="W347" s="52"/>
      <c r="X347" s="50"/>
      <c r="Y347" s="50"/>
      <c r="Z347" s="50"/>
    </row>
    <row r="348" spans="1:26" ht="17.2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0"/>
      <c r="K348" s="125"/>
      <c r="L348" s="125"/>
      <c r="R348" s="50"/>
      <c r="S348" s="50"/>
      <c r="T348" s="50"/>
      <c r="U348" s="50"/>
      <c r="V348" s="50"/>
      <c r="W348" s="52"/>
      <c r="X348" s="50"/>
      <c r="Y348" s="50"/>
      <c r="Z348" s="50"/>
    </row>
    <row r="349" spans="1:26" ht="17.2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0"/>
      <c r="K349" s="125"/>
      <c r="L349" s="125"/>
      <c r="R349" s="50"/>
      <c r="S349" s="50"/>
      <c r="T349" s="50"/>
      <c r="U349" s="50"/>
      <c r="V349" s="50"/>
      <c r="W349" s="52"/>
      <c r="X349" s="50"/>
      <c r="Y349" s="50"/>
      <c r="Z349" s="50"/>
    </row>
    <row r="350" spans="1:26" ht="17.2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0"/>
      <c r="K350" s="125"/>
      <c r="L350" s="125"/>
      <c r="R350" s="50"/>
      <c r="S350" s="50"/>
      <c r="T350" s="50"/>
      <c r="U350" s="50"/>
      <c r="V350" s="50"/>
      <c r="W350" s="52"/>
      <c r="X350" s="50"/>
      <c r="Y350" s="50"/>
      <c r="Z350" s="50"/>
    </row>
    <row r="351" spans="1:26" ht="17.2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0"/>
      <c r="K351" s="125"/>
      <c r="L351" s="125"/>
      <c r="R351" s="50"/>
      <c r="S351" s="50"/>
      <c r="T351" s="50"/>
      <c r="U351" s="50"/>
      <c r="V351" s="50"/>
      <c r="W351" s="52"/>
      <c r="X351" s="50"/>
      <c r="Y351" s="50"/>
      <c r="Z351" s="50"/>
    </row>
    <row r="352" spans="1:26" ht="17.2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0"/>
      <c r="K352" s="125"/>
      <c r="L352" s="125"/>
      <c r="R352" s="50"/>
      <c r="S352" s="50"/>
      <c r="T352" s="50"/>
      <c r="U352" s="50"/>
      <c r="V352" s="50"/>
      <c r="W352" s="52"/>
      <c r="X352" s="50"/>
      <c r="Y352" s="50"/>
      <c r="Z352" s="50"/>
    </row>
    <row r="353" spans="1:26" ht="17.2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0"/>
      <c r="K353" s="125"/>
      <c r="L353" s="125"/>
      <c r="R353" s="50"/>
      <c r="S353" s="50"/>
      <c r="T353" s="50"/>
      <c r="U353" s="50"/>
      <c r="V353" s="50"/>
      <c r="W353" s="52"/>
      <c r="X353" s="50"/>
      <c r="Y353" s="50"/>
      <c r="Z353" s="50"/>
    </row>
    <row r="354" spans="1:26" ht="17.2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0"/>
      <c r="K354" s="125"/>
      <c r="L354" s="125"/>
      <c r="R354" s="50"/>
      <c r="S354" s="50"/>
      <c r="T354" s="50"/>
      <c r="U354" s="50"/>
      <c r="V354" s="50"/>
      <c r="W354" s="52"/>
      <c r="X354" s="50"/>
      <c r="Y354" s="50"/>
      <c r="Z354" s="50"/>
    </row>
    <row r="355" spans="1:26" ht="17.2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0"/>
      <c r="K355" s="125"/>
      <c r="L355" s="125"/>
      <c r="R355" s="50"/>
      <c r="S355" s="50"/>
      <c r="T355" s="50"/>
      <c r="U355" s="50"/>
      <c r="V355" s="50"/>
      <c r="W355" s="52"/>
      <c r="X355" s="50"/>
      <c r="Y355" s="50"/>
      <c r="Z355" s="50"/>
    </row>
    <row r="356" spans="1:26" ht="17.2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0"/>
      <c r="K356" s="125"/>
      <c r="L356" s="125"/>
      <c r="R356" s="50"/>
      <c r="S356" s="50"/>
      <c r="T356" s="50"/>
      <c r="U356" s="50"/>
      <c r="V356" s="50"/>
      <c r="W356" s="52"/>
      <c r="X356" s="50"/>
      <c r="Y356" s="50"/>
      <c r="Z356" s="50"/>
    </row>
    <row r="357" spans="1:26" ht="17.2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0"/>
      <c r="K357" s="125"/>
      <c r="L357" s="125"/>
      <c r="R357" s="50"/>
      <c r="S357" s="50"/>
      <c r="T357" s="50"/>
      <c r="U357" s="50"/>
      <c r="V357" s="50"/>
      <c r="W357" s="52"/>
      <c r="X357" s="50"/>
      <c r="Y357" s="50"/>
      <c r="Z357" s="50"/>
    </row>
    <row r="358" spans="1:26" ht="17.2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0"/>
      <c r="K358" s="125"/>
      <c r="L358" s="125"/>
      <c r="R358" s="50"/>
      <c r="S358" s="50"/>
      <c r="T358" s="50"/>
      <c r="U358" s="50"/>
      <c r="V358" s="50"/>
      <c r="W358" s="52"/>
      <c r="X358" s="50"/>
      <c r="Y358" s="50"/>
      <c r="Z358" s="50"/>
    </row>
    <row r="359" spans="1:26" ht="17.2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0"/>
      <c r="K359" s="125"/>
      <c r="L359" s="125"/>
      <c r="R359" s="50"/>
      <c r="S359" s="50"/>
      <c r="T359" s="50"/>
      <c r="U359" s="50"/>
      <c r="V359" s="50"/>
      <c r="W359" s="52"/>
      <c r="X359" s="50"/>
      <c r="Y359" s="50"/>
      <c r="Z359" s="50"/>
    </row>
    <row r="360" spans="1:26" ht="17.2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0"/>
      <c r="K360" s="125"/>
      <c r="L360" s="125"/>
      <c r="R360" s="50"/>
      <c r="S360" s="50"/>
      <c r="T360" s="50"/>
      <c r="U360" s="50"/>
      <c r="V360" s="50"/>
      <c r="W360" s="52"/>
      <c r="X360" s="50"/>
      <c r="Y360" s="50"/>
      <c r="Z360" s="50"/>
    </row>
    <row r="361" spans="1:26" ht="17.2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0"/>
      <c r="K361" s="125"/>
      <c r="L361" s="125"/>
      <c r="R361" s="50"/>
      <c r="S361" s="50"/>
      <c r="T361" s="50"/>
      <c r="U361" s="50"/>
      <c r="V361" s="50"/>
      <c r="W361" s="52"/>
      <c r="X361" s="50"/>
      <c r="Y361" s="50"/>
      <c r="Z361" s="50"/>
    </row>
    <row r="362" spans="1:26" ht="17.2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0"/>
      <c r="K362" s="125"/>
      <c r="L362" s="125"/>
      <c r="R362" s="50"/>
      <c r="S362" s="50"/>
      <c r="T362" s="50"/>
      <c r="U362" s="50"/>
      <c r="V362" s="50"/>
      <c r="W362" s="52"/>
      <c r="X362" s="50"/>
      <c r="Y362" s="50"/>
      <c r="Z362" s="50"/>
    </row>
    <row r="363" spans="1:26" ht="17.2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0"/>
      <c r="K363" s="125"/>
      <c r="L363" s="125"/>
      <c r="R363" s="50"/>
      <c r="S363" s="50"/>
      <c r="T363" s="50"/>
      <c r="U363" s="50"/>
      <c r="V363" s="50"/>
      <c r="W363" s="52"/>
      <c r="X363" s="50"/>
      <c r="Y363" s="50"/>
      <c r="Z363" s="50"/>
    </row>
    <row r="364" spans="1:26" ht="17.2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0"/>
      <c r="K364" s="125"/>
      <c r="L364" s="125"/>
      <c r="R364" s="50"/>
      <c r="S364" s="50"/>
      <c r="T364" s="50"/>
      <c r="U364" s="50"/>
      <c r="V364" s="50"/>
      <c r="W364" s="52"/>
      <c r="X364" s="50"/>
      <c r="Y364" s="50"/>
      <c r="Z364" s="50"/>
    </row>
    <row r="365" spans="1:26" ht="17.2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0"/>
      <c r="K365" s="125"/>
      <c r="L365" s="125"/>
      <c r="R365" s="50"/>
      <c r="S365" s="50"/>
      <c r="T365" s="50"/>
      <c r="U365" s="50"/>
      <c r="V365" s="50"/>
      <c r="W365" s="52"/>
      <c r="X365" s="50"/>
      <c r="Y365" s="50"/>
      <c r="Z365" s="50"/>
    </row>
    <row r="366" spans="1:26" ht="17.2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0"/>
      <c r="K366" s="125"/>
      <c r="L366" s="125"/>
      <c r="R366" s="50"/>
      <c r="S366" s="50"/>
      <c r="T366" s="50"/>
      <c r="U366" s="50"/>
      <c r="V366" s="50"/>
      <c r="W366" s="52"/>
      <c r="X366" s="50"/>
      <c r="Y366" s="50"/>
      <c r="Z366" s="50"/>
    </row>
    <row r="367" spans="1:26" ht="17.2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0"/>
      <c r="K367" s="125"/>
      <c r="L367" s="125"/>
      <c r="R367" s="50"/>
      <c r="S367" s="50"/>
      <c r="T367" s="50"/>
      <c r="U367" s="50"/>
      <c r="V367" s="50"/>
      <c r="W367" s="52"/>
      <c r="X367" s="50"/>
      <c r="Y367" s="50"/>
      <c r="Z367" s="50"/>
    </row>
    <row r="368" spans="1:26" ht="17.2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0"/>
      <c r="K368" s="125"/>
      <c r="L368" s="125"/>
      <c r="R368" s="50"/>
      <c r="S368" s="50"/>
      <c r="T368" s="50"/>
      <c r="U368" s="50"/>
      <c r="V368" s="50"/>
      <c r="W368" s="52"/>
      <c r="X368" s="50"/>
      <c r="Y368" s="50"/>
      <c r="Z368" s="50"/>
    </row>
    <row r="369" spans="1:26" ht="17.2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0"/>
      <c r="K369" s="125"/>
      <c r="L369" s="125"/>
      <c r="R369" s="50"/>
      <c r="S369" s="50"/>
      <c r="T369" s="50"/>
      <c r="U369" s="50"/>
      <c r="V369" s="50"/>
      <c r="W369" s="52"/>
      <c r="X369" s="50"/>
      <c r="Y369" s="50"/>
      <c r="Z369" s="50"/>
    </row>
    <row r="370" spans="1:26" ht="17.2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0"/>
      <c r="K370" s="125"/>
      <c r="L370" s="125"/>
      <c r="R370" s="50"/>
      <c r="S370" s="50"/>
      <c r="T370" s="50"/>
      <c r="U370" s="50"/>
      <c r="V370" s="50"/>
      <c r="W370" s="52"/>
      <c r="X370" s="50"/>
      <c r="Y370" s="50"/>
      <c r="Z370" s="50"/>
    </row>
    <row r="371" spans="1:26" ht="17.2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0"/>
      <c r="K371" s="125"/>
      <c r="L371" s="125"/>
      <c r="R371" s="50"/>
      <c r="S371" s="50"/>
      <c r="T371" s="50"/>
      <c r="U371" s="50"/>
      <c r="V371" s="50"/>
      <c r="W371" s="52"/>
      <c r="X371" s="50"/>
      <c r="Y371" s="50"/>
      <c r="Z371" s="50"/>
    </row>
    <row r="372" spans="1:26" ht="17.2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0"/>
      <c r="K372" s="125"/>
      <c r="L372" s="125"/>
      <c r="R372" s="50"/>
      <c r="S372" s="50"/>
      <c r="T372" s="50"/>
      <c r="U372" s="50"/>
      <c r="V372" s="50"/>
      <c r="W372" s="52"/>
      <c r="X372" s="50"/>
      <c r="Y372" s="50"/>
      <c r="Z372" s="50"/>
    </row>
    <row r="373" spans="1:26" ht="17.2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0"/>
      <c r="K373" s="125"/>
      <c r="L373" s="125"/>
      <c r="R373" s="50"/>
      <c r="S373" s="50"/>
      <c r="T373" s="50"/>
      <c r="U373" s="50"/>
      <c r="V373" s="50"/>
      <c r="W373" s="52"/>
      <c r="X373" s="50"/>
      <c r="Y373" s="50"/>
      <c r="Z373" s="50"/>
    </row>
    <row r="374" spans="1:26" ht="17.2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0"/>
      <c r="K374" s="125"/>
      <c r="L374" s="125"/>
      <c r="R374" s="50"/>
      <c r="S374" s="50"/>
      <c r="T374" s="50"/>
      <c r="U374" s="50"/>
      <c r="V374" s="50"/>
      <c r="W374" s="52"/>
      <c r="X374" s="50"/>
      <c r="Y374" s="50"/>
      <c r="Z374" s="50"/>
    </row>
    <row r="375" spans="1:26" ht="17.2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0"/>
      <c r="K375" s="125"/>
      <c r="L375" s="125"/>
      <c r="R375" s="50"/>
      <c r="S375" s="50"/>
      <c r="T375" s="50"/>
      <c r="U375" s="50"/>
      <c r="V375" s="50"/>
      <c r="W375" s="52"/>
      <c r="X375" s="50"/>
      <c r="Y375" s="50"/>
      <c r="Z375" s="50"/>
    </row>
    <row r="376" spans="1:26" ht="17.2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0"/>
      <c r="K376" s="125"/>
      <c r="L376" s="125"/>
      <c r="R376" s="50"/>
      <c r="S376" s="50"/>
      <c r="T376" s="50"/>
      <c r="U376" s="50"/>
      <c r="V376" s="50"/>
      <c r="W376" s="52"/>
      <c r="X376" s="50"/>
      <c r="Y376" s="50"/>
      <c r="Z376" s="50"/>
    </row>
    <row r="377" spans="1:26" ht="17.2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0"/>
      <c r="K377" s="125"/>
      <c r="L377" s="125"/>
      <c r="R377" s="50"/>
      <c r="S377" s="50"/>
      <c r="T377" s="50"/>
      <c r="U377" s="50"/>
      <c r="V377" s="50"/>
      <c r="W377" s="52"/>
      <c r="X377" s="50"/>
      <c r="Y377" s="50"/>
      <c r="Z377" s="50"/>
    </row>
    <row r="378" spans="1:26" ht="17.2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0"/>
      <c r="K378" s="125"/>
      <c r="L378" s="125"/>
      <c r="R378" s="50"/>
      <c r="S378" s="50"/>
      <c r="T378" s="50"/>
      <c r="U378" s="50"/>
      <c r="V378" s="50"/>
      <c r="W378" s="52"/>
      <c r="X378" s="50"/>
      <c r="Y378" s="50"/>
      <c r="Z378" s="50"/>
    </row>
    <row r="379" spans="1:26" ht="17.2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0"/>
      <c r="K379" s="125"/>
      <c r="L379" s="125"/>
      <c r="R379" s="50"/>
      <c r="S379" s="50"/>
      <c r="T379" s="50"/>
      <c r="U379" s="50"/>
      <c r="V379" s="50"/>
      <c r="W379" s="52"/>
      <c r="X379" s="50"/>
      <c r="Y379" s="50"/>
      <c r="Z379" s="50"/>
    </row>
    <row r="380" spans="1:26" ht="17.2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0"/>
      <c r="K380" s="125"/>
      <c r="L380" s="125"/>
      <c r="R380" s="50"/>
      <c r="S380" s="50"/>
      <c r="T380" s="50"/>
      <c r="U380" s="50"/>
      <c r="V380" s="50"/>
      <c r="W380" s="52"/>
      <c r="X380" s="50"/>
      <c r="Y380" s="50"/>
      <c r="Z380" s="50"/>
    </row>
    <row r="381" spans="1:26" ht="17.2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0"/>
      <c r="K381" s="125"/>
      <c r="L381" s="125"/>
      <c r="R381" s="50"/>
      <c r="S381" s="50"/>
      <c r="T381" s="50"/>
      <c r="U381" s="50"/>
      <c r="V381" s="50"/>
      <c r="W381" s="52"/>
      <c r="X381" s="50"/>
      <c r="Y381" s="50"/>
      <c r="Z381" s="50"/>
    </row>
    <row r="382" spans="1:26" ht="17.2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0"/>
      <c r="K382" s="125"/>
      <c r="L382" s="125"/>
      <c r="R382" s="50"/>
      <c r="S382" s="50"/>
      <c r="T382" s="50"/>
      <c r="U382" s="50"/>
      <c r="V382" s="50"/>
      <c r="W382" s="52"/>
      <c r="X382" s="50"/>
      <c r="Y382" s="50"/>
      <c r="Z382" s="50"/>
    </row>
    <row r="383" spans="1:26" ht="17.2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0"/>
      <c r="K383" s="125"/>
      <c r="L383" s="125"/>
      <c r="R383" s="50"/>
      <c r="S383" s="50"/>
      <c r="T383" s="50"/>
      <c r="U383" s="50"/>
      <c r="V383" s="50"/>
      <c r="W383" s="52"/>
      <c r="X383" s="50"/>
      <c r="Y383" s="50"/>
      <c r="Z383" s="50"/>
    </row>
    <row r="384" spans="1:26" ht="17.2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0"/>
      <c r="K384" s="125"/>
      <c r="L384" s="125"/>
      <c r="R384" s="50"/>
      <c r="S384" s="50"/>
      <c r="T384" s="50"/>
      <c r="U384" s="50"/>
      <c r="V384" s="50"/>
      <c r="W384" s="52"/>
      <c r="X384" s="50"/>
      <c r="Y384" s="50"/>
      <c r="Z384" s="50"/>
    </row>
    <row r="385" spans="1:26" ht="17.2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0"/>
      <c r="K385" s="125"/>
      <c r="L385" s="125"/>
      <c r="R385" s="50"/>
      <c r="S385" s="50"/>
      <c r="T385" s="50"/>
      <c r="U385" s="50"/>
      <c r="V385" s="50"/>
      <c r="W385" s="52"/>
      <c r="X385" s="50"/>
      <c r="Y385" s="50"/>
      <c r="Z385" s="50"/>
    </row>
    <row r="386" spans="1:26" ht="17.2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0"/>
      <c r="K386" s="125"/>
      <c r="L386" s="125"/>
      <c r="R386" s="50"/>
      <c r="S386" s="50"/>
      <c r="T386" s="50"/>
      <c r="U386" s="50"/>
      <c r="V386" s="50"/>
      <c r="W386" s="52"/>
      <c r="X386" s="50"/>
      <c r="Y386" s="50"/>
      <c r="Z386" s="50"/>
    </row>
    <row r="387" spans="1:26" ht="17.2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0"/>
      <c r="K387" s="125"/>
      <c r="L387" s="125"/>
      <c r="R387" s="50"/>
      <c r="S387" s="50"/>
      <c r="T387" s="50"/>
      <c r="U387" s="50"/>
      <c r="V387" s="50"/>
      <c r="W387" s="52"/>
      <c r="X387" s="50"/>
      <c r="Y387" s="50"/>
      <c r="Z387" s="50"/>
    </row>
    <row r="388" spans="1:26" ht="17.2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0"/>
      <c r="K388" s="125"/>
      <c r="L388" s="125"/>
      <c r="R388" s="50"/>
      <c r="S388" s="50"/>
      <c r="T388" s="50"/>
      <c r="U388" s="50"/>
      <c r="V388" s="50"/>
      <c r="W388" s="52"/>
      <c r="X388" s="50"/>
      <c r="Y388" s="50"/>
      <c r="Z388" s="50"/>
    </row>
    <row r="389" spans="1:26" ht="17.2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0"/>
      <c r="K389" s="125"/>
      <c r="L389" s="125"/>
      <c r="R389" s="50"/>
      <c r="S389" s="50"/>
      <c r="T389" s="50"/>
      <c r="U389" s="50"/>
      <c r="V389" s="50"/>
      <c r="W389" s="52"/>
      <c r="X389" s="50"/>
      <c r="Y389" s="50"/>
      <c r="Z389" s="50"/>
    </row>
    <row r="390" spans="1:26" ht="17.2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0"/>
      <c r="K390" s="125"/>
      <c r="L390" s="125"/>
      <c r="R390" s="50"/>
      <c r="S390" s="50"/>
      <c r="T390" s="50"/>
      <c r="U390" s="50"/>
      <c r="V390" s="50"/>
      <c r="W390" s="52"/>
      <c r="X390" s="50"/>
      <c r="Y390" s="50"/>
      <c r="Z390" s="50"/>
    </row>
    <row r="391" spans="1:26" ht="17.2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0"/>
      <c r="K391" s="125"/>
      <c r="L391" s="125"/>
      <c r="R391" s="50"/>
      <c r="S391" s="50"/>
      <c r="T391" s="50"/>
      <c r="U391" s="50"/>
      <c r="V391" s="50"/>
      <c r="W391" s="52"/>
      <c r="X391" s="50"/>
      <c r="Y391" s="50"/>
      <c r="Z391" s="50"/>
    </row>
    <row r="392" spans="1:26" ht="17.2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0"/>
      <c r="K392" s="125"/>
      <c r="L392" s="125"/>
      <c r="R392" s="50"/>
      <c r="S392" s="50"/>
      <c r="T392" s="50"/>
      <c r="U392" s="50"/>
      <c r="V392" s="50"/>
      <c r="W392" s="52"/>
      <c r="X392" s="50"/>
      <c r="Y392" s="50"/>
      <c r="Z392" s="50"/>
    </row>
    <row r="393" spans="1:26" ht="17.2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0"/>
      <c r="K393" s="125"/>
      <c r="L393" s="125"/>
      <c r="R393" s="50"/>
      <c r="S393" s="50"/>
      <c r="T393" s="50"/>
      <c r="U393" s="50"/>
      <c r="V393" s="50"/>
      <c r="W393" s="52"/>
      <c r="X393" s="50"/>
      <c r="Y393" s="50"/>
      <c r="Z393" s="50"/>
    </row>
    <row r="394" spans="1:26" ht="17.2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0"/>
      <c r="K394" s="125"/>
      <c r="L394" s="125"/>
      <c r="R394" s="50"/>
      <c r="S394" s="50"/>
      <c r="T394" s="50"/>
      <c r="U394" s="50"/>
      <c r="V394" s="50"/>
      <c r="W394" s="52"/>
      <c r="X394" s="50"/>
      <c r="Y394" s="50"/>
      <c r="Z394" s="50"/>
    </row>
    <row r="395" spans="1:26" ht="17.2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0"/>
      <c r="K395" s="125"/>
      <c r="L395" s="125"/>
      <c r="R395" s="50"/>
      <c r="S395" s="50"/>
      <c r="T395" s="50"/>
      <c r="U395" s="50"/>
      <c r="V395" s="50"/>
      <c r="W395" s="52"/>
      <c r="X395" s="50"/>
      <c r="Y395" s="50"/>
      <c r="Z395" s="50"/>
    </row>
    <row r="396" spans="1:26" ht="17.2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0"/>
      <c r="K396" s="125"/>
      <c r="L396" s="125"/>
      <c r="R396" s="50"/>
      <c r="S396" s="50"/>
      <c r="T396" s="50"/>
      <c r="U396" s="50"/>
      <c r="V396" s="50"/>
      <c r="W396" s="52"/>
      <c r="X396" s="50"/>
      <c r="Y396" s="50"/>
      <c r="Z396" s="50"/>
    </row>
    <row r="397" spans="1:26" ht="17.2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0"/>
      <c r="K397" s="125"/>
      <c r="L397" s="125"/>
      <c r="R397" s="50"/>
      <c r="S397" s="50"/>
      <c r="T397" s="50"/>
      <c r="U397" s="50"/>
      <c r="V397" s="50"/>
      <c r="W397" s="52"/>
      <c r="X397" s="50"/>
      <c r="Y397" s="50"/>
      <c r="Z397" s="50"/>
    </row>
    <row r="398" spans="1:26" ht="17.2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0"/>
      <c r="K398" s="125"/>
      <c r="L398" s="125"/>
      <c r="R398" s="50"/>
      <c r="S398" s="50"/>
      <c r="T398" s="50"/>
      <c r="U398" s="50"/>
      <c r="V398" s="50"/>
      <c r="W398" s="52"/>
      <c r="X398" s="50"/>
      <c r="Y398" s="50"/>
      <c r="Z398" s="50"/>
    </row>
    <row r="399" spans="1:26" ht="17.2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0"/>
      <c r="K399" s="125"/>
      <c r="L399" s="125"/>
      <c r="R399" s="50"/>
      <c r="S399" s="50"/>
      <c r="T399" s="50"/>
      <c r="U399" s="50"/>
      <c r="V399" s="50"/>
      <c r="W399" s="52"/>
      <c r="X399" s="50"/>
      <c r="Y399" s="50"/>
      <c r="Z399" s="50"/>
    </row>
    <row r="400" spans="1:26" ht="17.2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0"/>
      <c r="K400" s="125"/>
      <c r="L400" s="125"/>
      <c r="R400" s="50"/>
      <c r="S400" s="50"/>
      <c r="T400" s="50"/>
      <c r="U400" s="50"/>
      <c r="V400" s="50"/>
      <c r="W400" s="52"/>
      <c r="X400" s="50"/>
      <c r="Y400" s="50"/>
      <c r="Z400" s="50"/>
    </row>
    <row r="401" spans="1:26" ht="17.2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0"/>
      <c r="K401" s="125"/>
      <c r="L401" s="125"/>
      <c r="R401" s="50"/>
      <c r="S401" s="50"/>
      <c r="T401" s="50"/>
      <c r="U401" s="50"/>
      <c r="V401" s="50"/>
      <c r="W401" s="52"/>
      <c r="X401" s="50"/>
      <c r="Y401" s="50"/>
      <c r="Z401" s="50"/>
    </row>
    <row r="402" spans="1:26" ht="17.2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0"/>
      <c r="K402" s="125"/>
      <c r="L402" s="125"/>
      <c r="R402" s="50"/>
      <c r="S402" s="50"/>
      <c r="T402" s="50"/>
      <c r="U402" s="50"/>
      <c r="V402" s="50"/>
      <c r="W402" s="52"/>
      <c r="X402" s="50"/>
      <c r="Y402" s="50"/>
      <c r="Z402" s="50"/>
    </row>
    <row r="403" spans="1:26" ht="17.2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0"/>
      <c r="K403" s="125"/>
      <c r="L403" s="125"/>
      <c r="R403" s="50"/>
      <c r="S403" s="50"/>
      <c r="T403" s="50"/>
      <c r="U403" s="50"/>
      <c r="V403" s="50"/>
      <c r="W403" s="52"/>
      <c r="X403" s="50"/>
      <c r="Y403" s="50"/>
      <c r="Z403" s="50"/>
    </row>
    <row r="404" spans="1:26" ht="17.2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0"/>
      <c r="K404" s="125"/>
      <c r="L404" s="125"/>
      <c r="R404" s="50"/>
      <c r="S404" s="50"/>
      <c r="T404" s="50"/>
      <c r="U404" s="50"/>
      <c r="V404" s="50"/>
      <c r="W404" s="52"/>
      <c r="X404" s="50"/>
      <c r="Y404" s="50"/>
      <c r="Z404" s="50"/>
    </row>
    <row r="405" spans="1:26" ht="17.2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0"/>
      <c r="K405" s="125"/>
      <c r="L405" s="125"/>
      <c r="R405" s="50"/>
      <c r="S405" s="50"/>
      <c r="T405" s="50"/>
      <c r="U405" s="50"/>
      <c r="V405" s="50"/>
      <c r="W405" s="52"/>
      <c r="X405" s="50"/>
      <c r="Y405" s="50"/>
      <c r="Z405" s="50"/>
    </row>
    <row r="406" spans="1:26" ht="17.2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0"/>
      <c r="K406" s="125"/>
      <c r="L406" s="125"/>
      <c r="R406" s="50"/>
      <c r="S406" s="50"/>
      <c r="T406" s="50"/>
      <c r="U406" s="50"/>
      <c r="V406" s="50"/>
      <c r="W406" s="52"/>
      <c r="X406" s="50"/>
      <c r="Y406" s="50"/>
      <c r="Z406" s="50"/>
    </row>
    <row r="407" spans="1:26" ht="17.2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0"/>
      <c r="K407" s="125"/>
      <c r="L407" s="125"/>
      <c r="R407" s="50"/>
      <c r="S407" s="50"/>
      <c r="T407" s="50"/>
      <c r="U407" s="50"/>
      <c r="V407" s="50"/>
      <c r="W407" s="52"/>
      <c r="X407" s="50"/>
      <c r="Y407" s="50"/>
      <c r="Z407" s="50"/>
    </row>
    <row r="408" spans="1:26" ht="17.2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0"/>
      <c r="K408" s="125"/>
      <c r="L408" s="125"/>
      <c r="R408" s="50"/>
      <c r="S408" s="50"/>
      <c r="T408" s="50"/>
      <c r="U408" s="50"/>
      <c r="V408" s="50"/>
      <c r="W408" s="52"/>
      <c r="X408" s="50"/>
      <c r="Y408" s="50"/>
      <c r="Z408" s="50"/>
    </row>
    <row r="409" spans="1:26" ht="17.2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0"/>
      <c r="K409" s="125"/>
      <c r="L409" s="125"/>
      <c r="R409" s="50"/>
      <c r="S409" s="50"/>
      <c r="T409" s="50"/>
      <c r="U409" s="50"/>
      <c r="V409" s="50"/>
      <c r="W409" s="52"/>
      <c r="X409" s="50"/>
      <c r="Y409" s="50"/>
      <c r="Z409" s="50"/>
    </row>
    <row r="410" spans="1:26" ht="17.2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0"/>
      <c r="K410" s="125"/>
      <c r="L410" s="125"/>
      <c r="R410" s="50"/>
      <c r="S410" s="50"/>
      <c r="T410" s="50"/>
      <c r="U410" s="50"/>
      <c r="V410" s="50"/>
      <c r="W410" s="52"/>
      <c r="X410" s="50"/>
      <c r="Y410" s="50"/>
      <c r="Z410" s="50"/>
    </row>
    <row r="411" spans="1:26" ht="17.2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0"/>
      <c r="K411" s="125"/>
      <c r="L411" s="125"/>
      <c r="R411" s="50"/>
      <c r="S411" s="50"/>
      <c r="T411" s="50"/>
      <c r="U411" s="50"/>
      <c r="V411" s="50"/>
      <c r="W411" s="52"/>
      <c r="X411" s="50"/>
      <c r="Y411" s="50"/>
      <c r="Z411" s="50"/>
    </row>
    <row r="412" spans="1:26" ht="17.2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0"/>
      <c r="K412" s="125"/>
      <c r="L412" s="125"/>
      <c r="R412" s="50"/>
      <c r="S412" s="50"/>
      <c r="T412" s="50"/>
      <c r="U412" s="50"/>
      <c r="V412" s="50"/>
      <c r="W412" s="52"/>
      <c r="X412" s="50"/>
      <c r="Y412" s="50"/>
      <c r="Z412" s="50"/>
    </row>
    <row r="413" spans="1:26" ht="17.2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0"/>
      <c r="K413" s="125"/>
      <c r="L413" s="125"/>
      <c r="R413" s="50"/>
      <c r="S413" s="50"/>
      <c r="T413" s="50"/>
      <c r="U413" s="50"/>
      <c r="V413" s="50"/>
      <c r="W413" s="52"/>
      <c r="X413" s="50"/>
      <c r="Y413" s="50"/>
      <c r="Z413" s="50"/>
    </row>
    <row r="414" spans="1:26" ht="17.2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0"/>
      <c r="K414" s="125"/>
      <c r="L414" s="125"/>
      <c r="R414" s="50"/>
      <c r="S414" s="50"/>
      <c r="T414" s="50"/>
      <c r="U414" s="50"/>
      <c r="V414" s="50"/>
      <c r="W414" s="52"/>
      <c r="X414" s="50"/>
      <c r="Y414" s="50"/>
      <c r="Z414" s="50"/>
    </row>
    <row r="415" spans="1:26" ht="17.2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0"/>
      <c r="K415" s="125"/>
      <c r="L415" s="125"/>
      <c r="R415" s="50"/>
      <c r="S415" s="50"/>
      <c r="T415" s="50"/>
      <c r="U415" s="50"/>
      <c r="V415" s="50"/>
      <c r="W415" s="52"/>
      <c r="X415" s="50"/>
      <c r="Y415" s="50"/>
      <c r="Z415" s="50"/>
    </row>
    <row r="416" spans="1:26" ht="17.2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0"/>
      <c r="K416" s="125"/>
      <c r="L416" s="125"/>
      <c r="R416" s="50"/>
      <c r="S416" s="50"/>
      <c r="T416" s="50"/>
      <c r="U416" s="50"/>
      <c r="V416" s="50"/>
      <c r="W416" s="52"/>
      <c r="X416" s="50"/>
      <c r="Y416" s="50"/>
      <c r="Z416" s="50"/>
    </row>
    <row r="417" spans="1:26" ht="17.2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0"/>
      <c r="K417" s="125"/>
      <c r="L417" s="125"/>
      <c r="R417" s="50"/>
      <c r="S417" s="50"/>
      <c r="T417" s="50"/>
      <c r="U417" s="50"/>
      <c r="V417" s="50"/>
      <c r="W417" s="52"/>
      <c r="X417" s="50"/>
      <c r="Y417" s="50"/>
      <c r="Z417" s="50"/>
    </row>
    <row r="418" spans="1:26" ht="17.2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0"/>
      <c r="K418" s="125"/>
      <c r="L418" s="125"/>
      <c r="R418" s="50"/>
      <c r="S418" s="50"/>
      <c r="T418" s="50"/>
      <c r="U418" s="50"/>
      <c r="V418" s="50"/>
      <c r="W418" s="52"/>
      <c r="X418" s="50"/>
      <c r="Y418" s="50"/>
      <c r="Z418" s="50"/>
    </row>
    <row r="419" spans="1:26" ht="17.2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0"/>
      <c r="K419" s="125"/>
      <c r="L419" s="125"/>
      <c r="R419" s="50"/>
      <c r="S419" s="50"/>
      <c r="T419" s="50"/>
      <c r="U419" s="50"/>
      <c r="V419" s="50"/>
      <c r="W419" s="52"/>
      <c r="X419" s="50"/>
      <c r="Y419" s="50"/>
      <c r="Z419" s="50"/>
    </row>
    <row r="420" spans="1:26" ht="17.2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0"/>
      <c r="K420" s="125"/>
      <c r="L420" s="125"/>
      <c r="R420" s="50"/>
      <c r="S420" s="50"/>
      <c r="T420" s="50"/>
      <c r="U420" s="50"/>
      <c r="V420" s="50"/>
      <c r="W420" s="52"/>
      <c r="X420" s="50"/>
      <c r="Y420" s="50"/>
      <c r="Z420" s="50"/>
    </row>
    <row r="421" spans="1:26" ht="17.2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0"/>
      <c r="K421" s="125"/>
      <c r="L421" s="125"/>
      <c r="R421" s="50"/>
      <c r="S421" s="50"/>
      <c r="T421" s="50"/>
      <c r="U421" s="50"/>
      <c r="V421" s="50"/>
      <c r="W421" s="52"/>
      <c r="X421" s="50"/>
      <c r="Y421" s="50"/>
      <c r="Z421" s="50"/>
    </row>
    <row r="422" spans="1:26" ht="17.2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0"/>
      <c r="K422" s="125"/>
      <c r="L422" s="125"/>
      <c r="R422" s="50"/>
      <c r="S422" s="50"/>
      <c r="T422" s="50"/>
      <c r="U422" s="50"/>
      <c r="V422" s="50"/>
      <c r="W422" s="52"/>
      <c r="X422" s="50"/>
      <c r="Y422" s="50"/>
      <c r="Z422" s="50"/>
    </row>
    <row r="423" spans="1:26" ht="17.2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0"/>
      <c r="K423" s="125"/>
      <c r="L423" s="125"/>
      <c r="R423" s="50"/>
      <c r="S423" s="50"/>
      <c r="T423" s="50"/>
      <c r="U423" s="50"/>
      <c r="V423" s="50"/>
      <c r="W423" s="52"/>
      <c r="X423" s="50"/>
      <c r="Y423" s="50"/>
      <c r="Z423" s="50"/>
    </row>
    <row r="424" spans="1:26" ht="17.2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0"/>
      <c r="K424" s="125"/>
      <c r="L424" s="125"/>
      <c r="R424" s="50"/>
      <c r="S424" s="50"/>
      <c r="T424" s="50"/>
      <c r="U424" s="50"/>
      <c r="V424" s="50"/>
      <c r="W424" s="52"/>
      <c r="X424" s="50"/>
      <c r="Y424" s="50"/>
      <c r="Z424" s="50"/>
    </row>
    <row r="425" spans="1:26" ht="17.2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0"/>
      <c r="K425" s="125"/>
      <c r="L425" s="125"/>
      <c r="R425" s="50"/>
      <c r="S425" s="50"/>
      <c r="T425" s="50"/>
      <c r="U425" s="50"/>
      <c r="V425" s="50"/>
      <c r="W425" s="52"/>
      <c r="X425" s="50"/>
      <c r="Y425" s="50"/>
      <c r="Z425" s="50"/>
    </row>
    <row r="426" spans="1:26" ht="17.2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0"/>
      <c r="K426" s="125"/>
      <c r="L426" s="125"/>
      <c r="R426" s="50"/>
      <c r="S426" s="50"/>
      <c r="T426" s="50"/>
      <c r="U426" s="50"/>
      <c r="V426" s="50"/>
      <c r="W426" s="52"/>
      <c r="X426" s="50"/>
      <c r="Y426" s="50"/>
      <c r="Z426" s="50"/>
    </row>
    <row r="427" spans="1:26" ht="17.2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0"/>
      <c r="K427" s="125"/>
      <c r="L427" s="125"/>
      <c r="R427" s="50"/>
      <c r="S427" s="50"/>
      <c r="T427" s="50"/>
      <c r="U427" s="50"/>
      <c r="V427" s="50"/>
      <c r="W427" s="52"/>
      <c r="X427" s="50"/>
      <c r="Y427" s="50"/>
      <c r="Z427" s="50"/>
    </row>
    <row r="428" spans="1:26" ht="17.2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0"/>
      <c r="K428" s="125"/>
      <c r="L428" s="125"/>
      <c r="R428" s="50"/>
      <c r="S428" s="50"/>
      <c r="T428" s="50"/>
      <c r="U428" s="50"/>
      <c r="V428" s="50"/>
      <c r="W428" s="52"/>
      <c r="X428" s="50"/>
      <c r="Y428" s="50"/>
      <c r="Z428" s="50"/>
    </row>
    <row r="429" spans="1:26" ht="17.2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0"/>
      <c r="K429" s="125"/>
      <c r="L429" s="125"/>
      <c r="R429" s="50"/>
      <c r="S429" s="50"/>
      <c r="T429" s="50"/>
      <c r="U429" s="50"/>
      <c r="V429" s="50"/>
      <c r="W429" s="52"/>
      <c r="X429" s="50"/>
      <c r="Y429" s="50"/>
      <c r="Z429" s="50"/>
    </row>
    <row r="430" spans="1:26" ht="17.2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0"/>
      <c r="K430" s="125"/>
      <c r="L430" s="125"/>
      <c r="R430" s="50"/>
      <c r="S430" s="50"/>
      <c r="T430" s="50"/>
      <c r="U430" s="50"/>
      <c r="V430" s="50"/>
      <c r="W430" s="52"/>
      <c r="X430" s="50"/>
      <c r="Y430" s="50"/>
      <c r="Z430" s="50"/>
    </row>
    <row r="431" spans="1:26" ht="17.2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0"/>
      <c r="K431" s="125"/>
      <c r="L431" s="125"/>
      <c r="R431" s="50"/>
      <c r="S431" s="50"/>
      <c r="T431" s="50"/>
      <c r="U431" s="50"/>
      <c r="V431" s="50"/>
      <c r="W431" s="52"/>
      <c r="X431" s="50"/>
      <c r="Y431" s="50"/>
      <c r="Z431" s="50"/>
    </row>
    <row r="432" spans="1:26" ht="17.2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0"/>
      <c r="K432" s="125"/>
      <c r="L432" s="125"/>
      <c r="R432" s="50"/>
      <c r="S432" s="50"/>
      <c r="T432" s="50"/>
      <c r="U432" s="50"/>
      <c r="V432" s="50"/>
      <c r="W432" s="52"/>
      <c r="X432" s="50"/>
      <c r="Y432" s="50"/>
      <c r="Z432" s="50"/>
    </row>
    <row r="433" spans="1:26" ht="17.2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0"/>
      <c r="K433" s="125"/>
      <c r="L433" s="125"/>
      <c r="R433" s="50"/>
      <c r="S433" s="50"/>
      <c r="T433" s="50"/>
      <c r="U433" s="50"/>
      <c r="V433" s="50"/>
      <c r="W433" s="52"/>
      <c r="X433" s="50"/>
      <c r="Y433" s="50"/>
      <c r="Z433" s="50"/>
    </row>
    <row r="434" spans="1:26" ht="17.2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0"/>
      <c r="K434" s="125"/>
      <c r="L434" s="125"/>
      <c r="R434" s="50"/>
      <c r="S434" s="50"/>
      <c r="T434" s="50"/>
      <c r="U434" s="50"/>
      <c r="V434" s="50"/>
      <c r="W434" s="52"/>
      <c r="X434" s="50"/>
      <c r="Y434" s="50"/>
      <c r="Z434" s="50"/>
    </row>
    <row r="435" spans="1:26" ht="17.2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0"/>
      <c r="K435" s="125"/>
      <c r="L435" s="125"/>
      <c r="R435" s="50"/>
      <c r="S435" s="50"/>
      <c r="T435" s="50"/>
      <c r="U435" s="50"/>
      <c r="V435" s="50"/>
      <c r="W435" s="52"/>
      <c r="X435" s="50"/>
      <c r="Y435" s="50"/>
      <c r="Z435" s="50"/>
    </row>
    <row r="436" spans="1:26" ht="17.2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0"/>
      <c r="K436" s="125"/>
      <c r="L436" s="125"/>
      <c r="R436" s="50"/>
      <c r="S436" s="50"/>
      <c r="T436" s="50"/>
      <c r="U436" s="50"/>
      <c r="V436" s="50"/>
      <c r="W436" s="52"/>
      <c r="X436" s="50"/>
      <c r="Y436" s="50"/>
      <c r="Z436" s="50"/>
    </row>
    <row r="437" spans="1:26" ht="17.2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0"/>
      <c r="K437" s="125"/>
      <c r="L437" s="125"/>
      <c r="R437" s="50"/>
      <c r="S437" s="50"/>
      <c r="T437" s="50"/>
      <c r="U437" s="50"/>
      <c r="V437" s="50"/>
      <c r="W437" s="52"/>
      <c r="X437" s="50"/>
      <c r="Y437" s="50"/>
      <c r="Z437" s="50"/>
    </row>
    <row r="438" spans="1:26" ht="17.2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0"/>
      <c r="K438" s="125"/>
      <c r="L438" s="125"/>
      <c r="R438" s="50"/>
      <c r="S438" s="50"/>
      <c r="T438" s="50"/>
      <c r="U438" s="50"/>
      <c r="V438" s="50"/>
      <c r="W438" s="52"/>
      <c r="X438" s="50"/>
      <c r="Y438" s="50"/>
      <c r="Z438" s="50"/>
    </row>
    <row r="439" spans="1:26" ht="17.2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0"/>
      <c r="K439" s="125"/>
      <c r="L439" s="125"/>
      <c r="R439" s="50"/>
      <c r="S439" s="50"/>
      <c r="T439" s="50"/>
      <c r="U439" s="50"/>
      <c r="V439" s="50"/>
      <c r="W439" s="52"/>
      <c r="X439" s="50"/>
      <c r="Y439" s="50"/>
      <c r="Z439" s="50"/>
    </row>
    <row r="440" spans="1:26" ht="17.2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0"/>
      <c r="K440" s="125"/>
      <c r="L440" s="125"/>
      <c r="R440" s="50"/>
      <c r="S440" s="50"/>
      <c r="T440" s="50"/>
      <c r="U440" s="50"/>
      <c r="V440" s="50"/>
      <c r="W440" s="52"/>
      <c r="X440" s="50"/>
      <c r="Y440" s="50"/>
      <c r="Z440" s="50"/>
    </row>
    <row r="441" spans="1:26" ht="17.2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0"/>
      <c r="K441" s="125"/>
      <c r="L441" s="125"/>
      <c r="R441" s="50"/>
      <c r="S441" s="50"/>
      <c r="T441" s="50"/>
      <c r="U441" s="50"/>
      <c r="V441" s="50"/>
      <c r="W441" s="52"/>
      <c r="X441" s="50"/>
      <c r="Y441" s="50"/>
      <c r="Z441" s="50"/>
    </row>
    <row r="442" spans="1:26" ht="17.2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0"/>
      <c r="K442" s="125"/>
      <c r="L442" s="125"/>
      <c r="R442" s="50"/>
      <c r="S442" s="50"/>
      <c r="T442" s="50"/>
      <c r="U442" s="50"/>
      <c r="V442" s="50"/>
      <c r="W442" s="52"/>
      <c r="X442" s="50"/>
      <c r="Y442" s="50"/>
      <c r="Z442" s="50"/>
    </row>
    <row r="443" spans="1:26" ht="17.2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0"/>
      <c r="K443" s="125"/>
      <c r="L443" s="125"/>
      <c r="R443" s="50"/>
      <c r="S443" s="50"/>
      <c r="T443" s="50"/>
      <c r="U443" s="50"/>
      <c r="V443" s="50"/>
      <c r="W443" s="52"/>
      <c r="X443" s="50"/>
      <c r="Y443" s="50"/>
      <c r="Z443" s="50"/>
    </row>
    <row r="444" spans="1:26" ht="17.2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0"/>
      <c r="K444" s="125"/>
      <c r="L444" s="125"/>
      <c r="R444" s="50"/>
      <c r="S444" s="50"/>
      <c r="T444" s="50"/>
      <c r="U444" s="50"/>
      <c r="V444" s="50"/>
      <c r="W444" s="52"/>
      <c r="X444" s="50"/>
      <c r="Y444" s="50"/>
      <c r="Z444" s="50"/>
    </row>
    <row r="445" spans="1:26" ht="17.2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0"/>
      <c r="K445" s="125"/>
      <c r="L445" s="125"/>
      <c r="R445" s="50"/>
      <c r="S445" s="50"/>
      <c r="T445" s="50"/>
      <c r="U445" s="50"/>
      <c r="V445" s="50"/>
      <c r="W445" s="52"/>
      <c r="X445" s="50"/>
      <c r="Y445" s="50"/>
      <c r="Z445" s="50"/>
    </row>
    <row r="446" spans="1:26" ht="17.2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0"/>
      <c r="K446" s="125"/>
      <c r="L446" s="125"/>
      <c r="R446" s="50"/>
      <c r="S446" s="50"/>
      <c r="T446" s="50"/>
      <c r="U446" s="50"/>
      <c r="V446" s="50"/>
      <c r="W446" s="52"/>
      <c r="X446" s="50"/>
      <c r="Y446" s="50"/>
      <c r="Z446" s="50"/>
    </row>
    <row r="447" spans="1:26" ht="17.2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0"/>
      <c r="K447" s="125"/>
      <c r="L447" s="125"/>
      <c r="R447" s="50"/>
      <c r="S447" s="50"/>
      <c r="T447" s="50"/>
      <c r="U447" s="50"/>
      <c r="V447" s="50"/>
      <c r="W447" s="52"/>
      <c r="X447" s="50"/>
      <c r="Y447" s="50"/>
      <c r="Z447" s="50"/>
    </row>
    <row r="448" spans="1:26" ht="17.2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0"/>
      <c r="K448" s="125"/>
      <c r="L448" s="125"/>
      <c r="R448" s="50"/>
      <c r="S448" s="50"/>
      <c r="T448" s="50"/>
      <c r="U448" s="50"/>
      <c r="V448" s="50"/>
      <c r="W448" s="52"/>
      <c r="X448" s="50"/>
      <c r="Y448" s="50"/>
      <c r="Z448" s="50"/>
    </row>
    <row r="449" spans="1:26" ht="17.2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0"/>
      <c r="K449" s="125"/>
      <c r="L449" s="125"/>
      <c r="R449" s="50"/>
      <c r="S449" s="50"/>
      <c r="T449" s="50"/>
      <c r="U449" s="50"/>
      <c r="V449" s="50"/>
      <c r="W449" s="52"/>
      <c r="X449" s="50"/>
      <c r="Y449" s="50"/>
      <c r="Z449" s="50"/>
    </row>
    <row r="450" spans="1:26" ht="17.2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0"/>
      <c r="K450" s="125"/>
      <c r="L450" s="125"/>
      <c r="R450" s="50"/>
      <c r="S450" s="50"/>
      <c r="T450" s="50"/>
      <c r="U450" s="50"/>
      <c r="V450" s="50"/>
      <c r="W450" s="52"/>
      <c r="X450" s="50"/>
      <c r="Y450" s="50"/>
      <c r="Z450" s="50"/>
    </row>
    <row r="451" spans="1:26" ht="17.2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0"/>
      <c r="K451" s="125"/>
      <c r="L451" s="125"/>
      <c r="R451" s="50"/>
      <c r="S451" s="50"/>
      <c r="T451" s="50"/>
      <c r="U451" s="50"/>
      <c r="V451" s="50"/>
      <c r="W451" s="52"/>
      <c r="X451" s="50"/>
      <c r="Y451" s="50"/>
      <c r="Z451" s="50"/>
    </row>
    <row r="452" spans="1:26" ht="17.2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0"/>
      <c r="K452" s="125"/>
      <c r="L452" s="125"/>
      <c r="R452" s="50"/>
      <c r="S452" s="50"/>
      <c r="T452" s="50"/>
      <c r="U452" s="50"/>
      <c r="V452" s="50"/>
      <c r="W452" s="52"/>
      <c r="X452" s="50"/>
      <c r="Y452" s="50"/>
      <c r="Z452" s="50"/>
    </row>
    <row r="453" spans="1:26" ht="17.2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0"/>
      <c r="K453" s="125"/>
      <c r="L453" s="125"/>
      <c r="R453" s="50"/>
      <c r="S453" s="50"/>
      <c r="T453" s="50"/>
      <c r="U453" s="50"/>
      <c r="V453" s="50"/>
      <c r="W453" s="52"/>
      <c r="X453" s="50"/>
      <c r="Y453" s="50"/>
      <c r="Z453" s="50"/>
    </row>
    <row r="454" spans="1:26" ht="17.2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0"/>
      <c r="K454" s="125"/>
      <c r="L454" s="125"/>
      <c r="R454" s="50"/>
      <c r="S454" s="50"/>
      <c r="T454" s="50"/>
      <c r="U454" s="50"/>
      <c r="V454" s="50"/>
      <c r="W454" s="52"/>
      <c r="X454" s="50"/>
      <c r="Y454" s="50"/>
      <c r="Z454" s="50"/>
    </row>
    <row r="455" spans="1:26" ht="17.2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0"/>
      <c r="K455" s="125"/>
      <c r="L455" s="125"/>
      <c r="R455" s="50"/>
      <c r="S455" s="50"/>
      <c r="T455" s="50"/>
      <c r="U455" s="50"/>
      <c r="V455" s="50"/>
      <c r="W455" s="52"/>
      <c r="X455" s="50"/>
      <c r="Y455" s="50"/>
      <c r="Z455" s="50"/>
    </row>
    <row r="456" spans="1:26" ht="17.2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0"/>
      <c r="K456" s="125"/>
      <c r="L456" s="125"/>
      <c r="R456" s="50"/>
      <c r="S456" s="50"/>
      <c r="T456" s="50"/>
      <c r="U456" s="50"/>
      <c r="V456" s="50"/>
      <c r="W456" s="52"/>
      <c r="X456" s="50"/>
      <c r="Y456" s="50"/>
      <c r="Z456" s="50"/>
    </row>
    <row r="457" spans="1:26" ht="17.2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0"/>
      <c r="K457" s="125"/>
      <c r="L457" s="125"/>
      <c r="R457" s="50"/>
      <c r="S457" s="50"/>
      <c r="T457" s="50"/>
      <c r="U457" s="50"/>
      <c r="V457" s="50"/>
      <c r="W457" s="52"/>
      <c r="X457" s="50"/>
      <c r="Y457" s="50"/>
      <c r="Z457" s="50"/>
    </row>
    <row r="458" spans="1:26" ht="17.2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0"/>
      <c r="K458" s="125"/>
      <c r="L458" s="125"/>
      <c r="R458" s="50"/>
      <c r="S458" s="50"/>
      <c r="T458" s="50"/>
      <c r="U458" s="50"/>
      <c r="V458" s="50"/>
      <c r="W458" s="52"/>
      <c r="X458" s="50"/>
      <c r="Y458" s="50"/>
      <c r="Z458" s="50"/>
    </row>
    <row r="459" spans="1:26" ht="17.2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0"/>
      <c r="K459" s="125"/>
      <c r="L459" s="125"/>
      <c r="R459" s="50"/>
      <c r="S459" s="50"/>
      <c r="T459" s="50"/>
      <c r="U459" s="50"/>
      <c r="V459" s="50"/>
      <c r="W459" s="52"/>
      <c r="X459" s="50"/>
      <c r="Y459" s="50"/>
      <c r="Z459" s="50"/>
    </row>
    <row r="460" spans="1:26" ht="17.2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0"/>
      <c r="K460" s="125"/>
      <c r="L460" s="125"/>
      <c r="R460" s="50"/>
      <c r="S460" s="50"/>
      <c r="T460" s="50"/>
      <c r="U460" s="50"/>
      <c r="V460" s="50"/>
      <c r="W460" s="52"/>
      <c r="X460" s="50"/>
      <c r="Y460" s="50"/>
      <c r="Z460" s="50"/>
    </row>
    <row r="461" spans="1:26" ht="17.2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0"/>
      <c r="K461" s="125"/>
      <c r="L461" s="125"/>
      <c r="R461" s="50"/>
      <c r="S461" s="50"/>
      <c r="T461" s="50"/>
      <c r="U461" s="50"/>
      <c r="V461" s="50"/>
      <c r="W461" s="52"/>
      <c r="X461" s="50"/>
      <c r="Y461" s="50"/>
      <c r="Z461" s="50"/>
    </row>
    <row r="462" spans="1:26" ht="17.2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0"/>
      <c r="K462" s="125"/>
      <c r="L462" s="125"/>
      <c r="R462" s="50"/>
      <c r="S462" s="50"/>
      <c r="T462" s="50"/>
      <c r="U462" s="50"/>
      <c r="V462" s="50"/>
      <c r="W462" s="52"/>
      <c r="X462" s="50"/>
      <c r="Y462" s="50"/>
      <c r="Z462" s="50"/>
    </row>
    <row r="463" spans="1:26" ht="17.2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0"/>
      <c r="K463" s="125"/>
      <c r="L463" s="125"/>
      <c r="R463" s="50"/>
      <c r="S463" s="50"/>
      <c r="T463" s="50"/>
      <c r="U463" s="50"/>
      <c r="V463" s="50"/>
      <c r="W463" s="52"/>
      <c r="X463" s="50"/>
      <c r="Y463" s="50"/>
      <c r="Z463" s="50"/>
    </row>
    <row r="464" spans="1:26" ht="17.2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0"/>
      <c r="K464" s="125"/>
      <c r="L464" s="125"/>
      <c r="R464" s="50"/>
      <c r="S464" s="50"/>
      <c r="T464" s="50"/>
      <c r="U464" s="50"/>
      <c r="V464" s="50"/>
      <c r="W464" s="52"/>
      <c r="X464" s="50"/>
      <c r="Y464" s="50"/>
      <c r="Z464" s="50"/>
    </row>
    <row r="465" spans="1:26" ht="17.2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0"/>
      <c r="K465" s="125"/>
      <c r="L465" s="125"/>
      <c r="R465" s="50"/>
      <c r="S465" s="50"/>
      <c r="T465" s="50"/>
      <c r="U465" s="50"/>
      <c r="V465" s="50"/>
      <c r="W465" s="52"/>
      <c r="X465" s="50"/>
      <c r="Y465" s="50"/>
      <c r="Z465" s="50"/>
    </row>
    <row r="466" spans="1:26" ht="17.2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0"/>
      <c r="K466" s="125"/>
      <c r="L466" s="125"/>
      <c r="R466" s="50"/>
      <c r="S466" s="50"/>
      <c r="T466" s="50"/>
      <c r="U466" s="50"/>
      <c r="V466" s="50"/>
      <c r="W466" s="52"/>
      <c r="X466" s="50"/>
      <c r="Y466" s="50"/>
      <c r="Z466" s="50"/>
    </row>
    <row r="467" spans="1:26" ht="17.2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0"/>
      <c r="K467" s="125"/>
      <c r="L467" s="125"/>
      <c r="R467" s="50"/>
      <c r="S467" s="50"/>
      <c r="T467" s="50"/>
      <c r="U467" s="50"/>
      <c r="V467" s="50"/>
      <c r="W467" s="52"/>
      <c r="X467" s="50"/>
      <c r="Y467" s="50"/>
      <c r="Z467" s="50"/>
    </row>
    <row r="468" spans="1:26" ht="17.2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0"/>
      <c r="K468" s="125"/>
      <c r="L468" s="125"/>
      <c r="R468" s="50"/>
      <c r="S468" s="50"/>
      <c r="T468" s="50"/>
      <c r="U468" s="50"/>
      <c r="V468" s="50"/>
      <c r="W468" s="52"/>
      <c r="X468" s="50"/>
      <c r="Y468" s="50"/>
      <c r="Z468" s="50"/>
    </row>
    <row r="469" spans="1:26" ht="17.2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0"/>
      <c r="K469" s="125"/>
      <c r="L469" s="125"/>
      <c r="R469" s="50"/>
      <c r="S469" s="50"/>
      <c r="T469" s="50"/>
      <c r="U469" s="50"/>
      <c r="V469" s="50"/>
      <c r="W469" s="52"/>
      <c r="X469" s="50"/>
      <c r="Y469" s="50"/>
      <c r="Z469" s="50"/>
    </row>
    <row r="470" spans="1:26" ht="17.2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0"/>
      <c r="K470" s="125"/>
      <c r="L470" s="125"/>
      <c r="R470" s="50"/>
      <c r="S470" s="50"/>
      <c r="T470" s="50"/>
      <c r="U470" s="50"/>
      <c r="V470" s="50"/>
      <c r="W470" s="52"/>
      <c r="X470" s="50"/>
      <c r="Y470" s="50"/>
      <c r="Z470" s="50"/>
    </row>
    <row r="471" spans="1:26" ht="17.2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0"/>
      <c r="K471" s="125"/>
      <c r="L471" s="125"/>
      <c r="R471" s="50"/>
      <c r="S471" s="50"/>
      <c r="T471" s="50"/>
      <c r="U471" s="50"/>
      <c r="V471" s="50"/>
      <c r="W471" s="52"/>
      <c r="X471" s="50"/>
      <c r="Y471" s="50"/>
      <c r="Z471" s="50"/>
    </row>
    <row r="472" spans="1:26" ht="17.2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0"/>
      <c r="K472" s="125"/>
      <c r="L472" s="125"/>
      <c r="R472" s="50"/>
      <c r="S472" s="50"/>
      <c r="T472" s="50"/>
      <c r="U472" s="50"/>
      <c r="V472" s="50"/>
      <c r="W472" s="52"/>
      <c r="X472" s="50"/>
      <c r="Y472" s="50"/>
      <c r="Z472" s="50"/>
    </row>
    <row r="473" spans="1:26" ht="17.2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0"/>
      <c r="K473" s="125"/>
      <c r="L473" s="125"/>
      <c r="R473" s="50"/>
      <c r="S473" s="50"/>
      <c r="T473" s="50"/>
      <c r="U473" s="50"/>
      <c r="V473" s="50"/>
      <c r="W473" s="52"/>
      <c r="X473" s="50"/>
      <c r="Y473" s="50"/>
      <c r="Z473" s="50"/>
    </row>
    <row r="474" spans="1:26" ht="17.2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0"/>
      <c r="K474" s="125"/>
      <c r="L474" s="125"/>
      <c r="R474" s="50"/>
      <c r="S474" s="50"/>
      <c r="T474" s="50"/>
      <c r="U474" s="50"/>
      <c r="V474" s="50"/>
      <c r="W474" s="52"/>
      <c r="X474" s="50"/>
      <c r="Y474" s="50"/>
      <c r="Z474" s="50"/>
    </row>
    <row r="475" spans="1:26" ht="17.2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0"/>
      <c r="K475" s="125"/>
      <c r="L475" s="125"/>
      <c r="R475" s="50"/>
      <c r="S475" s="50"/>
      <c r="T475" s="50"/>
      <c r="U475" s="50"/>
      <c r="V475" s="50"/>
      <c r="W475" s="52"/>
      <c r="X475" s="50"/>
      <c r="Y475" s="50"/>
      <c r="Z475" s="50"/>
    </row>
    <row r="476" spans="1:26" ht="17.2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0"/>
      <c r="K476" s="125"/>
      <c r="L476" s="125"/>
      <c r="R476" s="50"/>
      <c r="S476" s="50"/>
      <c r="T476" s="50"/>
      <c r="U476" s="50"/>
      <c r="V476" s="50"/>
      <c r="W476" s="52"/>
      <c r="X476" s="50"/>
      <c r="Y476" s="50"/>
      <c r="Z476" s="50"/>
    </row>
    <row r="477" spans="1:26" ht="17.2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0"/>
      <c r="K477" s="125"/>
      <c r="L477" s="125"/>
      <c r="R477" s="50"/>
      <c r="S477" s="50"/>
      <c r="T477" s="50"/>
      <c r="U477" s="50"/>
      <c r="V477" s="50"/>
      <c r="W477" s="52"/>
      <c r="X477" s="50"/>
      <c r="Y477" s="50"/>
      <c r="Z477" s="50"/>
    </row>
    <row r="478" spans="1:26" ht="17.2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0"/>
      <c r="K478" s="125"/>
      <c r="L478" s="125"/>
      <c r="R478" s="50"/>
      <c r="S478" s="50"/>
      <c r="T478" s="50"/>
      <c r="U478" s="50"/>
      <c r="V478" s="50"/>
      <c r="W478" s="52"/>
      <c r="X478" s="50"/>
      <c r="Y478" s="50"/>
      <c r="Z478" s="50"/>
    </row>
    <row r="479" spans="1:26" ht="17.2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0"/>
      <c r="K479" s="125"/>
      <c r="L479" s="125"/>
      <c r="R479" s="50"/>
      <c r="S479" s="50"/>
      <c r="T479" s="50"/>
      <c r="U479" s="50"/>
      <c r="V479" s="50"/>
      <c r="W479" s="52"/>
      <c r="X479" s="50"/>
      <c r="Y479" s="50"/>
      <c r="Z479" s="50"/>
    </row>
    <row r="480" spans="1:26" ht="17.2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0"/>
      <c r="K480" s="125"/>
      <c r="L480" s="125"/>
      <c r="R480" s="50"/>
      <c r="S480" s="50"/>
      <c r="T480" s="50"/>
      <c r="U480" s="50"/>
      <c r="V480" s="50"/>
      <c r="W480" s="52"/>
      <c r="X480" s="50"/>
      <c r="Y480" s="50"/>
      <c r="Z480" s="50"/>
    </row>
    <row r="481" spans="1:26" ht="17.2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0"/>
      <c r="K481" s="125"/>
      <c r="L481" s="125"/>
      <c r="R481" s="50"/>
      <c r="S481" s="50"/>
      <c r="T481" s="50"/>
      <c r="U481" s="50"/>
      <c r="V481" s="50"/>
      <c r="W481" s="52"/>
      <c r="X481" s="50"/>
      <c r="Y481" s="50"/>
      <c r="Z481" s="50"/>
    </row>
    <row r="482" spans="1:26" ht="17.2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0"/>
      <c r="K482" s="125"/>
      <c r="L482" s="125"/>
      <c r="R482" s="50"/>
      <c r="S482" s="50"/>
      <c r="T482" s="50"/>
      <c r="U482" s="50"/>
      <c r="V482" s="50"/>
      <c r="W482" s="52"/>
      <c r="X482" s="50"/>
      <c r="Y482" s="50"/>
      <c r="Z482" s="50"/>
    </row>
    <row r="483" spans="1:26" ht="17.2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0"/>
      <c r="K483" s="125"/>
      <c r="L483" s="125"/>
      <c r="R483" s="50"/>
      <c r="S483" s="50"/>
      <c r="T483" s="50"/>
      <c r="U483" s="50"/>
      <c r="V483" s="50"/>
      <c r="W483" s="52"/>
      <c r="X483" s="50"/>
      <c r="Y483" s="50"/>
      <c r="Z483" s="50"/>
    </row>
    <row r="484" spans="1:26" ht="17.2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0"/>
      <c r="K484" s="125"/>
      <c r="L484" s="125"/>
      <c r="R484" s="50"/>
      <c r="S484" s="50"/>
      <c r="T484" s="50"/>
      <c r="U484" s="50"/>
      <c r="V484" s="50"/>
      <c r="W484" s="52"/>
      <c r="X484" s="50"/>
      <c r="Y484" s="50"/>
      <c r="Z484" s="50"/>
    </row>
    <row r="485" spans="1:26" ht="17.2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0"/>
      <c r="K485" s="125"/>
      <c r="L485" s="125"/>
      <c r="R485" s="50"/>
      <c r="S485" s="50"/>
      <c r="T485" s="50"/>
      <c r="U485" s="50"/>
      <c r="V485" s="50"/>
      <c r="W485" s="52"/>
      <c r="X485" s="50"/>
      <c r="Y485" s="50"/>
      <c r="Z485" s="50"/>
    </row>
    <row r="486" spans="1:26" ht="17.2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0"/>
      <c r="K486" s="125"/>
      <c r="L486" s="125"/>
      <c r="R486" s="50"/>
      <c r="S486" s="50"/>
      <c r="T486" s="50"/>
      <c r="U486" s="50"/>
      <c r="V486" s="50"/>
      <c r="W486" s="52"/>
      <c r="X486" s="50"/>
      <c r="Y486" s="50"/>
      <c r="Z486" s="50"/>
    </row>
    <row r="487" spans="1:26" ht="17.2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0"/>
      <c r="K487" s="125"/>
      <c r="L487" s="125"/>
      <c r="R487" s="50"/>
      <c r="S487" s="50"/>
      <c r="T487" s="50"/>
      <c r="U487" s="50"/>
      <c r="V487" s="50"/>
      <c r="W487" s="52"/>
      <c r="X487" s="50"/>
      <c r="Y487" s="50"/>
      <c r="Z487" s="50"/>
    </row>
    <row r="488" spans="1:26" ht="17.2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0"/>
      <c r="K488" s="125"/>
      <c r="L488" s="125"/>
      <c r="R488" s="50"/>
      <c r="S488" s="50"/>
      <c r="T488" s="50"/>
      <c r="U488" s="50"/>
      <c r="V488" s="50"/>
      <c r="W488" s="52"/>
      <c r="X488" s="50"/>
      <c r="Y488" s="50"/>
      <c r="Z488" s="50"/>
    </row>
    <row r="489" spans="1:26" ht="17.2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0"/>
      <c r="K489" s="125"/>
      <c r="L489" s="125"/>
      <c r="R489" s="50"/>
      <c r="S489" s="50"/>
      <c r="T489" s="50"/>
      <c r="U489" s="50"/>
      <c r="V489" s="50"/>
      <c r="W489" s="52"/>
      <c r="X489" s="50"/>
      <c r="Y489" s="50"/>
      <c r="Z489" s="50"/>
    </row>
    <row r="490" spans="1:26" ht="17.2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0"/>
      <c r="K490" s="125"/>
      <c r="L490" s="125"/>
      <c r="R490" s="50"/>
      <c r="S490" s="50"/>
      <c r="T490" s="50"/>
      <c r="U490" s="50"/>
      <c r="V490" s="50"/>
      <c r="W490" s="52"/>
      <c r="X490" s="50"/>
      <c r="Y490" s="50"/>
      <c r="Z490" s="50"/>
    </row>
    <row r="491" spans="1:26" ht="17.2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0"/>
      <c r="K491" s="125"/>
      <c r="L491" s="125"/>
      <c r="R491" s="50"/>
      <c r="S491" s="50"/>
      <c r="T491" s="50"/>
      <c r="U491" s="50"/>
      <c r="V491" s="50"/>
      <c r="W491" s="52"/>
      <c r="X491" s="50"/>
      <c r="Y491" s="50"/>
      <c r="Z491" s="50"/>
    </row>
    <row r="492" spans="1:26" ht="17.2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0"/>
      <c r="K492" s="125"/>
      <c r="L492" s="125"/>
      <c r="R492" s="50"/>
      <c r="S492" s="50"/>
      <c r="T492" s="50"/>
      <c r="U492" s="50"/>
      <c r="V492" s="50"/>
      <c r="W492" s="52"/>
      <c r="X492" s="50"/>
      <c r="Y492" s="50"/>
      <c r="Z492" s="50"/>
    </row>
    <row r="493" spans="1:26" ht="17.2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0"/>
      <c r="K493" s="125"/>
      <c r="L493" s="125"/>
      <c r="R493" s="50"/>
      <c r="S493" s="50"/>
      <c r="T493" s="50"/>
      <c r="U493" s="50"/>
      <c r="V493" s="50"/>
      <c r="W493" s="52"/>
      <c r="X493" s="50"/>
      <c r="Y493" s="50"/>
      <c r="Z493" s="50"/>
    </row>
    <row r="494" spans="1:26" ht="17.2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0"/>
      <c r="K494" s="125"/>
      <c r="L494" s="125"/>
      <c r="R494" s="50"/>
      <c r="S494" s="50"/>
      <c r="T494" s="50"/>
      <c r="U494" s="50"/>
      <c r="V494" s="50"/>
      <c r="W494" s="52"/>
      <c r="X494" s="50"/>
      <c r="Y494" s="50"/>
      <c r="Z494" s="50"/>
    </row>
    <row r="495" spans="1:26" ht="17.2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0"/>
      <c r="K495" s="125"/>
      <c r="L495" s="125"/>
      <c r="R495" s="50"/>
      <c r="S495" s="50"/>
      <c r="T495" s="50"/>
      <c r="U495" s="50"/>
      <c r="V495" s="50"/>
      <c r="W495" s="52"/>
      <c r="X495" s="50"/>
      <c r="Y495" s="50"/>
      <c r="Z495" s="50"/>
    </row>
    <row r="496" spans="1:26" ht="17.2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0"/>
      <c r="K496" s="125"/>
      <c r="L496" s="125"/>
      <c r="R496" s="50"/>
      <c r="S496" s="50"/>
      <c r="T496" s="50"/>
      <c r="U496" s="50"/>
      <c r="V496" s="50"/>
      <c r="W496" s="52"/>
      <c r="X496" s="50"/>
      <c r="Y496" s="50"/>
      <c r="Z496" s="50"/>
    </row>
    <row r="497" spans="1:26" ht="17.2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0"/>
      <c r="K497" s="125"/>
      <c r="L497" s="125"/>
      <c r="R497" s="50"/>
      <c r="S497" s="50"/>
      <c r="T497" s="50"/>
      <c r="U497" s="50"/>
      <c r="V497" s="50"/>
      <c r="W497" s="52"/>
      <c r="X497" s="50"/>
      <c r="Y497" s="50"/>
      <c r="Z497" s="50"/>
    </row>
    <row r="498" spans="1:26" ht="17.2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0"/>
      <c r="K498" s="125"/>
      <c r="L498" s="125"/>
      <c r="R498" s="50"/>
      <c r="S498" s="50"/>
      <c r="T498" s="50"/>
      <c r="U498" s="50"/>
      <c r="V498" s="50"/>
      <c r="W498" s="52"/>
      <c r="X498" s="50"/>
      <c r="Y498" s="50"/>
      <c r="Z498" s="50"/>
    </row>
    <row r="499" spans="1:26" ht="17.2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0"/>
      <c r="K499" s="125"/>
      <c r="L499" s="125"/>
      <c r="R499" s="50"/>
      <c r="S499" s="50"/>
      <c r="T499" s="50"/>
      <c r="U499" s="50"/>
      <c r="V499" s="50"/>
      <c r="W499" s="52"/>
      <c r="X499" s="50"/>
      <c r="Y499" s="50"/>
      <c r="Z499" s="50"/>
    </row>
    <row r="500" spans="1:26" ht="17.2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0"/>
      <c r="K500" s="125"/>
      <c r="L500" s="125"/>
      <c r="R500" s="50"/>
      <c r="S500" s="50"/>
      <c r="T500" s="50"/>
      <c r="U500" s="50"/>
      <c r="V500" s="50"/>
      <c r="W500" s="52"/>
      <c r="X500" s="50"/>
      <c r="Y500" s="50"/>
      <c r="Z500" s="50"/>
    </row>
    <row r="501" spans="1:26" ht="17.2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0"/>
      <c r="K501" s="125"/>
      <c r="L501" s="125"/>
      <c r="R501" s="50"/>
      <c r="S501" s="50"/>
      <c r="T501" s="50"/>
      <c r="U501" s="50"/>
      <c r="V501" s="50"/>
      <c r="W501" s="52"/>
      <c r="X501" s="50"/>
      <c r="Y501" s="50"/>
      <c r="Z501" s="50"/>
    </row>
    <row r="502" spans="1:26" ht="17.2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0"/>
      <c r="K502" s="125"/>
      <c r="L502" s="125"/>
      <c r="R502" s="50"/>
      <c r="S502" s="50"/>
      <c r="T502" s="50"/>
      <c r="U502" s="50"/>
      <c r="V502" s="50"/>
      <c r="W502" s="52"/>
      <c r="X502" s="50"/>
      <c r="Y502" s="50"/>
      <c r="Z502" s="50"/>
    </row>
    <row r="503" spans="1:26" ht="17.2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0"/>
      <c r="K503" s="125"/>
      <c r="L503" s="125"/>
      <c r="R503" s="50"/>
      <c r="S503" s="50"/>
      <c r="T503" s="50"/>
      <c r="U503" s="50"/>
      <c r="V503" s="50"/>
      <c r="W503" s="52"/>
      <c r="X503" s="50"/>
      <c r="Y503" s="50"/>
      <c r="Z503" s="50"/>
    </row>
    <row r="504" spans="1:26" ht="17.2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0"/>
      <c r="K504" s="125"/>
      <c r="L504" s="125"/>
      <c r="R504" s="50"/>
      <c r="S504" s="50"/>
      <c r="T504" s="50"/>
      <c r="U504" s="50"/>
      <c r="V504" s="50"/>
      <c r="W504" s="52"/>
      <c r="X504" s="50"/>
      <c r="Y504" s="50"/>
      <c r="Z504" s="50"/>
    </row>
    <row r="505" spans="1:26" ht="17.2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0"/>
      <c r="K505" s="125"/>
      <c r="L505" s="125"/>
      <c r="R505" s="50"/>
      <c r="S505" s="50"/>
      <c r="T505" s="50"/>
      <c r="U505" s="50"/>
      <c r="V505" s="50"/>
      <c r="W505" s="52"/>
      <c r="X505" s="50"/>
      <c r="Y505" s="50"/>
      <c r="Z505" s="50"/>
    </row>
    <row r="506" spans="1:26" ht="17.2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0"/>
      <c r="K506" s="125"/>
      <c r="L506" s="125"/>
      <c r="R506" s="50"/>
      <c r="S506" s="50"/>
      <c r="T506" s="50"/>
      <c r="U506" s="50"/>
      <c r="V506" s="50"/>
      <c r="W506" s="52"/>
      <c r="X506" s="50"/>
      <c r="Y506" s="50"/>
      <c r="Z506" s="50"/>
    </row>
    <row r="507" spans="1:26" ht="17.2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0"/>
      <c r="K507" s="125"/>
      <c r="L507" s="125"/>
      <c r="R507" s="50"/>
      <c r="S507" s="50"/>
      <c r="T507" s="50"/>
      <c r="U507" s="50"/>
      <c r="V507" s="50"/>
      <c r="W507" s="52"/>
      <c r="X507" s="50"/>
      <c r="Y507" s="50"/>
      <c r="Z507" s="50"/>
    </row>
    <row r="508" spans="1:26" ht="17.2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0"/>
      <c r="K508" s="125"/>
      <c r="L508" s="125"/>
      <c r="R508" s="50"/>
      <c r="S508" s="50"/>
      <c r="T508" s="50"/>
      <c r="U508" s="50"/>
      <c r="V508" s="50"/>
      <c r="W508" s="52"/>
      <c r="X508" s="50"/>
      <c r="Y508" s="50"/>
      <c r="Z508" s="50"/>
    </row>
    <row r="509" spans="1:26" ht="17.2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0"/>
      <c r="K509" s="125"/>
      <c r="L509" s="125"/>
      <c r="R509" s="50"/>
      <c r="S509" s="50"/>
      <c r="T509" s="50"/>
      <c r="U509" s="50"/>
      <c r="V509" s="50"/>
      <c r="W509" s="52"/>
      <c r="X509" s="50"/>
      <c r="Y509" s="50"/>
      <c r="Z509" s="50"/>
    </row>
    <row r="510" spans="1:26" ht="17.2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0"/>
      <c r="K510" s="125"/>
      <c r="L510" s="125"/>
      <c r="R510" s="50"/>
      <c r="S510" s="50"/>
      <c r="T510" s="50"/>
      <c r="U510" s="50"/>
      <c r="V510" s="50"/>
      <c r="W510" s="52"/>
      <c r="X510" s="50"/>
      <c r="Y510" s="50"/>
      <c r="Z510" s="50"/>
    </row>
    <row r="511" spans="1:26" ht="17.2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0"/>
      <c r="K511" s="125"/>
      <c r="L511" s="125"/>
      <c r="R511" s="50"/>
      <c r="S511" s="50"/>
      <c r="T511" s="50"/>
      <c r="U511" s="50"/>
      <c r="V511" s="50"/>
      <c r="W511" s="52"/>
      <c r="X511" s="50"/>
      <c r="Y511" s="50"/>
      <c r="Z511" s="50"/>
    </row>
    <row r="512" spans="1:26" ht="17.2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0"/>
      <c r="K512" s="125"/>
      <c r="L512" s="125"/>
      <c r="R512" s="50"/>
      <c r="S512" s="50"/>
      <c r="T512" s="50"/>
      <c r="U512" s="50"/>
      <c r="V512" s="50"/>
      <c r="W512" s="52"/>
      <c r="X512" s="50"/>
      <c r="Y512" s="50"/>
      <c r="Z512" s="50"/>
    </row>
    <row r="513" spans="1:26" ht="17.2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0"/>
      <c r="K513" s="125"/>
      <c r="L513" s="125"/>
      <c r="R513" s="50"/>
      <c r="S513" s="50"/>
      <c r="T513" s="50"/>
      <c r="U513" s="50"/>
      <c r="V513" s="50"/>
      <c r="W513" s="52"/>
      <c r="X513" s="50"/>
      <c r="Y513" s="50"/>
      <c r="Z513" s="50"/>
    </row>
    <row r="514" spans="1:26" ht="17.2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0"/>
      <c r="K514" s="125"/>
      <c r="L514" s="125"/>
      <c r="R514" s="50"/>
      <c r="S514" s="50"/>
      <c r="T514" s="50"/>
      <c r="U514" s="50"/>
      <c r="V514" s="50"/>
      <c r="W514" s="52"/>
      <c r="X514" s="50"/>
      <c r="Y514" s="50"/>
      <c r="Z514" s="50"/>
    </row>
    <row r="515" spans="1:26" ht="17.2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0"/>
      <c r="K515" s="125"/>
      <c r="L515" s="125"/>
      <c r="R515" s="50"/>
      <c r="S515" s="50"/>
      <c r="T515" s="50"/>
      <c r="U515" s="50"/>
      <c r="V515" s="50"/>
      <c r="W515" s="52"/>
      <c r="X515" s="50"/>
      <c r="Y515" s="50"/>
      <c r="Z515" s="50"/>
    </row>
    <row r="516" spans="1:26" ht="17.2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0"/>
      <c r="K516" s="125"/>
      <c r="L516" s="125"/>
      <c r="R516" s="50"/>
      <c r="S516" s="50"/>
      <c r="T516" s="50"/>
      <c r="U516" s="50"/>
      <c r="V516" s="50"/>
      <c r="W516" s="52"/>
      <c r="X516" s="50"/>
      <c r="Y516" s="50"/>
      <c r="Z516" s="50"/>
    </row>
    <row r="517" spans="1:26" ht="17.2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0"/>
      <c r="K517" s="125"/>
      <c r="L517" s="125"/>
      <c r="R517" s="50"/>
      <c r="S517" s="50"/>
      <c r="T517" s="50"/>
      <c r="U517" s="50"/>
      <c r="V517" s="50"/>
      <c r="W517" s="52"/>
      <c r="X517" s="50"/>
      <c r="Y517" s="50"/>
      <c r="Z517" s="50"/>
    </row>
    <row r="518" spans="1:26" ht="17.2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0"/>
      <c r="K518" s="125"/>
      <c r="L518" s="125"/>
      <c r="R518" s="50"/>
      <c r="S518" s="50"/>
      <c r="T518" s="50"/>
      <c r="U518" s="50"/>
      <c r="V518" s="50"/>
      <c r="W518" s="52"/>
      <c r="X518" s="50"/>
      <c r="Y518" s="50"/>
      <c r="Z518" s="50"/>
    </row>
    <row r="519" spans="1:26" ht="17.2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0"/>
      <c r="K519" s="125"/>
      <c r="L519" s="125"/>
      <c r="R519" s="50"/>
      <c r="S519" s="50"/>
      <c r="T519" s="50"/>
      <c r="U519" s="50"/>
      <c r="V519" s="50"/>
      <c r="W519" s="52"/>
      <c r="X519" s="50"/>
      <c r="Y519" s="50"/>
      <c r="Z519" s="50"/>
    </row>
    <row r="520" spans="1:26" ht="17.2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0"/>
      <c r="K520" s="125"/>
      <c r="L520" s="125"/>
      <c r="R520" s="50"/>
      <c r="S520" s="50"/>
      <c r="T520" s="50"/>
      <c r="U520" s="50"/>
      <c r="V520" s="50"/>
      <c r="W520" s="52"/>
      <c r="X520" s="50"/>
      <c r="Y520" s="50"/>
      <c r="Z520" s="50"/>
    </row>
    <row r="521" spans="1:26" ht="17.2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0"/>
      <c r="K521" s="125"/>
      <c r="L521" s="125"/>
      <c r="R521" s="50"/>
      <c r="S521" s="50"/>
      <c r="T521" s="50"/>
      <c r="U521" s="50"/>
      <c r="V521" s="50"/>
      <c r="W521" s="52"/>
      <c r="X521" s="50"/>
      <c r="Y521" s="50"/>
      <c r="Z521" s="50"/>
    </row>
    <row r="522" spans="1:26" ht="17.2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0"/>
      <c r="K522" s="125"/>
      <c r="L522" s="125"/>
      <c r="R522" s="50"/>
      <c r="S522" s="50"/>
      <c r="T522" s="50"/>
      <c r="U522" s="50"/>
      <c r="V522" s="50"/>
      <c r="W522" s="52"/>
      <c r="X522" s="50"/>
      <c r="Y522" s="50"/>
      <c r="Z522" s="50"/>
    </row>
    <row r="523" spans="1:26" ht="17.2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0"/>
      <c r="K523" s="125"/>
      <c r="L523" s="125"/>
      <c r="R523" s="50"/>
      <c r="S523" s="50"/>
      <c r="T523" s="50"/>
      <c r="U523" s="50"/>
      <c r="V523" s="50"/>
      <c r="W523" s="52"/>
      <c r="X523" s="50"/>
      <c r="Y523" s="50"/>
      <c r="Z523" s="50"/>
    </row>
    <row r="524" spans="1:26" ht="17.2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0"/>
      <c r="K524" s="125"/>
      <c r="L524" s="125"/>
      <c r="R524" s="50"/>
      <c r="S524" s="50"/>
      <c r="T524" s="50"/>
      <c r="U524" s="50"/>
      <c r="V524" s="50"/>
      <c r="W524" s="52"/>
      <c r="X524" s="50"/>
      <c r="Y524" s="50"/>
      <c r="Z524" s="50"/>
    </row>
    <row r="525" spans="1:26" ht="17.2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0"/>
      <c r="K525" s="125"/>
      <c r="L525" s="125"/>
      <c r="R525" s="50"/>
      <c r="S525" s="50"/>
      <c r="T525" s="50"/>
      <c r="U525" s="50"/>
      <c r="V525" s="50"/>
      <c r="W525" s="52"/>
      <c r="X525" s="50"/>
      <c r="Y525" s="50"/>
      <c r="Z525" s="50"/>
    </row>
    <row r="526" spans="1:26" ht="17.2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0"/>
      <c r="K526" s="125"/>
      <c r="L526" s="125"/>
      <c r="R526" s="50"/>
      <c r="S526" s="50"/>
      <c r="T526" s="50"/>
      <c r="U526" s="50"/>
      <c r="V526" s="50"/>
      <c r="W526" s="52"/>
      <c r="X526" s="50"/>
      <c r="Y526" s="50"/>
      <c r="Z526" s="50"/>
    </row>
    <row r="527" spans="1:26" ht="17.2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0"/>
      <c r="K527" s="125"/>
      <c r="L527" s="125"/>
      <c r="R527" s="50"/>
      <c r="S527" s="50"/>
      <c r="T527" s="50"/>
      <c r="U527" s="50"/>
      <c r="V527" s="50"/>
      <c r="W527" s="52"/>
      <c r="X527" s="50"/>
      <c r="Y527" s="50"/>
      <c r="Z527" s="50"/>
    </row>
    <row r="528" spans="1:26" ht="17.2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0"/>
      <c r="K528" s="125"/>
      <c r="L528" s="125"/>
      <c r="R528" s="50"/>
      <c r="S528" s="50"/>
      <c r="T528" s="50"/>
      <c r="U528" s="50"/>
      <c r="V528" s="50"/>
      <c r="W528" s="52"/>
      <c r="X528" s="50"/>
      <c r="Y528" s="50"/>
      <c r="Z528" s="50"/>
    </row>
    <row r="529" spans="1:26" ht="17.2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0"/>
      <c r="K529" s="125"/>
      <c r="L529" s="125"/>
      <c r="R529" s="50"/>
      <c r="S529" s="50"/>
      <c r="T529" s="50"/>
      <c r="U529" s="50"/>
      <c r="V529" s="50"/>
      <c r="W529" s="52"/>
      <c r="X529" s="50"/>
      <c r="Y529" s="50"/>
      <c r="Z529" s="50"/>
    </row>
    <row r="530" spans="1:26" ht="17.2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0"/>
      <c r="K530" s="125"/>
      <c r="L530" s="125"/>
      <c r="R530" s="50"/>
      <c r="S530" s="50"/>
      <c r="T530" s="50"/>
      <c r="U530" s="50"/>
      <c r="V530" s="50"/>
      <c r="W530" s="52"/>
      <c r="X530" s="50"/>
      <c r="Y530" s="50"/>
      <c r="Z530" s="50"/>
    </row>
    <row r="531" spans="1:26" ht="17.2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0"/>
      <c r="K531" s="125"/>
      <c r="L531" s="125"/>
      <c r="R531" s="50"/>
      <c r="S531" s="50"/>
      <c r="T531" s="50"/>
      <c r="U531" s="50"/>
      <c r="V531" s="50"/>
      <c r="W531" s="52"/>
      <c r="X531" s="50"/>
      <c r="Y531" s="50"/>
      <c r="Z531" s="50"/>
    </row>
    <row r="532" spans="1:26" ht="17.2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0"/>
      <c r="K532" s="125"/>
      <c r="L532" s="125"/>
      <c r="R532" s="50"/>
      <c r="S532" s="50"/>
      <c r="T532" s="50"/>
      <c r="U532" s="50"/>
      <c r="V532" s="50"/>
      <c r="W532" s="52"/>
      <c r="X532" s="50"/>
      <c r="Y532" s="50"/>
      <c r="Z532" s="50"/>
    </row>
    <row r="533" spans="1:26" ht="17.2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0"/>
      <c r="K533" s="125"/>
      <c r="L533" s="125"/>
      <c r="R533" s="50"/>
      <c r="S533" s="50"/>
      <c r="T533" s="50"/>
      <c r="U533" s="50"/>
      <c r="V533" s="50"/>
      <c r="W533" s="52"/>
      <c r="X533" s="50"/>
      <c r="Y533" s="50"/>
      <c r="Z533" s="50"/>
    </row>
    <row r="534" spans="1:26" ht="17.2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0"/>
      <c r="K534" s="125"/>
      <c r="L534" s="125"/>
      <c r="R534" s="50"/>
      <c r="S534" s="50"/>
      <c r="T534" s="50"/>
      <c r="U534" s="50"/>
      <c r="V534" s="50"/>
      <c r="W534" s="52"/>
      <c r="X534" s="50"/>
      <c r="Y534" s="50"/>
      <c r="Z534" s="50"/>
    </row>
    <row r="535" spans="1:26" ht="17.2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0"/>
      <c r="K535" s="125"/>
      <c r="L535" s="125"/>
      <c r="R535" s="50"/>
      <c r="S535" s="50"/>
      <c r="T535" s="50"/>
      <c r="U535" s="50"/>
      <c r="V535" s="50"/>
      <c r="W535" s="52"/>
      <c r="X535" s="50"/>
      <c r="Y535" s="50"/>
      <c r="Z535" s="50"/>
    </row>
    <row r="536" spans="1:26" ht="17.2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0"/>
      <c r="K536" s="125"/>
      <c r="L536" s="125"/>
      <c r="R536" s="50"/>
      <c r="S536" s="50"/>
      <c r="T536" s="50"/>
      <c r="U536" s="50"/>
      <c r="V536" s="50"/>
      <c r="W536" s="52"/>
      <c r="X536" s="50"/>
      <c r="Y536" s="50"/>
      <c r="Z536" s="50"/>
    </row>
    <row r="537" spans="1:26" ht="17.2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0"/>
      <c r="K537" s="125"/>
      <c r="L537" s="125"/>
      <c r="R537" s="50"/>
      <c r="S537" s="50"/>
      <c r="T537" s="50"/>
      <c r="U537" s="50"/>
      <c r="V537" s="50"/>
      <c r="W537" s="52"/>
      <c r="X537" s="50"/>
      <c r="Y537" s="50"/>
      <c r="Z537" s="50"/>
    </row>
    <row r="538" spans="1:26" ht="17.2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0"/>
      <c r="K538" s="125"/>
      <c r="L538" s="125"/>
      <c r="R538" s="50"/>
      <c r="S538" s="50"/>
      <c r="T538" s="50"/>
      <c r="U538" s="50"/>
      <c r="V538" s="50"/>
      <c r="W538" s="52"/>
      <c r="X538" s="50"/>
      <c r="Y538" s="50"/>
      <c r="Z538" s="50"/>
    </row>
    <row r="539" spans="1:26" ht="17.2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0"/>
      <c r="K539" s="125"/>
      <c r="L539" s="125"/>
      <c r="R539" s="50"/>
      <c r="S539" s="50"/>
      <c r="T539" s="50"/>
      <c r="U539" s="50"/>
      <c r="V539" s="50"/>
      <c r="W539" s="52"/>
      <c r="X539" s="50"/>
      <c r="Y539" s="50"/>
      <c r="Z539" s="50"/>
    </row>
    <row r="540" spans="1:26" ht="17.2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0"/>
      <c r="K540" s="125"/>
      <c r="L540" s="125"/>
      <c r="R540" s="50"/>
      <c r="S540" s="50"/>
      <c r="T540" s="50"/>
      <c r="U540" s="50"/>
      <c r="V540" s="50"/>
      <c r="W540" s="52"/>
      <c r="X540" s="50"/>
      <c r="Y540" s="50"/>
      <c r="Z540" s="50"/>
    </row>
    <row r="541" spans="1:26" ht="17.2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0"/>
      <c r="K541" s="125"/>
      <c r="L541" s="125"/>
      <c r="R541" s="50"/>
      <c r="S541" s="50"/>
      <c r="T541" s="50"/>
      <c r="U541" s="50"/>
      <c r="V541" s="50"/>
      <c r="W541" s="52"/>
      <c r="X541" s="50"/>
      <c r="Y541" s="50"/>
      <c r="Z541" s="50"/>
    </row>
    <row r="542" spans="1:26" ht="17.2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0"/>
      <c r="K542" s="125"/>
      <c r="L542" s="125"/>
      <c r="R542" s="50"/>
      <c r="S542" s="50"/>
      <c r="T542" s="50"/>
      <c r="U542" s="50"/>
      <c r="V542" s="50"/>
      <c r="W542" s="52"/>
      <c r="X542" s="50"/>
      <c r="Y542" s="50"/>
      <c r="Z542" s="50"/>
    </row>
    <row r="543" spans="1:26" ht="17.2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0"/>
      <c r="K543" s="125"/>
      <c r="L543" s="125"/>
      <c r="R543" s="50"/>
      <c r="S543" s="50"/>
      <c r="T543" s="50"/>
      <c r="U543" s="50"/>
      <c r="V543" s="50"/>
      <c r="W543" s="52"/>
      <c r="X543" s="50"/>
      <c r="Y543" s="50"/>
      <c r="Z543" s="50"/>
    </row>
    <row r="544" spans="1:26" ht="17.2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0"/>
      <c r="K544" s="125"/>
      <c r="L544" s="125"/>
      <c r="R544" s="50"/>
      <c r="S544" s="50"/>
      <c r="T544" s="50"/>
      <c r="U544" s="50"/>
      <c r="V544" s="50"/>
      <c r="W544" s="52"/>
      <c r="X544" s="50"/>
      <c r="Y544" s="50"/>
      <c r="Z544" s="50"/>
    </row>
    <row r="545" spans="1:26" ht="17.2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0"/>
      <c r="K545" s="125"/>
      <c r="L545" s="125"/>
      <c r="R545" s="50"/>
      <c r="S545" s="50"/>
      <c r="T545" s="50"/>
      <c r="U545" s="50"/>
      <c r="V545" s="50"/>
      <c r="W545" s="52"/>
      <c r="X545" s="50"/>
      <c r="Y545" s="50"/>
      <c r="Z545" s="50"/>
    </row>
    <row r="546" spans="1:26" ht="17.2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0"/>
      <c r="K546" s="125"/>
      <c r="L546" s="125"/>
      <c r="R546" s="50"/>
      <c r="S546" s="50"/>
      <c r="T546" s="50"/>
      <c r="U546" s="50"/>
      <c r="V546" s="50"/>
      <c r="W546" s="52"/>
      <c r="X546" s="50"/>
      <c r="Y546" s="50"/>
      <c r="Z546" s="50"/>
    </row>
    <row r="547" spans="1:26" ht="17.2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0"/>
      <c r="K547" s="125"/>
      <c r="L547" s="125"/>
      <c r="R547" s="50"/>
      <c r="S547" s="50"/>
      <c r="T547" s="50"/>
      <c r="U547" s="50"/>
      <c r="V547" s="50"/>
      <c r="W547" s="52"/>
      <c r="X547" s="50"/>
      <c r="Y547" s="50"/>
      <c r="Z547" s="50"/>
    </row>
    <row r="548" spans="1:26" ht="17.2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0"/>
      <c r="K548" s="125"/>
      <c r="L548" s="125"/>
      <c r="R548" s="50"/>
      <c r="S548" s="50"/>
      <c r="T548" s="50"/>
      <c r="U548" s="50"/>
      <c r="V548" s="50"/>
      <c r="W548" s="52"/>
      <c r="X548" s="50"/>
      <c r="Y548" s="50"/>
      <c r="Z548" s="50"/>
    </row>
    <row r="549" spans="1:26" ht="17.2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0"/>
      <c r="K549" s="125"/>
      <c r="L549" s="125"/>
      <c r="R549" s="50"/>
      <c r="S549" s="50"/>
      <c r="T549" s="50"/>
      <c r="U549" s="50"/>
      <c r="V549" s="50"/>
      <c r="W549" s="52"/>
      <c r="X549" s="50"/>
      <c r="Y549" s="50"/>
      <c r="Z549" s="50"/>
    </row>
    <row r="550" spans="1:26" ht="17.2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0"/>
      <c r="K550" s="125"/>
      <c r="L550" s="125"/>
      <c r="R550" s="50"/>
      <c r="S550" s="50"/>
      <c r="T550" s="50"/>
      <c r="U550" s="50"/>
      <c r="V550" s="50"/>
      <c r="W550" s="52"/>
      <c r="X550" s="50"/>
      <c r="Y550" s="50"/>
      <c r="Z550" s="50"/>
    </row>
    <row r="551" spans="1:26" ht="17.2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0"/>
      <c r="K551" s="125"/>
      <c r="L551" s="125"/>
      <c r="R551" s="50"/>
      <c r="S551" s="50"/>
      <c r="T551" s="50"/>
      <c r="U551" s="50"/>
      <c r="V551" s="50"/>
      <c r="W551" s="52"/>
      <c r="X551" s="50"/>
      <c r="Y551" s="50"/>
      <c r="Z551" s="50"/>
    </row>
    <row r="552" spans="1:26" ht="17.2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0"/>
      <c r="K552" s="125"/>
      <c r="L552" s="125"/>
      <c r="R552" s="50"/>
      <c r="S552" s="50"/>
      <c r="T552" s="50"/>
      <c r="U552" s="50"/>
      <c r="V552" s="50"/>
      <c r="W552" s="52"/>
      <c r="X552" s="50"/>
      <c r="Y552" s="50"/>
      <c r="Z552" s="50"/>
    </row>
    <row r="553" spans="1:26" ht="17.2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0"/>
      <c r="K553" s="125"/>
      <c r="L553" s="125"/>
      <c r="R553" s="50"/>
      <c r="S553" s="50"/>
      <c r="T553" s="50"/>
      <c r="U553" s="50"/>
      <c r="V553" s="50"/>
      <c r="W553" s="52"/>
      <c r="X553" s="50"/>
      <c r="Y553" s="50"/>
      <c r="Z553" s="50"/>
    </row>
    <row r="554" spans="1:26" ht="17.2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0"/>
      <c r="K554" s="125"/>
      <c r="L554" s="125"/>
      <c r="R554" s="50"/>
      <c r="S554" s="50"/>
      <c r="T554" s="50"/>
      <c r="U554" s="50"/>
      <c r="V554" s="50"/>
      <c r="W554" s="52"/>
      <c r="X554" s="50"/>
      <c r="Y554" s="50"/>
      <c r="Z554" s="50"/>
    </row>
    <row r="555" spans="1:26" ht="17.2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0"/>
      <c r="K555" s="125"/>
      <c r="L555" s="125"/>
      <c r="R555" s="50"/>
      <c r="S555" s="50"/>
      <c r="T555" s="50"/>
      <c r="U555" s="50"/>
      <c r="V555" s="50"/>
      <c r="W555" s="52"/>
      <c r="X555" s="50"/>
      <c r="Y555" s="50"/>
      <c r="Z555" s="50"/>
    </row>
    <row r="556" spans="1:26" ht="17.2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0"/>
      <c r="K556" s="125"/>
      <c r="L556" s="125"/>
      <c r="R556" s="50"/>
      <c r="S556" s="50"/>
      <c r="T556" s="50"/>
      <c r="U556" s="50"/>
      <c r="V556" s="50"/>
      <c r="W556" s="52"/>
      <c r="X556" s="50"/>
      <c r="Y556" s="50"/>
      <c r="Z556" s="50"/>
    </row>
    <row r="557" spans="1:26" ht="17.2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0"/>
      <c r="K557" s="125"/>
      <c r="L557" s="125"/>
      <c r="R557" s="50"/>
      <c r="S557" s="50"/>
      <c r="T557" s="50"/>
      <c r="U557" s="50"/>
      <c r="V557" s="50"/>
      <c r="W557" s="52"/>
      <c r="X557" s="50"/>
      <c r="Y557" s="50"/>
      <c r="Z557" s="50"/>
    </row>
    <row r="558" spans="1:26" ht="17.2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0"/>
      <c r="K558" s="125"/>
      <c r="L558" s="125"/>
      <c r="R558" s="50"/>
      <c r="S558" s="50"/>
      <c r="T558" s="50"/>
      <c r="U558" s="50"/>
      <c r="V558" s="50"/>
      <c r="W558" s="52"/>
      <c r="X558" s="50"/>
      <c r="Y558" s="50"/>
      <c r="Z558" s="50"/>
    </row>
    <row r="559" spans="1:26" ht="17.2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0"/>
      <c r="K559" s="125"/>
      <c r="L559" s="125"/>
      <c r="R559" s="50"/>
      <c r="S559" s="50"/>
      <c r="T559" s="50"/>
      <c r="U559" s="50"/>
      <c r="V559" s="50"/>
      <c r="W559" s="52"/>
      <c r="X559" s="50"/>
      <c r="Y559" s="50"/>
      <c r="Z559" s="50"/>
    </row>
    <row r="560" spans="1:26" ht="17.2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0"/>
      <c r="K560" s="125"/>
      <c r="L560" s="125"/>
      <c r="R560" s="50"/>
      <c r="S560" s="50"/>
      <c r="T560" s="50"/>
      <c r="U560" s="50"/>
      <c r="V560" s="50"/>
      <c r="W560" s="52"/>
      <c r="X560" s="50"/>
      <c r="Y560" s="50"/>
      <c r="Z560" s="50"/>
    </row>
    <row r="561" spans="1:26" ht="17.2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0"/>
      <c r="K561" s="125"/>
      <c r="L561" s="125"/>
      <c r="R561" s="50"/>
      <c r="S561" s="50"/>
      <c r="T561" s="50"/>
      <c r="U561" s="50"/>
      <c r="V561" s="50"/>
      <c r="W561" s="52"/>
      <c r="X561" s="50"/>
      <c r="Y561" s="50"/>
      <c r="Z561" s="50"/>
    </row>
    <row r="562" spans="1:26" ht="17.2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0"/>
      <c r="K562" s="125"/>
      <c r="L562" s="125"/>
      <c r="R562" s="50"/>
      <c r="S562" s="50"/>
      <c r="T562" s="50"/>
      <c r="U562" s="50"/>
      <c r="V562" s="50"/>
      <c r="W562" s="52"/>
      <c r="X562" s="50"/>
      <c r="Y562" s="50"/>
      <c r="Z562" s="50"/>
    </row>
    <row r="563" spans="1:26" ht="17.2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0"/>
      <c r="K563" s="125"/>
      <c r="L563" s="125"/>
      <c r="R563" s="50"/>
      <c r="S563" s="50"/>
      <c r="T563" s="50"/>
      <c r="U563" s="50"/>
      <c r="V563" s="50"/>
      <c r="W563" s="52"/>
      <c r="X563" s="50"/>
      <c r="Y563" s="50"/>
      <c r="Z563" s="50"/>
    </row>
    <row r="564" spans="1:26" ht="17.2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0"/>
      <c r="K564" s="125"/>
      <c r="L564" s="125"/>
      <c r="R564" s="50"/>
      <c r="S564" s="50"/>
      <c r="T564" s="50"/>
      <c r="U564" s="50"/>
      <c r="V564" s="50"/>
      <c r="W564" s="52"/>
      <c r="X564" s="50"/>
      <c r="Y564" s="50"/>
      <c r="Z564" s="50"/>
    </row>
    <row r="565" spans="1:26" ht="17.2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0"/>
      <c r="K565" s="125"/>
      <c r="L565" s="125"/>
      <c r="R565" s="50"/>
      <c r="S565" s="50"/>
      <c r="T565" s="50"/>
      <c r="U565" s="50"/>
      <c r="V565" s="50"/>
      <c r="W565" s="52"/>
      <c r="X565" s="50"/>
      <c r="Y565" s="50"/>
      <c r="Z565" s="50"/>
    </row>
    <row r="566" spans="1:26" ht="17.2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0"/>
      <c r="K566" s="125"/>
      <c r="L566" s="125"/>
      <c r="R566" s="50"/>
      <c r="S566" s="50"/>
      <c r="T566" s="50"/>
      <c r="U566" s="50"/>
      <c r="V566" s="50"/>
      <c r="W566" s="52"/>
      <c r="X566" s="50"/>
      <c r="Y566" s="50"/>
      <c r="Z566" s="50"/>
    </row>
    <row r="567" spans="1:26" ht="17.2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0"/>
      <c r="K567" s="125"/>
      <c r="L567" s="125"/>
      <c r="R567" s="50"/>
      <c r="S567" s="50"/>
      <c r="T567" s="50"/>
      <c r="U567" s="50"/>
      <c r="V567" s="50"/>
      <c r="W567" s="52"/>
      <c r="X567" s="50"/>
      <c r="Y567" s="50"/>
      <c r="Z567" s="50"/>
    </row>
    <row r="568" spans="1:26" ht="17.2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0"/>
      <c r="K568" s="125"/>
      <c r="L568" s="125"/>
      <c r="R568" s="50"/>
      <c r="S568" s="50"/>
      <c r="T568" s="50"/>
      <c r="U568" s="50"/>
      <c r="V568" s="50"/>
      <c r="W568" s="52"/>
      <c r="X568" s="50"/>
      <c r="Y568" s="50"/>
      <c r="Z568" s="50"/>
    </row>
    <row r="569" spans="1:26" ht="17.2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0"/>
      <c r="K569" s="125"/>
      <c r="L569" s="125"/>
      <c r="R569" s="50"/>
      <c r="S569" s="50"/>
      <c r="T569" s="50"/>
      <c r="U569" s="50"/>
      <c r="V569" s="50"/>
      <c r="W569" s="52"/>
      <c r="X569" s="50"/>
      <c r="Y569" s="50"/>
      <c r="Z569" s="50"/>
    </row>
    <row r="570" spans="1:26" ht="17.2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0"/>
      <c r="K570" s="125"/>
      <c r="L570" s="125"/>
      <c r="R570" s="50"/>
      <c r="S570" s="50"/>
      <c r="T570" s="50"/>
      <c r="U570" s="50"/>
      <c r="V570" s="50"/>
      <c r="W570" s="52"/>
      <c r="X570" s="50"/>
      <c r="Y570" s="50"/>
      <c r="Z570" s="50"/>
    </row>
    <row r="571" spans="1:26" ht="17.2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0"/>
      <c r="K571" s="125"/>
      <c r="L571" s="125"/>
      <c r="R571" s="50"/>
      <c r="S571" s="50"/>
      <c r="T571" s="50"/>
      <c r="U571" s="50"/>
      <c r="V571" s="50"/>
      <c r="W571" s="52"/>
      <c r="X571" s="50"/>
      <c r="Y571" s="50"/>
      <c r="Z571" s="50"/>
    </row>
    <row r="572" spans="1:26" ht="17.2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0"/>
      <c r="K572" s="125"/>
      <c r="L572" s="125"/>
      <c r="R572" s="50"/>
      <c r="S572" s="50"/>
      <c r="T572" s="50"/>
      <c r="U572" s="50"/>
      <c r="V572" s="50"/>
      <c r="W572" s="52"/>
      <c r="X572" s="50"/>
      <c r="Y572" s="50"/>
      <c r="Z572" s="50"/>
    </row>
    <row r="573" spans="1:26" ht="17.2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0"/>
      <c r="K573" s="125"/>
      <c r="L573" s="125"/>
      <c r="R573" s="50"/>
      <c r="S573" s="50"/>
      <c r="T573" s="50"/>
      <c r="U573" s="50"/>
      <c r="V573" s="50"/>
      <c r="W573" s="52"/>
      <c r="X573" s="50"/>
      <c r="Y573" s="50"/>
      <c r="Z573" s="50"/>
    </row>
    <row r="574" spans="1:26" ht="17.2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0"/>
      <c r="K574" s="125"/>
      <c r="L574" s="125"/>
      <c r="R574" s="50"/>
      <c r="S574" s="50"/>
      <c r="T574" s="50"/>
      <c r="U574" s="50"/>
      <c r="V574" s="50"/>
      <c r="W574" s="52"/>
      <c r="X574" s="50"/>
      <c r="Y574" s="50"/>
      <c r="Z574" s="50"/>
    </row>
    <row r="575" spans="1:26" ht="17.2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0"/>
      <c r="K575" s="125"/>
      <c r="L575" s="125"/>
      <c r="R575" s="50"/>
      <c r="S575" s="50"/>
      <c r="T575" s="50"/>
      <c r="U575" s="50"/>
      <c r="V575" s="50"/>
      <c r="W575" s="52"/>
      <c r="X575" s="50"/>
      <c r="Y575" s="50"/>
      <c r="Z575" s="50"/>
    </row>
    <row r="576" spans="1:26" ht="17.2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0"/>
      <c r="K576" s="125"/>
      <c r="L576" s="125"/>
      <c r="R576" s="50"/>
      <c r="S576" s="50"/>
      <c r="T576" s="50"/>
      <c r="U576" s="50"/>
      <c r="V576" s="50"/>
      <c r="W576" s="52"/>
      <c r="X576" s="50"/>
      <c r="Y576" s="50"/>
      <c r="Z576" s="50"/>
    </row>
    <row r="577" spans="1:26" ht="17.2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0"/>
      <c r="K577" s="125"/>
      <c r="L577" s="125"/>
      <c r="R577" s="50"/>
      <c r="S577" s="50"/>
      <c r="T577" s="50"/>
      <c r="U577" s="50"/>
      <c r="V577" s="50"/>
      <c r="W577" s="52"/>
      <c r="X577" s="50"/>
      <c r="Y577" s="50"/>
      <c r="Z577" s="50"/>
    </row>
    <row r="578" spans="1:26" ht="17.2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0"/>
      <c r="K578" s="125"/>
      <c r="L578" s="125"/>
      <c r="R578" s="50"/>
      <c r="S578" s="50"/>
      <c r="T578" s="50"/>
      <c r="U578" s="50"/>
      <c r="V578" s="50"/>
      <c r="W578" s="52"/>
      <c r="X578" s="50"/>
      <c r="Y578" s="50"/>
      <c r="Z578" s="50"/>
    </row>
    <row r="579" spans="1:26" ht="17.2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0"/>
      <c r="K579" s="125"/>
      <c r="L579" s="125"/>
      <c r="R579" s="50"/>
      <c r="S579" s="50"/>
      <c r="T579" s="50"/>
      <c r="U579" s="50"/>
      <c r="V579" s="50"/>
      <c r="W579" s="52"/>
      <c r="X579" s="50"/>
      <c r="Y579" s="50"/>
      <c r="Z579" s="50"/>
    </row>
    <row r="580" spans="1:26" ht="17.2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0"/>
      <c r="K580" s="125"/>
      <c r="L580" s="125"/>
      <c r="R580" s="50"/>
      <c r="S580" s="50"/>
      <c r="T580" s="50"/>
      <c r="U580" s="50"/>
      <c r="V580" s="50"/>
      <c r="W580" s="52"/>
      <c r="X580" s="50"/>
      <c r="Y580" s="50"/>
      <c r="Z580" s="50"/>
    </row>
    <row r="581" spans="1:26" ht="17.2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0"/>
      <c r="K581" s="125"/>
      <c r="L581" s="125"/>
      <c r="R581" s="50"/>
      <c r="S581" s="50"/>
      <c r="T581" s="50"/>
      <c r="U581" s="50"/>
      <c r="V581" s="50"/>
      <c r="W581" s="52"/>
      <c r="X581" s="50"/>
      <c r="Y581" s="50"/>
      <c r="Z581" s="50"/>
    </row>
    <row r="582" spans="1:26" ht="17.2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0"/>
      <c r="K582" s="125"/>
      <c r="L582" s="125"/>
      <c r="R582" s="50"/>
      <c r="S582" s="50"/>
      <c r="T582" s="50"/>
      <c r="U582" s="50"/>
      <c r="V582" s="50"/>
      <c r="W582" s="52"/>
      <c r="X582" s="50"/>
      <c r="Y582" s="50"/>
      <c r="Z582" s="50"/>
    </row>
    <row r="583" spans="1:26" ht="17.2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0"/>
      <c r="K583" s="125"/>
      <c r="L583" s="125"/>
      <c r="R583" s="50"/>
      <c r="S583" s="50"/>
      <c r="T583" s="50"/>
      <c r="U583" s="50"/>
      <c r="V583" s="50"/>
      <c r="W583" s="52"/>
      <c r="X583" s="50"/>
      <c r="Y583" s="50"/>
      <c r="Z583" s="50"/>
    </row>
    <row r="584" spans="1:26" ht="17.2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0"/>
      <c r="K584" s="125"/>
      <c r="L584" s="125"/>
      <c r="R584" s="50"/>
      <c r="S584" s="50"/>
      <c r="T584" s="50"/>
      <c r="U584" s="50"/>
      <c r="V584" s="50"/>
      <c r="W584" s="52"/>
      <c r="X584" s="50"/>
      <c r="Y584" s="50"/>
      <c r="Z584" s="50"/>
    </row>
    <row r="585" spans="1:26" ht="17.2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0"/>
      <c r="K585" s="125"/>
      <c r="L585" s="125"/>
      <c r="R585" s="50"/>
      <c r="S585" s="50"/>
      <c r="T585" s="50"/>
      <c r="U585" s="50"/>
      <c r="V585" s="50"/>
      <c r="W585" s="52"/>
      <c r="X585" s="50"/>
      <c r="Y585" s="50"/>
      <c r="Z585" s="50"/>
    </row>
    <row r="586" spans="1:26" ht="17.2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0"/>
      <c r="K586" s="125"/>
      <c r="L586" s="125"/>
      <c r="R586" s="50"/>
      <c r="S586" s="50"/>
      <c r="T586" s="50"/>
      <c r="U586" s="50"/>
      <c r="V586" s="50"/>
      <c r="W586" s="52"/>
      <c r="X586" s="50"/>
      <c r="Y586" s="50"/>
      <c r="Z586" s="50"/>
    </row>
    <row r="587" spans="1:26" ht="17.2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0"/>
      <c r="K587" s="125"/>
      <c r="L587" s="125"/>
      <c r="R587" s="50"/>
      <c r="S587" s="50"/>
      <c r="T587" s="50"/>
      <c r="U587" s="50"/>
      <c r="V587" s="50"/>
      <c r="W587" s="52"/>
      <c r="X587" s="50"/>
      <c r="Y587" s="50"/>
      <c r="Z587" s="50"/>
    </row>
    <row r="588" spans="1:26" ht="17.2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0"/>
      <c r="K588" s="125"/>
      <c r="L588" s="125"/>
      <c r="R588" s="50"/>
      <c r="S588" s="50"/>
      <c r="T588" s="50"/>
      <c r="U588" s="50"/>
      <c r="V588" s="50"/>
      <c r="W588" s="52"/>
      <c r="X588" s="50"/>
      <c r="Y588" s="50"/>
      <c r="Z588" s="50"/>
    </row>
    <row r="589" spans="1:26" ht="17.2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0"/>
      <c r="K589" s="125"/>
      <c r="L589" s="125"/>
      <c r="R589" s="50"/>
      <c r="S589" s="50"/>
      <c r="T589" s="50"/>
      <c r="U589" s="50"/>
      <c r="V589" s="50"/>
      <c r="W589" s="52"/>
      <c r="X589" s="50"/>
      <c r="Y589" s="50"/>
      <c r="Z589" s="50"/>
    </row>
    <row r="590" spans="1:26" ht="17.2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0"/>
      <c r="K590" s="125"/>
      <c r="L590" s="125"/>
      <c r="R590" s="50"/>
      <c r="S590" s="50"/>
      <c r="T590" s="50"/>
      <c r="U590" s="50"/>
      <c r="V590" s="50"/>
      <c r="W590" s="52"/>
      <c r="X590" s="50"/>
      <c r="Y590" s="50"/>
      <c r="Z590" s="50"/>
    </row>
    <row r="591" spans="1:26" ht="17.2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0"/>
      <c r="K591" s="125"/>
      <c r="L591" s="125"/>
      <c r="R591" s="50"/>
      <c r="S591" s="50"/>
      <c r="T591" s="50"/>
      <c r="U591" s="50"/>
      <c r="V591" s="50"/>
      <c r="W591" s="52"/>
      <c r="X591" s="50"/>
      <c r="Y591" s="50"/>
      <c r="Z591" s="50"/>
    </row>
    <row r="592" spans="1:26" ht="17.2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0"/>
      <c r="K592" s="125"/>
      <c r="L592" s="125"/>
      <c r="R592" s="50"/>
      <c r="S592" s="50"/>
      <c r="T592" s="50"/>
      <c r="U592" s="50"/>
      <c r="V592" s="50"/>
      <c r="W592" s="52"/>
      <c r="X592" s="50"/>
      <c r="Y592" s="50"/>
      <c r="Z592" s="50"/>
    </row>
    <row r="593" spans="1:26" ht="17.2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0"/>
      <c r="K593" s="125"/>
      <c r="L593" s="125"/>
      <c r="R593" s="50"/>
      <c r="S593" s="50"/>
      <c r="T593" s="50"/>
      <c r="U593" s="50"/>
      <c r="V593" s="50"/>
      <c r="W593" s="52"/>
      <c r="X593" s="50"/>
      <c r="Y593" s="50"/>
      <c r="Z593" s="50"/>
    </row>
    <row r="594" spans="1:26" ht="17.2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0"/>
      <c r="K594" s="125"/>
      <c r="L594" s="125"/>
      <c r="R594" s="50"/>
      <c r="S594" s="50"/>
      <c r="T594" s="50"/>
      <c r="U594" s="50"/>
      <c r="V594" s="50"/>
      <c r="W594" s="52"/>
      <c r="X594" s="50"/>
      <c r="Y594" s="50"/>
      <c r="Z594" s="50"/>
    </row>
    <row r="595" spans="1:26" ht="17.2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0"/>
      <c r="K595" s="125"/>
      <c r="L595" s="125"/>
      <c r="R595" s="50"/>
      <c r="S595" s="50"/>
      <c r="T595" s="50"/>
      <c r="U595" s="50"/>
      <c r="V595" s="50"/>
      <c r="W595" s="52"/>
      <c r="X595" s="50"/>
      <c r="Y595" s="50"/>
      <c r="Z595" s="50"/>
    </row>
    <row r="596" spans="1:26" ht="17.2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0"/>
      <c r="K596" s="125"/>
      <c r="L596" s="125"/>
      <c r="R596" s="50"/>
      <c r="S596" s="50"/>
      <c r="T596" s="50"/>
      <c r="U596" s="50"/>
      <c r="V596" s="50"/>
      <c r="W596" s="52"/>
      <c r="X596" s="50"/>
      <c r="Y596" s="50"/>
      <c r="Z596" s="50"/>
    </row>
    <row r="597" spans="1:26" ht="17.2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0"/>
      <c r="K597" s="125"/>
      <c r="L597" s="125"/>
      <c r="R597" s="50"/>
      <c r="S597" s="50"/>
      <c r="T597" s="50"/>
      <c r="U597" s="50"/>
      <c r="V597" s="50"/>
      <c r="W597" s="52"/>
      <c r="X597" s="50"/>
      <c r="Y597" s="50"/>
      <c r="Z597" s="50"/>
    </row>
    <row r="598" spans="1:26" ht="17.2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0"/>
      <c r="K598" s="125"/>
      <c r="L598" s="125"/>
      <c r="R598" s="50"/>
      <c r="S598" s="50"/>
      <c r="T598" s="50"/>
      <c r="U598" s="50"/>
      <c r="V598" s="50"/>
      <c r="W598" s="52"/>
      <c r="X598" s="50"/>
      <c r="Y598" s="50"/>
      <c r="Z598" s="50"/>
    </row>
    <row r="599" spans="1:26" ht="17.2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0"/>
      <c r="K599" s="125"/>
      <c r="L599" s="125"/>
      <c r="R599" s="50"/>
      <c r="S599" s="50"/>
      <c r="T599" s="50"/>
      <c r="U599" s="50"/>
      <c r="V599" s="50"/>
      <c r="W599" s="52"/>
      <c r="X599" s="50"/>
      <c r="Y599" s="50"/>
      <c r="Z599" s="50"/>
    </row>
    <row r="600" spans="1:26" ht="17.2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0"/>
      <c r="K600" s="125"/>
      <c r="L600" s="125"/>
      <c r="R600" s="50"/>
      <c r="S600" s="50"/>
      <c r="T600" s="50"/>
      <c r="U600" s="50"/>
      <c r="V600" s="50"/>
      <c r="W600" s="52"/>
      <c r="X600" s="50"/>
      <c r="Y600" s="50"/>
      <c r="Z600" s="50"/>
    </row>
    <row r="601" spans="1:26" ht="17.2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0"/>
      <c r="K601" s="125"/>
      <c r="L601" s="125"/>
      <c r="R601" s="50"/>
      <c r="S601" s="50"/>
      <c r="T601" s="50"/>
      <c r="U601" s="50"/>
      <c r="V601" s="50"/>
      <c r="W601" s="52"/>
      <c r="X601" s="50"/>
      <c r="Y601" s="50"/>
      <c r="Z601" s="50"/>
    </row>
    <row r="602" spans="1:26" ht="17.2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0"/>
      <c r="K602" s="125"/>
      <c r="L602" s="125"/>
      <c r="R602" s="50"/>
      <c r="S602" s="50"/>
      <c r="T602" s="50"/>
      <c r="U602" s="50"/>
      <c r="V602" s="50"/>
      <c r="W602" s="52"/>
      <c r="X602" s="50"/>
      <c r="Y602" s="50"/>
      <c r="Z602" s="50"/>
    </row>
    <row r="603" spans="1:26" ht="17.2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0"/>
      <c r="K603" s="125"/>
      <c r="L603" s="125"/>
      <c r="R603" s="50"/>
      <c r="S603" s="50"/>
      <c r="T603" s="50"/>
      <c r="U603" s="50"/>
      <c r="V603" s="50"/>
      <c r="W603" s="52"/>
      <c r="X603" s="50"/>
      <c r="Y603" s="50"/>
      <c r="Z603" s="50"/>
    </row>
    <row r="604" spans="1:26" ht="17.2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0"/>
      <c r="K604" s="125"/>
      <c r="L604" s="125"/>
      <c r="R604" s="50"/>
      <c r="S604" s="50"/>
      <c r="T604" s="50"/>
      <c r="U604" s="50"/>
      <c r="V604" s="50"/>
      <c r="W604" s="52"/>
      <c r="X604" s="50"/>
      <c r="Y604" s="50"/>
      <c r="Z604" s="50"/>
    </row>
    <row r="605" spans="1:26" ht="17.2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0"/>
      <c r="K605" s="125"/>
      <c r="L605" s="125"/>
      <c r="R605" s="50"/>
      <c r="S605" s="50"/>
      <c r="T605" s="50"/>
      <c r="U605" s="50"/>
      <c r="V605" s="50"/>
      <c r="W605" s="52"/>
      <c r="X605" s="50"/>
      <c r="Y605" s="50"/>
      <c r="Z605" s="50"/>
    </row>
    <row r="606" spans="1:26" ht="17.2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0"/>
      <c r="K606" s="125"/>
      <c r="L606" s="125"/>
      <c r="R606" s="50"/>
      <c r="S606" s="50"/>
      <c r="T606" s="50"/>
      <c r="U606" s="50"/>
      <c r="V606" s="50"/>
      <c r="W606" s="52"/>
      <c r="X606" s="50"/>
      <c r="Y606" s="50"/>
      <c r="Z606" s="50"/>
    </row>
    <row r="607" spans="1:26" ht="17.2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0"/>
      <c r="K607" s="125"/>
      <c r="L607" s="125"/>
      <c r="R607" s="50"/>
      <c r="S607" s="50"/>
      <c r="T607" s="50"/>
      <c r="U607" s="50"/>
      <c r="V607" s="50"/>
      <c r="W607" s="52"/>
      <c r="X607" s="50"/>
      <c r="Y607" s="50"/>
      <c r="Z607" s="50"/>
    </row>
    <row r="608" spans="1:26" ht="17.2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0"/>
      <c r="K608" s="125"/>
      <c r="L608" s="125"/>
      <c r="R608" s="50"/>
      <c r="S608" s="50"/>
      <c r="T608" s="50"/>
      <c r="U608" s="50"/>
      <c r="V608" s="50"/>
      <c r="W608" s="52"/>
      <c r="X608" s="50"/>
      <c r="Y608" s="50"/>
      <c r="Z608" s="50"/>
    </row>
    <row r="609" spans="1:26" ht="17.2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0"/>
      <c r="K609" s="125"/>
      <c r="L609" s="125"/>
      <c r="R609" s="50"/>
      <c r="S609" s="50"/>
      <c r="T609" s="50"/>
      <c r="U609" s="50"/>
      <c r="V609" s="50"/>
      <c r="W609" s="52"/>
      <c r="X609" s="50"/>
      <c r="Y609" s="50"/>
      <c r="Z609" s="50"/>
    </row>
    <row r="610" spans="1:26" ht="17.2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0"/>
      <c r="K610" s="125"/>
      <c r="L610" s="125"/>
      <c r="R610" s="50"/>
      <c r="S610" s="50"/>
      <c r="T610" s="50"/>
      <c r="U610" s="50"/>
      <c r="V610" s="50"/>
      <c r="W610" s="52"/>
      <c r="X610" s="50"/>
      <c r="Y610" s="50"/>
      <c r="Z610" s="50"/>
    </row>
    <row r="611" spans="1:26" ht="17.2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0"/>
      <c r="K611" s="125"/>
      <c r="L611" s="125"/>
      <c r="R611" s="50"/>
      <c r="S611" s="50"/>
      <c r="T611" s="50"/>
      <c r="U611" s="50"/>
      <c r="V611" s="50"/>
      <c r="W611" s="52"/>
      <c r="X611" s="50"/>
      <c r="Y611" s="50"/>
      <c r="Z611" s="50"/>
    </row>
    <row r="612" spans="1:26" ht="17.2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0"/>
      <c r="K612" s="125"/>
      <c r="L612" s="125"/>
      <c r="R612" s="50"/>
      <c r="S612" s="50"/>
      <c r="T612" s="50"/>
      <c r="U612" s="50"/>
      <c r="V612" s="50"/>
      <c r="W612" s="52"/>
      <c r="X612" s="50"/>
      <c r="Y612" s="50"/>
      <c r="Z612" s="50"/>
    </row>
    <row r="613" spans="1:26" ht="17.2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0"/>
      <c r="K613" s="125"/>
      <c r="L613" s="125"/>
      <c r="R613" s="50"/>
      <c r="S613" s="50"/>
      <c r="T613" s="50"/>
      <c r="U613" s="50"/>
      <c r="V613" s="50"/>
      <c r="W613" s="52"/>
      <c r="X613" s="50"/>
      <c r="Y613" s="50"/>
      <c r="Z613" s="50"/>
    </row>
    <row r="614" spans="1:26" ht="17.2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0"/>
      <c r="K614" s="125"/>
      <c r="L614" s="125"/>
      <c r="R614" s="50"/>
      <c r="S614" s="50"/>
      <c r="T614" s="50"/>
      <c r="U614" s="50"/>
      <c r="V614" s="50"/>
      <c r="W614" s="52"/>
      <c r="X614" s="50"/>
      <c r="Y614" s="50"/>
      <c r="Z614" s="50"/>
    </row>
    <row r="615" spans="1:26" ht="17.2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0"/>
      <c r="K615" s="125"/>
      <c r="L615" s="125"/>
      <c r="R615" s="50"/>
      <c r="S615" s="50"/>
      <c r="T615" s="50"/>
      <c r="U615" s="50"/>
      <c r="V615" s="50"/>
      <c r="W615" s="52"/>
      <c r="X615" s="50"/>
      <c r="Y615" s="50"/>
      <c r="Z615" s="50"/>
    </row>
    <row r="616" spans="1:26" ht="17.2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0"/>
      <c r="K616" s="125"/>
      <c r="L616" s="125"/>
      <c r="R616" s="50"/>
      <c r="S616" s="50"/>
      <c r="T616" s="50"/>
      <c r="U616" s="50"/>
      <c r="V616" s="50"/>
      <c r="W616" s="52"/>
      <c r="X616" s="50"/>
      <c r="Y616" s="50"/>
      <c r="Z616" s="50"/>
    </row>
    <row r="617" spans="1:26" ht="17.2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0"/>
      <c r="K617" s="125"/>
      <c r="L617" s="125"/>
      <c r="R617" s="50"/>
      <c r="S617" s="50"/>
      <c r="T617" s="50"/>
      <c r="U617" s="50"/>
      <c r="V617" s="50"/>
      <c r="W617" s="52"/>
      <c r="X617" s="50"/>
      <c r="Y617" s="50"/>
      <c r="Z617" s="50"/>
    </row>
    <row r="618" spans="1:26" ht="17.2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0"/>
      <c r="K618" s="125"/>
      <c r="L618" s="125"/>
      <c r="R618" s="50"/>
      <c r="S618" s="50"/>
      <c r="T618" s="50"/>
      <c r="U618" s="50"/>
      <c r="V618" s="50"/>
      <c r="W618" s="52"/>
      <c r="X618" s="50"/>
      <c r="Y618" s="50"/>
      <c r="Z618" s="50"/>
    </row>
    <row r="619" spans="1:26" ht="17.2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0"/>
      <c r="K619" s="125"/>
      <c r="L619" s="125"/>
      <c r="R619" s="50"/>
      <c r="S619" s="50"/>
      <c r="T619" s="50"/>
      <c r="U619" s="50"/>
      <c r="V619" s="50"/>
      <c r="W619" s="52"/>
      <c r="X619" s="50"/>
      <c r="Y619" s="50"/>
      <c r="Z619" s="50"/>
    </row>
    <row r="620" spans="1:26" ht="17.2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0"/>
      <c r="K620" s="125"/>
      <c r="L620" s="125"/>
      <c r="R620" s="50"/>
      <c r="S620" s="50"/>
      <c r="T620" s="50"/>
      <c r="U620" s="50"/>
      <c r="V620" s="50"/>
      <c r="W620" s="52"/>
      <c r="X620" s="50"/>
      <c r="Y620" s="50"/>
      <c r="Z620" s="50"/>
    </row>
    <row r="621" spans="1:26" ht="17.2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0"/>
      <c r="K621" s="125"/>
      <c r="L621" s="125"/>
      <c r="R621" s="50"/>
      <c r="S621" s="50"/>
      <c r="T621" s="50"/>
      <c r="U621" s="50"/>
      <c r="V621" s="50"/>
      <c r="W621" s="52"/>
      <c r="X621" s="50"/>
      <c r="Y621" s="50"/>
      <c r="Z621" s="50"/>
    </row>
    <row r="622" spans="1:26" ht="17.2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0"/>
      <c r="K622" s="125"/>
      <c r="L622" s="125"/>
      <c r="R622" s="50"/>
      <c r="S622" s="50"/>
      <c r="T622" s="50"/>
      <c r="U622" s="50"/>
      <c r="V622" s="50"/>
      <c r="W622" s="52"/>
      <c r="X622" s="50"/>
      <c r="Y622" s="50"/>
      <c r="Z622" s="50"/>
    </row>
    <row r="623" spans="1:26" ht="17.2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0"/>
      <c r="K623" s="125"/>
      <c r="L623" s="125"/>
      <c r="R623" s="50"/>
      <c r="S623" s="50"/>
      <c r="T623" s="50"/>
      <c r="U623" s="50"/>
      <c r="V623" s="50"/>
      <c r="W623" s="52"/>
      <c r="X623" s="50"/>
      <c r="Y623" s="50"/>
      <c r="Z623" s="50"/>
    </row>
    <row r="624" spans="1:26" ht="17.2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0"/>
      <c r="K624" s="125"/>
      <c r="L624" s="125"/>
      <c r="R624" s="50"/>
      <c r="S624" s="50"/>
      <c r="T624" s="50"/>
      <c r="U624" s="50"/>
      <c r="V624" s="50"/>
      <c r="W624" s="52"/>
      <c r="X624" s="50"/>
      <c r="Y624" s="50"/>
      <c r="Z624" s="50"/>
    </row>
    <row r="625" spans="1:26" ht="17.2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0"/>
      <c r="K625" s="125"/>
      <c r="L625" s="125"/>
      <c r="R625" s="50"/>
      <c r="S625" s="50"/>
      <c r="T625" s="50"/>
      <c r="U625" s="50"/>
      <c r="V625" s="50"/>
      <c r="W625" s="52"/>
      <c r="X625" s="50"/>
      <c r="Y625" s="50"/>
      <c r="Z625" s="50"/>
    </row>
    <row r="626" spans="1:26" ht="17.2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0"/>
      <c r="K626" s="125"/>
      <c r="L626" s="125"/>
      <c r="R626" s="50"/>
      <c r="S626" s="50"/>
      <c r="T626" s="50"/>
      <c r="U626" s="50"/>
      <c r="V626" s="50"/>
      <c r="W626" s="52"/>
      <c r="X626" s="50"/>
      <c r="Y626" s="50"/>
      <c r="Z626" s="50"/>
    </row>
    <row r="627" spans="1:26" ht="17.2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0"/>
      <c r="K627" s="125"/>
      <c r="L627" s="125"/>
      <c r="R627" s="50"/>
      <c r="S627" s="50"/>
      <c r="T627" s="50"/>
      <c r="U627" s="50"/>
      <c r="V627" s="50"/>
      <c r="W627" s="52"/>
      <c r="X627" s="50"/>
      <c r="Y627" s="50"/>
      <c r="Z627" s="50"/>
    </row>
    <row r="628" spans="1:26" ht="17.2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0"/>
      <c r="K628" s="125"/>
      <c r="L628" s="125"/>
      <c r="R628" s="50"/>
      <c r="S628" s="50"/>
      <c r="T628" s="50"/>
      <c r="U628" s="50"/>
      <c r="V628" s="50"/>
      <c r="W628" s="52"/>
      <c r="X628" s="50"/>
      <c r="Y628" s="50"/>
      <c r="Z628" s="50"/>
    </row>
    <row r="629" spans="1:26" ht="17.2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0"/>
      <c r="K629" s="125"/>
      <c r="L629" s="125"/>
      <c r="R629" s="50"/>
      <c r="S629" s="50"/>
      <c r="T629" s="50"/>
      <c r="U629" s="50"/>
      <c r="V629" s="50"/>
      <c r="W629" s="52"/>
      <c r="X629" s="50"/>
      <c r="Y629" s="50"/>
      <c r="Z629" s="50"/>
    </row>
    <row r="630" spans="1:26" ht="17.2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0"/>
      <c r="K630" s="125"/>
      <c r="L630" s="125"/>
      <c r="R630" s="50"/>
      <c r="S630" s="50"/>
      <c r="T630" s="50"/>
      <c r="U630" s="50"/>
      <c r="V630" s="50"/>
      <c r="W630" s="52"/>
      <c r="X630" s="50"/>
      <c r="Y630" s="50"/>
      <c r="Z630" s="50"/>
    </row>
    <row r="631" spans="1:26" ht="17.2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0"/>
      <c r="K631" s="125"/>
      <c r="L631" s="125"/>
      <c r="R631" s="50"/>
      <c r="S631" s="50"/>
      <c r="T631" s="50"/>
      <c r="U631" s="50"/>
      <c r="V631" s="50"/>
      <c r="W631" s="52"/>
      <c r="X631" s="50"/>
      <c r="Y631" s="50"/>
      <c r="Z631" s="50"/>
    </row>
    <row r="632" spans="1:26" ht="17.2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0"/>
      <c r="K632" s="125"/>
      <c r="L632" s="125"/>
      <c r="R632" s="50"/>
      <c r="S632" s="50"/>
      <c r="T632" s="50"/>
      <c r="U632" s="50"/>
      <c r="V632" s="50"/>
      <c r="W632" s="52"/>
      <c r="X632" s="50"/>
      <c r="Y632" s="50"/>
      <c r="Z632" s="50"/>
    </row>
    <row r="633" spans="1:26" ht="17.2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0"/>
      <c r="K633" s="125"/>
      <c r="L633" s="125"/>
      <c r="R633" s="50"/>
      <c r="S633" s="50"/>
      <c r="T633" s="50"/>
      <c r="U633" s="50"/>
      <c r="V633" s="50"/>
      <c r="W633" s="52"/>
      <c r="X633" s="50"/>
      <c r="Y633" s="50"/>
      <c r="Z633" s="50"/>
    </row>
    <row r="634" spans="1:26" ht="17.2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0"/>
      <c r="K634" s="125"/>
      <c r="L634" s="125"/>
      <c r="R634" s="50"/>
      <c r="S634" s="50"/>
      <c r="T634" s="50"/>
      <c r="U634" s="50"/>
      <c r="V634" s="50"/>
      <c r="W634" s="52"/>
      <c r="X634" s="50"/>
      <c r="Y634" s="50"/>
      <c r="Z634" s="50"/>
    </row>
    <row r="635" spans="1:26" ht="17.2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0"/>
      <c r="K635" s="125"/>
      <c r="L635" s="125"/>
      <c r="R635" s="50"/>
      <c r="S635" s="50"/>
      <c r="T635" s="50"/>
      <c r="U635" s="50"/>
      <c r="V635" s="50"/>
      <c r="W635" s="52"/>
      <c r="X635" s="50"/>
      <c r="Y635" s="50"/>
      <c r="Z635" s="50"/>
    </row>
    <row r="636" spans="1:26" ht="17.2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0"/>
      <c r="K636" s="125"/>
      <c r="L636" s="125"/>
      <c r="R636" s="50"/>
      <c r="S636" s="50"/>
      <c r="T636" s="50"/>
      <c r="U636" s="50"/>
      <c r="V636" s="50"/>
      <c r="W636" s="52"/>
      <c r="X636" s="50"/>
      <c r="Y636" s="50"/>
      <c r="Z636" s="50"/>
    </row>
    <row r="637" spans="1:26" ht="17.2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0"/>
      <c r="K637" s="125"/>
      <c r="L637" s="125"/>
      <c r="R637" s="50"/>
      <c r="S637" s="50"/>
      <c r="T637" s="50"/>
      <c r="U637" s="50"/>
      <c r="V637" s="50"/>
      <c r="W637" s="52"/>
      <c r="X637" s="50"/>
      <c r="Y637" s="50"/>
      <c r="Z637" s="50"/>
    </row>
    <row r="638" spans="1:26" ht="17.2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0"/>
      <c r="K638" s="125"/>
      <c r="L638" s="125"/>
      <c r="R638" s="50"/>
      <c r="S638" s="50"/>
      <c r="T638" s="50"/>
      <c r="U638" s="50"/>
      <c r="V638" s="50"/>
      <c r="W638" s="52"/>
      <c r="X638" s="50"/>
      <c r="Y638" s="50"/>
      <c r="Z638" s="50"/>
    </row>
    <row r="639" spans="1:26" ht="17.2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0"/>
      <c r="K639" s="125"/>
      <c r="L639" s="125"/>
      <c r="R639" s="50"/>
      <c r="S639" s="50"/>
      <c r="T639" s="50"/>
      <c r="U639" s="50"/>
      <c r="V639" s="50"/>
      <c r="W639" s="52"/>
      <c r="X639" s="50"/>
      <c r="Y639" s="50"/>
      <c r="Z639" s="50"/>
    </row>
    <row r="640" spans="1:26" ht="17.2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0"/>
      <c r="K640" s="125"/>
      <c r="L640" s="125"/>
      <c r="R640" s="50"/>
      <c r="S640" s="50"/>
      <c r="T640" s="50"/>
      <c r="U640" s="50"/>
      <c r="V640" s="50"/>
      <c r="W640" s="52"/>
      <c r="X640" s="50"/>
      <c r="Y640" s="50"/>
      <c r="Z640" s="50"/>
    </row>
    <row r="641" spans="1:26" ht="17.2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0"/>
      <c r="K641" s="125"/>
      <c r="L641" s="125"/>
      <c r="R641" s="50"/>
      <c r="S641" s="50"/>
      <c r="T641" s="50"/>
      <c r="U641" s="50"/>
      <c r="V641" s="50"/>
      <c r="W641" s="52"/>
      <c r="X641" s="50"/>
      <c r="Y641" s="50"/>
      <c r="Z641" s="50"/>
    </row>
    <row r="642" spans="1:26" ht="17.2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0"/>
      <c r="K642" s="125"/>
      <c r="L642" s="125"/>
      <c r="R642" s="50"/>
      <c r="S642" s="50"/>
      <c r="T642" s="50"/>
      <c r="U642" s="50"/>
      <c r="V642" s="50"/>
      <c r="W642" s="52"/>
      <c r="X642" s="50"/>
      <c r="Y642" s="50"/>
      <c r="Z642" s="50"/>
    </row>
    <row r="643" spans="1:26" ht="17.2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0"/>
      <c r="K643" s="125"/>
      <c r="L643" s="125"/>
      <c r="R643" s="50"/>
      <c r="S643" s="50"/>
      <c r="T643" s="50"/>
      <c r="U643" s="50"/>
      <c r="V643" s="50"/>
      <c r="W643" s="52"/>
      <c r="X643" s="50"/>
      <c r="Y643" s="50"/>
      <c r="Z643" s="50"/>
    </row>
    <row r="644" spans="1:26" ht="17.2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0"/>
      <c r="K644" s="125"/>
      <c r="L644" s="125"/>
      <c r="R644" s="50"/>
      <c r="S644" s="50"/>
      <c r="T644" s="50"/>
      <c r="U644" s="50"/>
      <c r="V644" s="50"/>
      <c r="W644" s="52"/>
      <c r="X644" s="50"/>
      <c r="Y644" s="50"/>
      <c r="Z644" s="50"/>
    </row>
    <row r="645" spans="1:26" ht="17.2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0"/>
      <c r="K645" s="125"/>
      <c r="L645" s="125"/>
      <c r="R645" s="50"/>
      <c r="S645" s="50"/>
      <c r="T645" s="50"/>
      <c r="U645" s="50"/>
      <c r="V645" s="50"/>
      <c r="W645" s="52"/>
      <c r="X645" s="50"/>
      <c r="Y645" s="50"/>
      <c r="Z645" s="50"/>
    </row>
    <row r="646" spans="1:26" ht="17.2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0"/>
      <c r="K646" s="125"/>
      <c r="L646" s="125"/>
      <c r="R646" s="50"/>
      <c r="S646" s="50"/>
      <c r="T646" s="50"/>
      <c r="U646" s="50"/>
      <c r="V646" s="50"/>
      <c r="W646" s="52"/>
      <c r="X646" s="50"/>
      <c r="Y646" s="50"/>
      <c r="Z646" s="50"/>
    </row>
    <row r="647" spans="1:26" ht="17.2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0"/>
      <c r="K647" s="125"/>
      <c r="L647" s="125"/>
      <c r="R647" s="50"/>
      <c r="S647" s="50"/>
      <c r="T647" s="50"/>
      <c r="U647" s="50"/>
      <c r="V647" s="50"/>
      <c r="W647" s="52"/>
      <c r="X647" s="50"/>
      <c r="Y647" s="50"/>
      <c r="Z647" s="50"/>
    </row>
    <row r="648" spans="1:26" ht="17.2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0"/>
      <c r="K648" s="125"/>
      <c r="L648" s="125"/>
      <c r="R648" s="50"/>
      <c r="S648" s="50"/>
      <c r="T648" s="50"/>
      <c r="U648" s="50"/>
      <c r="V648" s="50"/>
      <c r="W648" s="52"/>
      <c r="X648" s="50"/>
      <c r="Y648" s="50"/>
      <c r="Z648" s="50"/>
    </row>
    <row r="649" spans="1:26" ht="17.2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0"/>
      <c r="K649" s="125"/>
      <c r="L649" s="125"/>
      <c r="R649" s="50"/>
      <c r="S649" s="50"/>
      <c r="T649" s="50"/>
      <c r="U649" s="50"/>
      <c r="V649" s="50"/>
      <c r="W649" s="52"/>
      <c r="X649" s="50"/>
      <c r="Y649" s="50"/>
      <c r="Z649" s="50"/>
    </row>
    <row r="650" spans="1:26" ht="17.2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0"/>
      <c r="K650" s="125"/>
      <c r="L650" s="125"/>
      <c r="R650" s="50"/>
      <c r="S650" s="50"/>
      <c r="T650" s="50"/>
      <c r="U650" s="50"/>
      <c r="V650" s="50"/>
      <c r="W650" s="52"/>
      <c r="X650" s="50"/>
      <c r="Y650" s="50"/>
      <c r="Z650" s="50"/>
    </row>
    <row r="651" spans="1:26" ht="17.2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0"/>
      <c r="K651" s="125"/>
      <c r="L651" s="125"/>
      <c r="R651" s="50"/>
      <c r="S651" s="50"/>
      <c r="T651" s="50"/>
      <c r="U651" s="50"/>
      <c r="V651" s="50"/>
      <c r="W651" s="52"/>
      <c r="X651" s="50"/>
      <c r="Y651" s="50"/>
      <c r="Z651" s="50"/>
    </row>
    <row r="652" spans="1:26" ht="17.2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0"/>
      <c r="K652" s="125"/>
      <c r="L652" s="125"/>
      <c r="R652" s="50"/>
      <c r="S652" s="50"/>
      <c r="T652" s="50"/>
      <c r="U652" s="50"/>
      <c r="V652" s="50"/>
      <c r="W652" s="52"/>
      <c r="X652" s="50"/>
      <c r="Y652" s="50"/>
      <c r="Z652" s="50"/>
    </row>
    <row r="653" spans="1:26" ht="17.2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0"/>
      <c r="K653" s="125"/>
      <c r="L653" s="125"/>
      <c r="R653" s="50"/>
      <c r="S653" s="50"/>
      <c r="T653" s="50"/>
      <c r="U653" s="50"/>
      <c r="V653" s="50"/>
      <c r="W653" s="52"/>
      <c r="X653" s="50"/>
      <c r="Y653" s="50"/>
      <c r="Z653" s="50"/>
    </row>
    <row r="654" spans="1:26" ht="17.2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0"/>
      <c r="K654" s="125"/>
      <c r="L654" s="125"/>
      <c r="R654" s="50"/>
      <c r="S654" s="50"/>
      <c r="T654" s="50"/>
      <c r="U654" s="50"/>
      <c r="V654" s="50"/>
      <c r="W654" s="52"/>
      <c r="X654" s="50"/>
      <c r="Y654" s="50"/>
      <c r="Z654" s="50"/>
    </row>
    <row r="655" spans="1:26" ht="17.2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0"/>
      <c r="K655" s="125"/>
      <c r="L655" s="125"/>
      <c r="R655" s="50"/>
      <c r="S655" s="50"/>
      <c r="T655" s="50"/>
      <c r="U655" s="50"/>
      <c r="V655" s="50"/>
      <c r="W655" s="52"/>
      <c r="X655" s="50"/>
      <c r="Y655" s="50"/>
      <c r="Z655" s="50"/>
    </row>
    <row r="656" spans="1:26" ht="17.2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0"/>
      <c r="K656" s="125"/>
      <c r="L656" s="125"/>
      <c r="R656" s="50"/>
      <c r="S656" s="50"/>
      <c r="T656" s="50"/>
      <c r="U656" s="50"/>
      <c r="V656" s="50"/>
      <c r="W656" s="52"/>
      <c r="X656" s="50"/>
      <c r="Y656" s="50"/>
      <c r="Z656" s="50"/>
    </row>
    <row r="657" spans="1:26" ht="17.2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0"/>
      <c r="K657" s="125"/>
      <c r="L657" s="125"/>
      <c r="R657" s="50"/>
      <c r="S657" s="50"/>
      <c r="T657" s="50"/>
      <c r="U657" s="50"/>
      <c r="V657" s="50"/>
      <c r="W657" s="52"/>
      <c r="X657" s="50"/>
      <c r="Y657" s="50"/>
      <c r="Z657" s="50"/>
    </row>
    <row r="658" spans="1:26" ht="17.2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0"/>
      <c r="K658" s="125"/>
      <c r="L658" s="125"/>
      <c r="R658" s="50"/>
      <c r="S658" s="50"/>
      <c r="T658" s="50"/>
      <c r="U658" s="50"/>
      <c r="V658" s="50"/>
      <c r="W658" s="52"/>
      <c r="X658" s="50"/>
      <c r="Y658" s="50"/>
      <c r="Z658" s="50"/>
    </row>
    <row r="659" spans="1:26" ht="17.2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0"/>
      <c r="K659" s="125"/>
      <c r="L659" s="125"/>
      <c r="R659" s="50"/>
      <c r="S659" s="50"/>
      <c r="T659" s="50"/>
      <c r="U659" s="50"/>
      <c r="V659" s="50"/>
      <c r="W659" s="52"/>
      <c r="X659" s="50"/>
      <c r="Y659" s="50"/>
      <c r="Z659" s="50"/>
    </row>
    <row r="660" spans="1:26" ht="17.2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0"/>
      <c r="K660" s="125"/>
      <c r="L660" s="125"/>
      <c r="R660" s="50"/>
      <c r="S660" s="50"/>
      <c r="T660" s="50"/>
      <c r="U660" s="50"/>
      <c r="V660" s="50"/>
      <c r="W660" s="52"/>
      <c r="X660" s="50"/>
      <c r="Y660" s="50"/>
      <c r="Z660" s="50"/>
    </row>
    <row r="661" spans="1:26" ht="17.2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0"/>
      <c r="K661" s="125"/>
      <c r="L661" s="125"/>
      <c r="R661" s="50"/>
      <c r="S661" s="50"/>
      <c r="T661" s="50"/>
      <c r="U661" s="50"/>
      <c r="V661" s="50"/>
      <c r="W661" s="52"/>
      <c r="X661" s="50"/>
      <c r="Y661" s="50"/>
      <c r="Z661" s="50"/>
    </row>
    <row r="662" spans="1:26" ht="17.2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0"/>
      <c r="K662" s="125"/>
      <c r="L662" s="125"/>
      <c r="R662" s="50"/>
      <c r="S662" s="50"/>
      <c r="T662" s="50"/>
      <c r="U662" s="50"/>
      <c r="V662" s="50"/>
      <c r="W662" s="52"/>
      <c r="X662" s="50"/>
      <c r="Y662" s="50"/>
      <c r="Z662" s="50"/>
    </row>
    <row r="663" spans="1:26" ht="17.2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0"/>
      <c r="K663" s="125"/>
      <c r="L663" s="125"/>
      <c r="R663" s="50"/>
      <c r="S663" s="50"/>
      <c r="T663" s="50"/>
      <c r="U663" s="50"/>
      <c r="V663" s="50"/>
      <c r="W663" s="52"/>
      <c r="X663" s="50"/>
      <c r="Y663" s="50"/>
      <c r="Z663" s="50"/>
    </row>
    <row r="664" spans="1:26" ht="17.2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0"/>
      <c r="K664" s="125"/>
      <c r="L664" s="125"/>
      <c r="R664" s="50"/>
      <c r="S664" s="50"/>
      <c r="T664" s="50"/>
      <c r="U664" s="50"/>
      <c r="V664" s="50"/>
      <c r="W664" s="52"/>
      <c r="X664" s="50"/>
      <c r="Y664" s="50"/>
      <c r="Z664" s="50"/>
    </row>
    <row r="665" spans="1:26" ht="17.2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0"/>
      <c r="K665" s="125"/>
      <c r="L665" s="125"/>
      <c r="R665" s="50"/>
      <c r="S665" s="50"/>
      <c r="T665" s="50"/>
      <c r="U665" s="50"/>
      <c r="V665" s="50"/>
      <c r="W665" s="52"/>
      <c r="X665" s="50"/>
      <c r="Y665" s="50"/>
      <c r="Z665" s="50"/>
    </row>
    <row r="666" spans="1:26" ht="17.2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0"/>
      <c r="K666" s="125"/>
      <c r="L666" s="125"/>
      <c r="R666" s="50"/>
      <c r="S666" s="50"/>
      <c r="T666" s="50"/>
      <c r="U666" s="50"/>
      <c r="V666" s="50"/>
      <c r="W666" s="52"/>
      <c r="X666" s="50"/>
      <c r="Y666" s="50"/>
      <c r="Z666" s="50"/>
    </row>
    <row r="667" spans="1:26" ht="17.2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0"/>
      <c r="K667" s="125"/>
      <c r="L667" s="125"/>
      <c r="R667" s="50"/>
      <c r="S667" s="50"/>
      <c r="T667" s="50"/>
      <c r="U667" s="50"/>
      <c r="V667" s="50"/>
      <c r="W667" s="52"/>
      <c r="X667" s="50"/>
      <c r="Y667" s="50"/>
      <c r="Z667" s="50"/>
    </row>
    <row r="668" spans="1:26" ht="17.2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0"/>
      <c r="K668" s="125"/>
      <c r="L668" s="125"/>
      <c r="R668" s="50"/>
      <c r="S668" s="50"/>
      <c r="T668" s="50"/>
      <c r="U668" s="50"/>
      <c r="V668" s="50"/>
      <c r="W668" s="52"/>
      <c r="X668" s="50"/>
      <c r="Y668" s="50"/>
      <c r="Z668" s="50"/>
    </row>
    <row r="669" spans="1:26" ht="17.2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0"/>
      <c r="K669" s="125"/>
      <c r="L669" s="125"/>
      <c r="R669" s="50"/>
      <c r="S669" s="50"/>
      <c r="T669" s="50"/>
      <c r="U669" s="50"/>
      <c r="V669" s="50"/>
      <c r="W669" s="52"/>
      <c r="X669" s="50"/>
      <c r="Y669" s="50"/>
      <c r="Z669" s="50"/>
    </row>
    <row r="670" spans="1:26" ht="17.2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0"/>
      <c r="K670" s="125"/>
      <c r="L670" s="125"/>
      <c r="R670" s="50"/>
      <c r="S670" s="50"/>
      <c r="T670" s="50"/>
      <c r="U670" s="50"/>
      <c r="V670" s="50"/>
      <c r="W670" s="52"/>
      <c r="X670" s="50"/>
      <c r="Y670" s="50"/>
      <c r="Z670" s="50"/>
    </row>
    <row r="671" spans="1:26" ht="17.2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0"/>
      <c r="K671" s="125"/>
      <c r="L671" s="125"/>
      <c r="R671" s="50"/>
      <c r="S671" s="50"/>
      <c r="T671" s="50"/>
      <c r="U671" s="50"/>
      <c r="V671" s="50"/>
      <c r="W671" s="52"/>
      <c r="X671" s="50"/>
      <c r="Y671" s="50"/>
      <c r="Z671" s="50"/>
    </row>
    <row r="672" spans="1:26" ht="17.2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0"/>
      <c r="K672" s="125"/>
      <c r="L672" s="125"/>
      <c r="R672" s="50"/>
      <c r="S672" s="50"/>
      <c r="T672" s="50"/>
      <c r="U672" s="50"/>
      <c r="V672" s="50"/>
      <c r="W672" s="52"/>
      <c r="X672" s="50"/>
      <c r="Y672" s="50"/>
      <c r="Z672" s="50"/>
    </row>
    <row r="673" spans="1:26" ht="17.2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0"/>
      <c r="K673" s="125"/>
      <c r="L673" s="125"/>
      <c r="R673" s="50"/>
      <c r="S673" s="50"/>
      <c r="T673" s="50"/>
      <c r="U673" s="50"/>
      <c r="V673" s="50"/>
      <c r="W673" s="52"/>
      <c r="X673" s="50"/>
      <c r="Y673" s="50"/>
      <c r="Z673" s="50"/>
    </row>
    <row r="674" spans="1:26" ht="17.2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0"/>
      <c r="K674" s="125"/>
      <c r="L674" s="125"/>
      <c r="R674" s="50"/>
      <c r="S674" s="50"/>
      <c r="T674" s="50"/>
      <c r="U674" s="50"/>
      <c r="V674" s="50"/>
      <c r="W674" s="52"/>
      <c r="X674" s="50"/>
      <c r="Y674" s="50"/>
      <c r="Z674" s="50"/>
    </row>
    <row r="675" spans="1:26" ht="17.2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0"/>
      <c r="K675" s="125"/>
      <c r="L675" s="125"/>
      <c r="R675" s="50"/>
      <c r="S675" s="50"/>
      <c r="T675" s="50"/>
      <c r="U675" s="50"/>
      <c r="V675" s="50"/>
      <c r="W675" s="52"/>
      <c r="X675" s="50"/>
      <c r="Y675" s="50"/>
      <c r="Z675" s="50"/>
    </row>
    <row r="676" spans="1:26" ht="17.2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0"/>
      <c r="K676" s="125"/>
      <c r="L676" s="125"/>
      <c r="R676" s="50"/>
      <c r="S676" s="50"/>
      <c r="T676" s="50"/>
      <c r="U676" s="50"/>
      <c r="V676" s="50"/>
      <c r="W676" s="52"/>
      <c r="X676" s="50"/>
      <c r="Y676" s="50"/>
      <c r="Z676" s="50"/>
    </row>
    <row r="677" spans="1:26" ht="17.2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0"/>
      <c r="K677" s="125"/>
      <c r="L677" s="125"/>
      <c r="R677" s="50"/>
      <c r="S677" s="50"/>
      <c r="T677" s="50"/>
      <c r="U677" s="50"/>
      <c r="V677" s="50"/>
      <c r="W677" s="52"/>
      <c r="X677" s="50"/>
      <c r="Y677" s="50"/>
      <c r="Z677" s="50"/>
    </row>
    <row r="678" spans="1:26" ht="17.2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0"/>
      <c r="K678" s="125"/>
      <c r="L678" s="125"/>
      <c r="R678" s="50"/>
      <c r="S678" s="50"/>
      <c r="T678" s="50"/>
      <c r="U678" s="50"/>
      <c r="V678" s="50"/>
      <c r="W678" s="52"/>
      <c r="X678" s="50"/>
      <c r="Y678" s="50"/>
      <c r="Z678" s="50"/>
    </row>
    <row r="679" spans="1:26" ht="17.2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0"/>
      <c r="K679" s="125"/>
      <c r="L679" s="125"/>
      <c r="R679" s="50"/>
      <c r="S679" s="50"/>
      <c r="T679" s="50"/>
      <c r="U679" s="50"/>
      <c r="V679" s="50"/>
      <c r="W679" s="52"/>
      <c r="X679" s="50"/>
      <c r="Y679" s="50"/>
      <c r="Z679" s="50"/>
    </row>
    <row r="680" spans="1:26" ht="17.2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0"/>
      <c r="K680" s="125"/>
      <c r="L680" s="125"/>
      <c r="R680" s="50"/>
      <c r="S680" s="50"/>
      <c r="T680" s="50"/>
      <c r="U680" s="50"/>
      <c r="V680" s="50"/>
      <c r="W680" s="52"/>
      <c r="X680" s="50"/>
      <c r="Y680" s="50"/>
      <c r="Z680" s="50"/>
    </row>
    <row r="681" spans="1:26" ht="17.2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0"/>
      <c r="K681" s="125"/>
      <c r="L681" s="125"/>
      <c r="R681" s="50"/>
      <c r="S681" s="50"/>
      <c r="T681" s="50"/>
      <c r="U681" s="50"/>
      <c r="V681" s="50"/>
      <c r="W681" s="52"/>
      <c r="X681" s="50"/>
      <c r="Y681" s="50"/>
      <c r="Z681" s="50"/>
    </row>
    <row r="682" spans="1:26" ht="17.2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0"/>
      <c r="K682" s="125"/>
      <c r="L682" s="125"/>
      <c r="R682" s="50"/>
      <c r="S682" s="50"/>
      <c r="T682" s="50"/>
      <c r="U682" s="50"/>
      <c r="V682" s="50"/>
      <c r="W682" s="52"/>
      <c r="X682" s="50"/>
      <c r="Y682" s="50"/>
      <c r="Z682" s="50"/>
    </row>
    <row r="683" spans="1:26" ht="17.2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0"/>
      <c r="K683" s="125"/>
      <c r="L683" s="125"/>
      <c r="R683" s="50"/>
      <c r="S683" s="50"/>
      <c r="T683" s="50"/>
      <c r="U683" s="50"/>
      <c r="V683" s="50"/>
      <c r="W683" s="52"/>
      <c r="X683" s="50"/>
      <c r="Y683" s="50"/>
      <c r="Z683" s="50"/>
    </row>
    <row r="684" spans="1:26" ht="17.2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0"/>
      <c r="K684" s="125"/>
      <c r="L684" s="125"/>
      <c r="R684" s="50"/>
      <c r="S684" s="50"/>
      <c r="T684" s="50"/>
      <c r="U684" s="50"/>
      <c r="V684" s="50"/>
      <c r="W684" s="52"/>
      <c r="X684" s="50"/>
      <c r="Y684" s="50"/>
      <c r="Z684" s="50"/>
    </row>
    <row r="685" spans="1:26" ht="17.2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0"/>
      <c r="K685" s="125"/>
      <c r="L685" s="125"/>
      <c r="R685" s="50"/>
      <c r="S685" s="50"/>
      <c r="T685" s="50"/>
      <c r="U685" s="50"/>
      <c r="V685" s="50"/>
      <c r="W685" s="52"/>
      <c r="X685" s="50"/>
      <c r="Y685" s="50"/>
      <c r="Z685" s="50"/>
    </row>
    <row r="686" spans="1:26" ht="17.2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0"/>
      <c r="K686" s="125"/>
      <c r="L686" s="125"/>
      <c r="R686" s="50"/>
      <c r="S686" s="50"/>
      <c r="T686" s="50"/>
      <c r="U686" s="50"/>
      <c r="V686" s="50"/>
      <c r="W686" s="52"/>
      <c r="X686" s="50"/>
      <c r="Y686" s="50"/>
      <c r="Z686" s="50"/>
    </row>
    <row r="687" spans="1:26" ht="17.2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0"/>
      <c r="K687" s="125"/>
      <c r="L687" s="125"/>
      <c r="R687" s="50"/>
      <c r="S687" s="50"/>
      <c r="T687" s="50"/>
      <c r="U687" s="50"/>
      <c r="V687" s="50"/>
      <c r="W687" s="52"/>
      <c r="X687" s="50"/>
      <c r="Y687" s="50"/>
      <c r="Z687" s="50"/>
    </row>
    <row r="688" spans="1:26" ht="17.2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0"/>
      <c r="K688" s="125"/>
      <c r="L688" s="125"/>
      <c r="R688" s="50"/>
      <c r="S688" s="50"/>
      <c r="T688" s="50"/>
      <c r="U688" s="50"/>
      <c r="V688" s="50"/>
      <c r="W688" s="52"/>
      <c r="X688" s="50"/>
      <c r="Y688" s="50"/>
      <c r="Z688" s="50"/>
    </row>
    <row r="689" spans="1:26" ht="17.2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0"/>
      <c r="K689" s="125"/>
      <c r="L689" s="125"/>
      <c r="R689" s="50"/>
      <c r="S689" s="50"/>
      <c r="T689" s="50"/>
      <c r="U689" s="50"/>
      <c r="V689" s="50"/>
      <c r="W689" s="52"/>
      <c r="X689" s="50"/>
      <c r="Y689" s="50"/>
      <c r="Z689" s="50"/>
    </row>
    <row r="690" spans="1:26" ht="17.2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0"/>
      <c r="K690" s="125"/>
      <c r="L690" s="125"/>
      <c r="R690" s="50"/>
      <c r="S690" s="50"/>
      <c r="T690" s="50"/>
      <c r="U690" s="50"/>
      <c r="V690" s="50"/>
      <c r="W690" s="52"/>
      <c r="X690" s="50"/>
      <c r="Y690" s="50"/>
      <c r="Z690" s="50"/>
    </row>
    <row r="691" spans="1:26" ht="17.2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0"/>
      <c r="K691" s="125"/>
      <c r="L691" s="125"/>
      <c r="R691" s="50"/>
      <c r="S691" s="50"/>
      <c r="T691" s="50"/>
      <c r="U691" s="50"/>
      <c r="V691" s="50"/>
      <c r="W691" s="52"/>
      <c r="X691" s="50"/>
      <c r="Y691" s="50"/>
      <c r="Z691" s="50"/>
    </row>
    <row r="692" spans="1:26" ht="17.2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0"/>
      <c r="K692" s="125"/>
      <c r="L692" s="125"/>
      <c r="R692" s="50"/>
      <c r="S692" s="50"/>
      <c r="T692" s="50"/>
      <c r="U692" s="50"/>
      <c r="V692" s="50"/>
      <c r="W692" s="52"/>
      <c r="X692" s="50"/>
      <c r="Y692" s="50"/>
      <c r="Z692" s="50"/>
    </row>
    <row r="693" spans="1:26" ht="17.2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0"/>
      <c r="K693" s="125"/>
      <c r="L693" s="125"/>
      <c r="R693" s="50"/>
      <c r="S693" s="50"/>
      <c r="T693" s="50"/>
      <c r="U693" s="50"/>
      <c r="V693" s="50"/>
      <c r="W693" s="52"/>
      <c r="X693" s="50"/>
      <c r="Y693" s="50"/>
      <c r="Z693" s="50"/>
    </row>
    <row r="694" spans="1:26" ht="17.2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0"/>
      <c r="K694" s="125"/>
      <c r="L694" s="125"/>
      <c r="R694" s="50"/>
      <c r="S694" s="50"/>
      <c r="T694" s="50"/>
      <c r="U694" s="50"/>
      <c r="V694" s="50"/>
      <c r="W694" s="52"/>
      <c r="X694" s="50"/>
      <c r="Y694" s="50"/>
      <c r="Z694" s="50"/>
    </row>
    <row r="695" spans="1:26" ht="17.2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0"/>
      <c r="K695" s="125"/>
      <c r="L695" s="125"/>
      <c r="R695" s="50"/>
      <c r="S695" s="50"/>
      <c r="T695" s="50"/>
      <c r="U695" s="50"/>
      <c r="V695" s="50"/>
      <c r="W695" s="52"/>
      <c r="X695" s="50"/>
      <c r="Y695" s="50"/>
      <c r="Z695" s="50"/>
    </row>
    <row r="696" spans="1:26" ht="17.2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0"/>
      <c r="K696" s="125"/>
      <c r="L696" s="125"/>
      <c r="R696" s="50"/>
      <c r="S696" s="50"/>
      <c r="T696" s="50"/>
      <c r="U696" s="50"/>
      <c r="V696" s="50"/>
      <c r="W696" s="52"/>
      <c r="X696" s="50"/>
      <c r="Y696" s="50"/>
      <c r="Z696" s="50"/>
    </row>
    <row r="697" spans="1:26" ht="17.2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0"/>
      <c r="K697" s="125"/>
      <c r="L697" s="125"/>
      <c r="R697" s="50"/>
      <c r="S697" s="50"/>
      <c r="T697" s="50"/>
      <c r="U697" s="50"/>
      <c r="V697" s="50"/>
      <c r="W697" s="52"/>
      <c r="X697" s="50"/>
      <c r="Y697" s="50"/>
      <c r="Z697" s="50"/>
    </row>
    <row r="698" spans="1:26" ht="17.2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0"/>
      <c r="K698" s="125"/>
      <c r="L698" s="125"/>
      <c r="R698" s="50"/>
      <c r="S698" s="50"/>
      <c r="T698" s="50"/>
      <c r="U698" s="50"/>
      <c r="V698" s="50"/>
      <c r="W698" s="52"/>
      <c r="X698" s="50"/>
      <c r="Y698" s="50"/>
      <c r="Z698" s="50"/>
    </row>
    <row r="699" spans="1:26" ht="17.2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0"/>
      <c r="K699" s="125"/>
      <c r="L699" s="125"/>
      <c r="R699" s="50"/>
      <c r="S699" s="50"/>
      <c r="T699" s="50"/>
      <c r="U699" s="50"/>
      <c r="V699" s="50"/>
      <c r="W699" s="52"/>
      <c r="X699" s="50"/>
      <c r="Y699" s="50"/>
      <c r="Z699" s="50"/>
    </row>
    <row r="700" spans="1:26" ht="17.2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0"/>
      <c r="K700" s="125"/>
      <c r="L700" s="125"/>
      <c r="R700" s="50"/>
      <c r="S700" s="50"/>
      <c r="T700" s="50"/>
      <c r="U700" s="50"/>
      <c r="V700" s="50"/>
      <c r="W700" s="52"/>
      <c r="X700" s="50"/>
      <c r="Y700" s="50"/>
      <c r="Z700" s="50"/>
    </row>
    <row r="701" spans="1:26" ht="17.2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0"/>
      <c r="K701" s="125"/>
      <c r="L701" s="125"/>
      <c r="R701" s="50"/>
      <c r="S701" s="50"/>
      <c r="T701" s="50"/>
      <c r="U701" s="50"/>
      <c r="V701" s="50"/>
      <c r="W701" s="52"/>
      <c r="X701" s="50"/>
      <c r="Y701" s="50"/>
      <c r="Z701" s="50"/>
    </row>
    <row r="702" spans="1:26" ht="17.2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0"/>
      <c r="K702" s="125"/>
      <c r="L702" s="125"/>
      <c r="R702" s="50"/>
      <c r="S702" s="50"/>
      <c r="T702" s="50"/>
      <c r="U702" s="50"/>
      <c r="V702" s="50"/>
      <c r="W702" s="52"/>
      <c r="X702" s="50"/>
      <c r="Y702" s="50"/>
      <c r="Z702" s="50"/>
    </row>
    <row r="703" spans="1:26" ht="17.2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0"/>
      <c r="K703" s="125"/>
      <c r="L703" s="125"/>
      <c r="R703" s="50"/>
      <c r="S703" s="50"/>
      <c r="T703" s="50"/>
      <c r="U703" s="50"/>
      <c r="V703" s="50"/>
      <c r="W703" s="52"/>
      <c r="X703" s="50"/>
      <c r="Y703" s="50"/>
      <c r="Z703" s="50"/>
    </row>
    <row r="704" spans="1:26" ht="17.2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0"/>
      <c r="K704" s="125"/>
      <c r="L704" s="125"/>
      <c r="R704" s="50"/>
      <c r="S704" s="50"/>
      <c r="T704" s="50"/>
      <c r="U704" s="50"/>
      <c r="V704" s="50"/>
      <c r="W704" s="52"/>
      <c r="X704" s="50"/>
      <c r="Y704" s="50"/>
      <c r="Z704" s="50"/>
    </row>
    <row r="705" spans="1:26" ht="17.2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0"/>
      <c r="K705" s="125"/>
      <c r="L705" s="125"/>
      <c r="R705" s="50"/>
      <c r="S705" s="50"/>
      <c r="T705" s="50"/>
      <c r="U705" s="50"/>
      <c r="V705" s="50"/>
      <c r="W705" s="52"/>
      <c r="X705" s="50"/>
      <c r="Y705" s="50"/>
      <c r="Z705" s="50"/>
    </row>
    <row r="706" spans="1:26" ht="17.2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0"/>
      <c r="K706" s="125"/>
      <c r="L706" s="125"/>
      <c r="R706" s="50"/>
      <c r="S706" s="50"/>
      <c r="T706" s="50"/>
      <c r="U706" s="50"/>
      <c r="V706" s="50"/>
      <c r="W706" s="52"/>
      <c r="X706" s="50"/>
      <c r="Y706" s="50"/>
      <c r="Z706" s="50"/>
    </row>
    <row r="707" spans="1:26" ht="17.2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0"/>
      <c r="K707" s="125"/>
      <c r="L707" s="125"/>
      <c r="R707" s="50"/>
      <c r="S707" s="50"/>
      <c r="T707" s="50"/>
      <c r="U707" s="50"/>
      <c r="V707" s="50"/>
      <c r="W707" s="52"/>
      <c r="X707" s="50"/>
      <c r="Y707" s="50"/>
      <c r="Z707" s="50"/>
    </row>
    <row r="708" spans="1:26" ht="17.2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0"/>
      <c r="K708" s="125"/>
      <c r="L708" s="125"/>
      <c r="R708" s="50"/>
      <c r="S708" s="50"/>
      <c r="T708" s="50"/>
      <c r="U708" s="50"/>
      <c r="V708" s="50"/>
      <c r="W708" s="52"/>
      <c r="X708" s="50"/>
      <c r="Y708" s="50"/>
      <c r="Z708" s="50"/>
    </row>
    <row r="709" spans="1:26" ht="17.2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0"/>
      <c r="K709" s="125"/>
      <c r="L709" s="125"/>
      <c r="R709" s="50"/>
      <c r="S709" s="50"/>
      <c r="T709" s="50"/>
      <c r="U709" s="50"/>
      <c r="V709" s="50"/>
      <c r="W709" s="52"/>
      <c r="X709" s="50"/>
      <c r="Y709" s="50"/>
      <c r="Z709" s="50"/>
    </row>
    <row r="710" spans="1:26" ht="17.2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0"/>
      <c r="K710" s="125"/>
      <c r="L710" s="125"/>
      <c r="R710" s="50"/>
      <c r="S710" s="50"/>
      <c r="T710" s="50"/>
      <c r="U710" s="50"/>
      <c r="V710" s="50"/>
      <c r="W710" s="52"/>
      <c r="X710" s="50"/>
      <c r="Y710" s="50"/>
      <c r="Z710" s="50"/>
    </row>
    <row r="711" spans="1:26" ht="17.2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0"/>
      <c r="K711" s="125"/>
      <c r="L711" s="125"/>
      <c r="R711" s="50"/>
      <c r="S711" s="50"/>
      <c r="T711" s="50"/>
      <c r="U711" s="50"/>
      <c r="V711" s="50"/>
      <c r="W711" s="52"/>
      <c r="X711" s="50"/>
      <c r="Y711" s="50"/>
      <c r="Z711" s="50"/>
    </row>
    <row r="712" spans="1:26" ht="17.2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0"/>
      <c r="K712" s="125"/>
      <c r="L712" s="125"/>
      <c r="R712" s="50"/>
      <c r="S712" s="50"/>
      <c r="T712" s="50"/>
      <c r="U712" s="50"/>
      <c r="V712" s="50"/>
      <c r="W712" s="52"/>
      <c r="X712" s="50"/>
      <c r="Y712" s="50"/>
      <c r="Z712" s="50"/>
    </row>
    <row r="713" spans="1:26" ht="17.2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0"/>
      <c r="K713" s="125"/>
      <c r="L713" s="125"/>
      <c r="R713" s="50"/>
      <c r="S713" s="50"/>
      <c r="T713" s="50"/>
      <c r="U713" s="50"/>
      <c r="V713" s="50"/>
      <c r="W713" s="52"/>
      <c r="X713" s="50"/>
      <c r="Y713" s="50"/>
      <c r="Z713" s="50"/>
    </row>
    <row r="714" spans="1:26" ht="17.2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0"/>
      <c r="K714" s="125"/>
      <c r="L714" s="125"/>
      <c r="R714" s="50"/>
      <c r="S714" s="50"/>
      <c r="T714" s="50"/>
      <c r="U714" s="50"/>
      <c r="V714" s="50"/>
      <c r="W714" s="52"/>
      <c r="X714" s="50"/>
      <c r="Y714" s="50"/>
      <c r="Z714" s="50"/>
    </row>
    <row r="715" spans="1:26" ht="17.2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0"/>
      <c r="K715" s="125"/>
      <c r="L715" s="125"/>
      <c r="R715" s="50"/>
      <c r="S715" s="50"/>
      <c r="T715" s="50"/>
      <c r="U715" s="50"/>
      <c r="V715" s="50"/>
      <c r="W715" s="52"/>
      <c r="X715" s="50"/>
      <c r="Y715" s="50"/>
      <c r="Z715" s="50"/>
    </row>
    <row r="716" spans="1:26" ht="17.2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0"/>
      <c r="K716" s="125"/>
      <c r="L716" s="125"/>
      <c r="R716" s="50"/>
      <c r="S716" s="50"/>
      <c r="T716" s="50"/>
      <c r="U716" s="50"/>
      <c r="V716" s="50"/>
      <c r="W716" s="52"/>
      <c r="X716" s="50"/>
      <c r="Y716" s="50"/>
      <c r="Z716" s="50"/>
    </row>
    <row r="717" spans="1:26" ht="17.2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0"/>
      <c r="K717" s="125"/>
      <c r="L717" s="125"/>
      <c r="R717" s="50"/>
      <c r="S717" s="50"/>
      <c r="T717" s="50"/>
      <c r="U717" s="50"/>
      <c r="V717" s="50"/>
      <c r="W717" s="52"/>
      <c r="X717" s="50"/>
      <c r="Y717" s="50"/>
      <c r="Z717" s="50"/>
    </row>
    <row r="718" spans="1:26" ht="17.2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0"/>
      <c r="K718" s="125"/>
      <c r="L718" s="125"/>
      <c r="R718" s="50"/>
      <c r="S718" s="50"/>
      <c r="T718" s="50"/>
      <c r="U718" s="50"/>
      <c r="V718" s="50"/>
      <c r="W718" s="52"/>
      <c r="X718" s="50"/>
      <c r="Y718" s="50"/>
      <c r="Z718" s="50"/>
    </row>
    <row r="719" spans="1:26" ht="17.2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0"/>
      <c r="K719" s="125"/>
      <c r="L719" s="125"/>
      <c r="R719" s="50"/>
      <c r="S719" s="50"/>
      <c r="T719" s="50"/>
      <c r="U719" s="50"/>
      <c r="V719" s="50"/>
      <c r="W719" s="52"/>
      <c r="X719" s="50"/>
      <c r="Y719" s="50"/>
      <c r="Z719" s="50"/>
    </row>
    <row r="720" spans="1:26" ht="17.2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0"/>
      <c r="K720" s="125"/>
      <c r="L720" s="125"/>
      <c r="R720" s="50"/>
      <c r="S720" s="50"/>
      <c r="T720" s="50"/>
      <c r="U720" s="50"/>
      <c r="V720" s="50"/>
      <c r="W720" s="52"/>
      <c r="X720" s="50"/>
      <c r="Y720" s="50"/>
      <c r="Z720" s="50"/>
    </row>
    <row r="721" spans="1:26" ht="17.2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0"/>
      <c r="K721" s="125"/>
      <c r="L721" s="125"/>
      <c r="R721" s="50"/>
      <c r="S721" s="50"/>
      <c r="T721" s="50"/>
      <c r="U721" s="50"/>
      <c r="V721" s="50"/>
      <c r="W721" s="52"/>
      <c r="X721" s="50"/>
      <c r="Y721" s="50"/>
      <c r="Z721" s="50"/>
    </row>
    <row r="722" spans="1:26" ht="17.2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0"/>
      <c r="K722" s="125"/>
      <c r="L722" s="125"/>
      <c r="R722" s="50"/>
      <c r="S722" s="50"/>
      <c r="T722" s="50"/>
      <c r="U722" s="50"/>
      <c r="V722" s="50"/>
      <c r="W722" s="52"/>
      <c r="X722" s="50"/>
      <c r="Y722" s="50"/>
      <c r="Z722" s="50"/>
    </row>
    <row r="723" spans="1:26" ht="17.2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0"/>
      <c r="K723" s="125"/>
      <c r="L723" s="125"/>
      <c r="R723" s="50"/>
      <c r="S723" s="50"/>
      <c r="T723" s="50"/>
      <c r="U723" s="50"/>
      <c r="V723" s="50"/>
      <c r="W723" s="52"/>
      <c r="X723" s="50"/>
      <c r="Y723" s="50"/>
      <c r="Z723" s="50"/>
    </row>
    <row r="724" spans="1:26" ht="17.2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0"/>
      <c r="K724" s="125"/>
      <c r="L724" s="125"/>
      <c r="R724" s="50"/>
      <c r="S724" s="50"/>
      <c r="T724" s="50"/>
      <c r="U724" s="50"/>
      <c r="V724" s="50"/>
      <c r="W724" s="52"/>
      <c r="X724" s="50"/>
      <c r="Y724" s="50"/>
      <c r="Z724" s="50"/>
    </row>
    <row r="725" spans="1:26" ht="17.2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0"/>
      <c r="K725" s="125"/>
      <c r="L725" s="125"/>
      <c r="R725" s="50"/>
      <c r="S725" s="50"/>
      <c r="T725" s="50"/>
      <c r="U725" s="50"/>
      <c r="V725" s="50"/>
      <c r="W725" s="52"/>
      <c r="X725" s="50"/>
      <c r="Y725" s="50"/>
      <c r="Z725" s="50"/>
    </row>
    <row r="726" spans="1:26" ht="17.2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0"/>
      <c r="K726" s="125"/>
      <c r="L726" s="125"/>
      <c r="R726" s="50"/>
      <c r="S726" s="50"/>
      <c r="T726" s="50"/>
      <c r="U726" s="50"/>
      <c r="V726" s="50"/>
      <c r="W726" s="52"/>
      <c r="X726" s="50"/>
      <c r="Y726" s="50"/>
      <c r="Z726" s="50"/>
    </row>
    <row r="727" spans="1:26" ht="17.2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0"/>
      <c r="K727" s="125"/>
      <c r="L727" s="125"/>
      <c r="R727" s="50"/>
      <c r="S727" s="50"/>
      <c r="T727" s="50"/>
      <c r="U727" s="50"/>
      <c r="V727" s="50"/>
      <c r="W727" s="52"/>
      <c r="X727" s="50"/>
      <c r="Y727" s="50"/>
      <c r="Z727" s="50"/>
    </row>
    <row r="728" spans="1:26" ht="17.2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0"/>
      <c r="K728" s="125"/>
      <c r="L728" s="125"/>
      <c r="R728" s="50"/>
      <c r="S728" s="50"/>
      <c r="T728" s="50"/>
      <c r="U728" s="50"/>
      <c r="V728" s="50"/>
      <c r="W728" s="52"/>
      <c r="X728" s="50"/>
      <c r="Y728" s="50"/>
      <c r="Z728" s="50"/>
    </row>
    <row r="729" spans="1:26" ht="17.2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0"/>
      <c r="K729" s="125"/>
      <c r="L729" s="125"/>
      <c r="R729" s="50"/>
      <c r="S729" s="50"/>
      <c r="T729" s="50"/>
      <c r="U729" s="50"/>
      <c r="V729" s="50"/>
      <c r="W729" s="52"/>
      <c r="X729" s="50"/>
      <c r="Y729" s="50"/>
      <c r="Z729" s="50"/>
    </row>
    <row r="730" spans="1:26" ht="17.2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0"/>
      <c r="K730" s="125"/>
      <c r="L730" s="125"/>
      <c r="R730" s="50"/>
      <c r="S730" s="50"/>
      <c r="T730" s="50"/>
      <c r="U730" s="50"/>
      <c r="V730" s="50"/>
      <c r="W730" s="52"/>
      <c r="X730" s="50"/>
      <c r="Y730" s="50"/>
      <c r="Z730" s="50"/>
    </row>
    <row r="731" spans="1:26" ht="17.2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0"/>
      <c r="K731" s="125"/>
      <c r="L731" s="125"/>
      <c r="R731" s="50"/>
      <c r="S731" s="50"/>
      <c r="T731" s="50"/>
      <c r="U731" s="50"/>
      <c r="V731" s="50"/>
      <c r="W731" s="52"/>
      <c r="X731" s="50"/>
      <c r="Y731" s="50"/>
      <c r="Z731" s="50"/>
    </row>
    <row r="732" spans="1:26" ht="17.2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0"/>
      <c r="K732" s="125"/>
      <c r="L732" s="125"/>
      <c r="R732" s="50"/>
      <c r="S732" s="50"/>
      <c r="T732" s="50"/>
      <c r="U732" s="50"/>
      <c r="V732" s="50"/>
      <c r="W732" s="52"/>
      <c r="X732" s="50"/>
      <c r="Y732" s="50"/>
      <c r="Z732" s="50"/>
    </row>
    <row r="733" spans="1:26" ht="17.2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0"/>
      <c r="K733" s="125"/>
      <c r="L733" s="125"/>
      <c r="R733" s="50"/>
      <c r="S733" s="50"/>
      <c r="T733" s="50"/>
      <c r="U733" s="50"/>
      <c r="V733" s="50"/>
      <c r="W733" s="52"/>
      <c r="X733" s="50"/>
      <c r="Y733" s="50"/>
      <c r="Z733" s="50"/>
    </row>
    <row r="734" spans="1:26" ht="17.2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0"/>
      <c r="K734" s="125"/>
      <c r="L734" s="125"/>
      <c r="R734" s="50"/>
      <c r="S734" s="50"/>
      <c r="T734" s="50"/>
      <c r="U734" s="50"/>
      <c r="V734" s="50"/>
      <c r="W734" s="52"/>
      <c r="X734" s="50"/>
      <c r="Y734" s="50"/>
      <c r="Z734" s="50"/>
    </row>
    <row r="735" spans="1:26" ht="17.2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0"/>
      <c r="K735" s="125"/>
      <c r="L735" s="125"/>
      <c r="R735" s="50"/>
      <c r="S735" s="50"/>
      <c r="T735" s="50"/>
      <c r="U735" s="50"/>
      <c r="V735" s="50"/>
      <c r="W735" s="52"/>
      <c r="X735" s="50"/>
      <c r="Y735" s="50"/>
      <c r="Z735" s="50"/>
    </row>
    <row r="736" spans="1:26" ht="17.2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0"/>
      <c r="K736" s="125"/>
      <c r="L736" s="125"/>
      <c r="R736" s="50"/>
      <c r="S736" s="50"/>
      <c r="T736" s="50"/>
      <c r="U736" s="50"/>
      <c r="V736" s="50"/>
      <c r="W736" s="52"/>
      <c r="X736" s="50"/>
      <c r="Y736" s="50"/>
      <c r="Z736" s="50"/>
    </row>
    <row r="737" spans="1:26" ht="17.2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0"/>
      <c r="K737" s="125"/>
      <c r="L737" s="125"/>
      <c r="R737" s="50"/>
      <c r="S737" s="50"/>
      <c r="T737" s="50"/>
      <c r="U737" s="50"/>
      <c r="V737" s="50"/>
      <c r="W737" s="52"/>
      <c r="X737" s="50"/>
      <c r="Y737" s="50"/>
      <c r="Z737" s="50"/>
    </row>
    <row r="738" spans="1:26" ht="17.2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0"/>
      <c r="K738" s="125"/>
      <c r="L738" s="125"/>
      <c r="R738" s="50"/>
      <c r="S738" s="50"/>
      <c r="T738" s="50"/>
      <c r="U738" s="50"/>
      <c r="V738" s="50"/>
      <c r="W738" s="52"/>
      <c r="X738" s="50"/>
      <c r="Y738" s="50"/>
      <c r="Z738" s="50"/>
    </row>
    <row r="739" spans="1:26" ht="17.2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0"/>
      <c r="K739" s="125"/>
      <c r="L739" s="125"/>
      <c r="R739" s="50"/>
      <c r="S739" s="50"/>
      <c r="T739" s="50"/>
      <c r="U739" s="50"/>
      <c r="V739" s="50"/>
      <c r="W739" s="52"/>
      <c r="X739" s="50"/>
      <c r="Y739" s="50"/>
      <c r="Z739" s="50"/>
    </row>
    <row r="740" spans="1:26" ht="17.2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0"/>
      <c r="K740" s="125"/>
      <c r="L740" s="125"/>
      <c r="R740" s="50"/>
      <c r="S740" s="50"/>
      <c r="T740" s="50"/>
      <c r="U740" s="50"/>
      <c r="V740" s="50"/>
      <c r="W740" s="52"/>
      <c r="X740" s="50"/>
      <c r="Y740" s="50"/>
      <c r="Z740" s="50"/>
    </row>
    <row r="741" spans="1:26" ht="17.2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0"/>
      <c r="K741" s="125"/>
      <c r="L741" s="125"/>
      <c r="R741" s="50"/>
      <c r="S741" s="50"/>
      <c r="T741" s="50"/>
      <c r="U741" s="50"/>
      <c r="V741" s="50"/>
      <c r="W741" s="52"/>
      <c r="X741" s="50"/>
      <c r="Y741" s="50"/>
      <c r="Z741" s="50"/>
    </row>
    <row r="742" spans="1:26" ht="17.2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0"/>
      <c r="K742" s="125"/>
      <c r="L742" s="125"/>
      <c r="R742" s="50"/>
      <c r="S742" s="50"/>
      <c r="T742" s="50"/>
      <c r="U742" s="50"/>
      <c r="V742" s="50"/>
      <c r="W742" s="52"/>
      <c r="X742" s="50"/>
      <c r="Y742" s="50"/>
      <c r="Z742" s="50"/>
    </row>
    <row r="743" spans="1:26" ht="17.2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0"/>
      <c r="K743" s="125"/>
      <c r="L743" s="125"/>
      <c r="R743" s="50"/>
      <c r="S743" s="50"/>
      <c r="T743" s="50"/>
      <c r="U743" s="50"/>
      <c r="V743" s="50"/>
      <c r="W743" s="52"/>
      <c r="X743" s="50"/>
      <c r="Y743" s="50"/>
      <c r="Z743" s="50"/>
    </row>
    <row r="744" spans="1:26" ht="17.2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0"/>
      <c r="K744" s="125"/>
      <c r="L744" s="125"/>
      <c r="R744" s="50"/>
      <c r="S744" s="50"/>
      <c r="T744" s="50"/>
      <c r="U744" s="50"/>
      <c r="V744" s="50"/>
      <c r="W744" s="52"/>
      <c r="X744" s="50"/>
      <c r="Y744" s="50"/>
      <c r="Z744" s="50"/>
    </row>
    <row r="745" spans="1:26" ht="17.2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0"/>
      <c r="K745" s="125"/>
      <c r="L745" s="125"/>
      <c r="R745" s="50"/>
      <c r="S745" s="50"/>
      <c r="T745" s="50"/>
      <c r="U745" s="50"/>
      <c r="V745" s="50"/>
      <c r="W745" s="52"/>
      <c r="X745" s="50"/>
      <c r="Y745" s="50"/>
      <c r="Z745" s="50"/>
    </row>
    <row r="746" spans="1:26" ht="17.2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0"/>
      <c r="K746" s="125"/>
      <c r="L746" s="125"/>
      <c r="R746" s="50"/>
      <c r="S746" s="50"/>
      <c r="T746" s="50"/>
      <c r="U746" s="50"/>
      <c r="V746" s="50"/>
      <c r="W746" s="52"/>
      <c r="X746" s="50"/>
      <c r="Y746" s="50"/>
      <c r="Z746" s="50"/>
    </row>
    <row r="747" spans="1:26" ht="17.2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0"/>
      <c r="K747" s="125"/>
      <c r="L747" s="125"/>
      <c r="R747" s="50"/>
      <c r="S747" s="50"/>
      <c r="T747" s="50"/>
      <c r="U747" s="50"/>
      <c r="V747" s="50"/>
      <c r="W747" s="52"/>
      <c r="X747" s="50"/>
      <c r="Y747" s="50"/>
      <c r="Z747" s="50"/>
    </row>
    <row r="748" spans="1:26" ht="17.2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0"/>
      <c r="K748" s="125"/>
      <c r="L748" s="125"/>
      <c r="R748" s="50"/>
      <c r="S748" s="50"/>
      <c r="T748" s="50"/>
      <c r="U748" s="50"/>
      <c r="V748" s="50"/>
      <c r="W748" s="52"/>
      <c r="X748" s="50"/>
      <c r="Y748" s="50"/>
      <c r="Z748" s="50"/>
    </row>
    <row r="749" spans="1:26" ht="17.2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0"/>
      <c r="K749" s="125"/>
      <c r="L749" s="125"/>
      <c r="R749" s="50"/>
      <c r="S749" s="50"/>
      <c r="T749" s="50"/>
      <c r="U749" s="50"/>
      <c r="V749" s="50"/>
      <c r="W749" s="52"/>
      <c r="X749" s="50"/>
      <c r="Y749" s="50"/>
      <c r="Z749" s="50"/>
    </row>
    <row r="750" spans="1:26" ht="17.2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0"/>
      <c r="K750" s="125"/>
      <c r="L750" s="125"/>
      <c r="R750" s="50"/>
      <c r="S750" s="50"/>
      <c r="T750" s="50"/>
      <c r="U750" s="50"/>
      <c r="V750" s="50"/>
      <c r="W750" s="52"/>
      <c r="X750" s="50"/>
      <c r="Y750" s="50"/>
      <c r="Z750" s="50"/>
    </row>
    <row r="751" spans="1:26" ht="17.2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0"/>
      <c r="K751" s="125"/>
      <c r="L751" s="125"/>
      <c r="R751" s="50"/>
      <c r="S751" s="50"/>
      <c r="T751" s="50"/>
      <c r="U751" s="50"/>
      <c r="V751" s="50"/>
      <c r="W751" s="52"/>
      <c r="X751" s="50"/>
      <c r="Y751" s="50"/>
      <c r="Z751" s="50"/>
    </row>
    <row r="752" spans="1:26" ht="17.2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0"/>
      <c r="K752" s="125"/>
      <c r="L752" s="125"/>
      <c r="R752" s="50"/>
      <c r="S752" s="50"/>
      <c r="T752" s="50"/>
      <c r="U752" s="50"/>
      <c r="V752" s="50"/>
      <c r="W752" s="52"/>
      <c r="X752" s="50"/>
      <c r="Y752" s="50"/>
      <c r="Z752" s="50"/>
    </row>
    <row r="753" spans="1:26" ht="17.2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0"/>
      <c r="K753" s="125"/>
      <c r="L753" s="125"/>
      <c r="R753" s="50"/>
      <c r="S753" s="50"/>
      <c r="T753" s="50"/>
      <c r="U753" s="50"/>
      <c r="V753" s="50"/>
      <c r="W753" s="52"/>
      <c r="X753" s="50"/>
      <c r="Y753" s="50"/>
      <c r="Z753" s="50"/>
    </row>
    <row r="754" spans="1:26" ht="17.2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0"/>
      <c r="K754" s="125"/>
      <c r="L754" s="125"/>
      <c r="R754" s="50"/>
      <c r="S754" s="50"/>
      <c r="T754" s="50"/>
      <c r="U754" s="50"/>
      <c r="V754" s="50"/>
      <c r="W754" s="52"/>
      <c r="X754" s="50"/>
      <c r="Y754" s="50"/>
      <c r="Z754" s="50"/>
    </row>
    <row r="755" spans="1:26" ht="17.2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0"/>
      <c r="K755" s="125"/>
      <c r="L755" s="125"/>
      <c r="R755" s="50"/>
      <c r="S755" s="50"/>
      <c r="T755" s="50"/>
      <c r="U755" s="50"/>
      <c r="V755" s="50"/>
      <c r="W755" s="52"/>
      <c r="X755" s="50"/>
      <c r="Y755" s="50"/>
      <c r="Z755" s="50"/>
    </row>
    <row r="756" spans="1:26" ht="17.2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0"/>
      <c r="K756" s="125"/>
      <c r="L756" s="125"/>
      <c r="R756" s="50"/>
      <c r="S756" s="50"/>
      <c r="T756" s="50"/>
      <c r="U756" s="50"/>
      <c r="V756" s="50"/>
      <c r="W756" s="52"/>
      <c r="X756" s="50"/>
      <c r="Y756" s="50"/>
      <c r="Z756" s="50"/>
    </row>
    <row r="757" spans="1:26" ht="17.2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0"/>
      <c r="K757" s="125"/>
      <c r="L757" s="125"/>
      <c r="R757" s="50"/>
      <c r="S757" s="50"/>
      <c r="T757" s="50"/>
      <c r="U757" s="50"/>
      <c r="V757" s="50"/>
      <c r="W757" s="52"/>
      <c r="X757" s="50"/>
      <c r="Y757" s="50"/>
      <c r="Z757" s="50"/>
    </row>
    <row r="758" spans="1:26" ht="17.2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0"/>
      <c r="K758" s="125"/>
      <c r="L758" s="125"/>
      <c r="R758" s="50"/>
      <c r="S758" s="50"/>
      <c r="T758" s="50"/>
      <c r="U758" s="50"/>
      <c r="V758" s="50"/>
      <c r="W758" s="52"/>
      <c r="X758" s="50"/>
      <c r="Y758" s="50"/>
      <c r="Z758" s="50"/>
    </row>
    <row r="759" spans="1:26" ht="17.2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0"/>
      <c r="K759" s="125"/>
      <c r="L759" s="125"/>
      <c r="R759" s="50"/>
      <c r="S759" s="50"/>
      <c r="T759" s="50"/>
      <c r="U759" s="50"/>
      <c r="V759" s="50"/>
      <c r="W759" s="52"/>
      <c r="X759" s="50"/>
      <c r="Y759" s="50"/>
      <c r="Z759" s="50"/>
    </row>
    <row r="760" spans="1:26" ht="17.2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0"/>
      <c r="K760" s="125"/>
      <c r="L760" s="125"/>
      <c r="R760" s="50"/>
      <c r="S760" s="50"/>
      <c r="T760" s="50"/>
      <c r="U760" s="50"/>
      <c r="V760" s="50"/>
      <c r="W760" s="52"/>
      <c r="X760" s="50"/>
      <c r="Y760" s="50"/>
      <c r="Z760" s="50"/>
    </row>
    <row r="761" spans="1:26" ht="17.2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0"/>
      <c r="K761" s="125"/>
      <c r="L761" s="125"/>
      <c r="R761" s="50"/>
      <c r="S761" s="50"/>
      <c r="T761" s="50"/>
      <c r="U761" s="50"/>
      <c r="V761" s="50"/>
      <c r="W761" s="52"/>
      <c r="X761" s="50"/>
      <c r="Y761" s="50"/>
      <c r="Z761" s="50"/>
    </row>
    <row r="762" spans="1:26" ht="17.2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0"/>
      <c r="K762" s="125"/>
      <c r="L762" s="125"/>
      <c r="R762" s="50"/>
      <c r="S762" s="50"/>
      <c r="T762" s="50"/>
      <c r="U762" s="50"/>
      <c r="V762" s="50"/>
      <c r="W762" s="52"/>
      <c r="X762" s="50"/>
      <c r="Y762" s="50"/>
      <c r="Z762" s="50"/>
    </row>
    <row r="763" spans="1:26" ht="17.2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0"/>
      <c r="K763" s="125"/>
      <c r="L763" s="125"/>
      <c r="R763" s="50"/>
      <c r="S763" s="50"/>
      <c r="T763" s="50"/>
      <c r="U763" s="50"/>
      <c r="V763" s="50"/>
      <c r="W763" s="52"/>
      <c r="X763" s="50"/>
      <c r="Y763" s="50"/>
      <c r="Z763" s="50"/>
    </row>
    <row r="764" spans="1:26" ht="17.2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0"/>
      <c r="K764" s="125"/>
      <c r="L764" s="125"/>
      <c r="R764" s="50"/>
      <c r="S764" s="50"/>
      <c r="T764" s="50"/>
      <c r="U764" s="50"/>
      <c r="V764" s="50"/>
      <c r="W764" s="52"/>
      <c r="X764" s="50"/>
      <c r="Y764" s="50"/>
      <c r="Z764" s="50"/>
    </row>
    <row r="765" spans="1:26" ht="17.2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0"/>
      <c r="K765" s="125"/>
      <c r="L765" s="125"/>
      <c r="R765" s="50"/>
      <c r="S765" s="50"/>
      <c r="T765" s="50"/>
      <c r="U765" s="50"/>
      <c r="V765" s="50"/>
      <c r="W765" s="52"/>
      <c r="X765" s="50"/>
      <c r="Y765" s="50"/>
      <c r="Z765" s="50"/>
    </row>
    <row r="766" spans="1:26" ht="17.2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0"/>
      <c r="K766" s="125"/>
      <c r="L766" s="125"/>
      <c r="R766" s="50"/>
      <c r="S766" s="50"/>
      <c r="T766" s="50"/>
      <c r="U766" s="50"/>
      <c r="V766" s="50"/>
      <c r="W766" s="52"/>
      <c r="X766" s="50"/>
      <c r="Y766" s="50"/>
      <c r="Z766" s="50"/>
    </row>
    <row r="767" spans="1:26" ht="17.2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0"/>
      <c r="K767" s="125"/>
      <c r="L767" s="125"/>
      <c r="R767" s="50"/>
      <c r="S767" s="50"/>
      <c r="T767" s="50"/>
      <c r="U767" s="50"/>
      <c r="V767" s="50"/>
      <c r="W767" s="52"/>
      <c r="X767" s="50"/>
      <c r="Y767" s="50"/>
      <c r="Z767" s="50"/>
    </row>
    <row r="768" spans="1:26" ht="17.2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0"/>
      <c r="K768" s="125"/>
      <c r="L768" s="125"/>
      <c r="R768" s="50"/>
      <c r="S768" s="50"/>
      <c r="T768" s="50"/>
      <c r="U768" s="50"/>
      <c r="V768" s="50"/>
      <c r="W768" s="52"/>
      <c r="X768" s="50"/>
      <c r="Y768" s="50"/>
      <c r="Z768" s="50"/>
    </row>
    <row r="769" spans="1:26" ht="17.2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0"/>
      <c r="K769" s="125"/>
      <c r="L769" s="125"/>
      <c r="R769" s="50"/>
      <c r="S769" s="50"/>
      <c r="T769" s="50"/>
      <c r="U769" s="50"/>
      <c r="V769" s="50"/>
      <c r="W769" s="52"/>
      <c r="X769" s="50"/>
      <c r="Y769" s="50"/>
      <c r="Z769" s="50"/>
    </row>
    <row r="770" spans="1:26" ht="17.2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0"/>
      <c r="K770" s="125"/>
      <c r="L770" s="125"/>
      <c r="R770" s="50"/>
      <c r="S770" s="50"/>
      <c r="T770" s="50"/>
      <c r="U770" s="50"/>
      <c r="V770" s="50"/>
      <c r="W770" s="52"/>
      <c r="X770" s="50"/>
      <c r="Y770" s="50"/>
      <c r="Z770" s="50"/>
    </row>
    <row r="771" spans="1:26" ht="17.2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0"/>
      <c r="K771" s="125"/>
      <c r="L771" s="125"/>
      <c r="R771" s="50"/>
      <c r="S771" s="50"/>
      <c r="T771" s="50"/>
      <c r="U771" s="50"/>
      <c r="V771" s="50"/>
      <c r="W771" s="52"/>
      <c r="X771" s="50"/>
      <c r="Y771" s="50"/>
      <c r="Z771" s="50"/>
    </row>
    <row r="772" spans="1:26" ht="17.2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0"/>
      <c r="K772" s="125"/>
      <c r="L772" s="125"/>
      <c r="R772" s="50"/>
      <c r="S772" s="50"/>
      <c r="T772" s="50"/>
      <c r="U772" s="50"/>
      <c r="V772" s="50"/>
      <c r="W772" s="52"/>
      <c r="X772" s="50"/>
      <c r="Y772" s="50"/>
      <c r="Z772" s="50"/>
    </row>
    <row r="773" spans="1:26" ht="17.2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0"/>
      <c r="K773" s="125"/>
      <c r="L773" s="125"/>
      <c r="R773" s="50"/>
      <c r="S773" s="50"/>
      <c r="T773" s="50"/>
      <c r="U773" s="50"/>
      <c r="V773" s="50"/>
      <c r="W773" s="52"/>
      <c r="X773" s="50"/>
      <c r="Y773" s="50"/>
      <c r="Z773" s="50"/>
    </row>
    <row r="774" spans="1:26" ht="17.2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0"/>
      <c r="K774" s="125"/>
      <c r="L774" s="125"/>
      <c r="R774" s="50"/>
      <c r="S774" s="50"/>
      <c r="T774" s="50"/>
      <c r="U774" s="50"/>
      <c r="V774" s="50"/>
      <c r="W774" s="52"/>
      <c r="X774" s="50"/>
      <c r="Y774" s="50"/>
      <c r="Z774" s="50"/>
    </row>
    <row r="775" spans="1:26" ht="17.2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0"/>
      <c r="K775" s="125"/>
      <c r="L775" s="125"/>
      <c r="R775" s="50"/>
      <c r="S775" s="50"/>
      <c r="T775" s="50"/>
      <c r="U775" s="50"/>
      <c r="V775" s="50"/>
      <c r="W775" s="52"/>
      <c r="X775" s="50"/>
      <c r="Y775" s="50"/>
      <c r="Z775" s="50"/>
    </row>
    <row r="776" spans="1:26" ht="17.2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0"/>
      <c r="K776" s="125"/>
      <c r="L776" s="125"/>
      <c r="R776" s="50"/>
      <c r="S776" s="50"/>
      <c r="T776" s="50"/>
      <c r="U776" s="50"/>
      <c r="V776" s="50"/>
      <c r="W776" s="52"/>
      <c r="X776" s="50"/>
      <c r="Y776" s="50"/>
      <c r="Z776" s="50"/>
    </row>
    <row r="777" spans="1:26" ht="17.2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0"/>
      <c r="K777" s="125"/>
      <c r="L777" s="125"/>
      <c r="R777" s="50"/>
      <c r="S777" s="50"/>
      <c r="T777" s="50"/>
      <c r="U777" s="50"/>
      <c r="V777" s="50"/>
      <c r="W777" s="52"/>
      <c r="X777" s="50"/>
      <c r="Y777" s="50"/>
      <c r="Z777" s="50"/>
    </row>
    <row r="778" spans="1:26" ht="17.2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0"/>
      <c r="K778" s="125"/>
      <c r="L778" s="125"/>
      <c r="R778" s="50"/>
      <c r="S778" s="50"/>
      <c r="T778" s="50"/>
      <c r="U778" s="50"/>
      <c r="V778" s="50"/>
      <c r="W778" s="52"/>
      <c r="X778" s="50"/>
      <c r="Y778" s="50"/>
      <c r="Z778" s="50"/>
    </row>
    <row r="779" spans="1:26" ht="17.2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0"/>
      <c r="K779" s="125"/>
      <c r="L779" s="125"/>
      <c r="R779" s="50"/>
      <c r="S779" s="50"/>
      <c r="T779" s="50"/>
      <c r="U779" s="50"/>
      <c r="V779" s="50"/>
      <c r="W779" s="52"/>
      <c r="X779" s="50"/>
      <c r="Y779" s="50"/>
      <c r="Z779" s="50"/>
    </row>
    <row r="780" spans="1:26" ht="17.2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0"/>
      <c r="K780" s="125"/>
      <c r="L780" s="125"/>
      <c r="R780" s="50"/>
      <c r="S780" s="50"/>
      <c r="T780" s="50"/>
      <c r="U780" s="50"/>
      <c r="V780" s="50"/>
      <c r="W780" s="52"/>
      <c r="X780" s="50"/>
      <c r="Y780" s="50"/>
      <c r="Z780" s="50"/>
    </row>
    <row r="781" spans="1:26" ht="17.2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0"/>
      <c r="K781" s="125"/>
      <c r="L781" s="125"/>
      <c r="R781" s="50"/>
      <c r="S781" s="50"/>
      <c r="T781" s="50"/>
      <c r="U781" s="50"/>
      <c r="V781" s="50"/>
      <c r="W781" s="52"/>
      <c r="X781" s="50"/>
      <c r="Y781" s="50"/>
      <c r="Z781" s="50"/>
    </row>
    <row r="782" spans="1:26" ht="17.2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0"/>
      <c r="K782" s="125"/>
      <c r="L782" s="125"/>
      <c r="R782" s="50"/>
      <c r="S782" s="50"/>
      <c r="T782" s="50"/>
      <c r="U782" s="50"/>
      <c r="V782" s="50"/>
      <c r="W782" s="52"/>
      <c r="X782" s="50"/>
      <c r="Y782" s="50"/>
      <c r="Z782" s="50"/>
    </row>
    <row r="783" spans="1:26" ht="17.2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0"/>
      <c r="K783" s="125"/>
      <c r="L783" s="125"/>
      <c r="R783" s="50"/>
      <c r="S783" s="50"/>
      <c r="T783" s="50"/>
      <c r="U783" s="50"/>
      <c r="V783" s="50"/>
      <c r="W783" s="52"/>
      <c r="X783" s="50"/>
      <c r="Y783" s="50"/>
      <c r="Z783" s="50"/>
    </row>
    <row r="784" spans="1:26" ht="17.2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0"/>
      <c r="K784" s="125"/>
      <c r="L784" s="125"/>
      <c r="R784" s="50"/>
      <c r="S784" s="50"/>
      <c r="T784" s="50"/>
      <c r="U784" s="50"/>
      <c r="V784" s="50"/>
      <c r="W784" s="52"/>
      <c r="X784" s="50"/>
      <c r="Y784" s="50"/>
      <c r="Z784" s="50"/>
    </row>
    <row r="785" spans="1:26" ht="17.2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0"/>
      <c r="K785" s="125"/>
      <c r="L785" s="125"/>
      <c r="R785" s="50"/>
      <c r="S785" s="50"/>
      <c r="T785" s="50"/>
      <c r="U785" s="50"/>
      <c r="V785" s="50"/>
      <c r="W785" s="52"/>
      <c r="X785" s="50"/>
      <c r="Y785" s="50"/>
      <c r="Z785" s="50"/>
    </row>
    <row r="786" spans="1:26" ht="17.2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0"/>
      <c r="K786" s="125"/>
      <c r="L786" s="125"/>
      <c r="R786" s="50"/>
      <c r="S786" s="50"/>
      <c r="T786" s="50"/>
      <c r="U786" s="50"/>
      <c r="V786" s="50"/>
      <c r="W786" s="52"/>
      <c r="X786" s="50"/>
      <c r="Y786" s="50"/>
      <c r="Z786" s="50"/>
    </row>
    <row r="787" spans="1:26" ht="17.2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0"/>
      <c r="K787" s="125"/>
      <c r="L787" s="125"/>
      <c r="R787" s="50"/>
      <c r="S787" s="50"/>
      <c r="T787" s="50"/>
      <c r="U787" s="50"/>
      <c r="V787" s="50"/>
      <c r="W787" s="52"/>
      <c r="X787" s="50"/>
      <c r="Y787" s="50"/>
      <c r="Z787" s="50"/>
    </row>
    <row r="788" spans="1:26" ht="17.2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0"/>
      <c r="K788" s="125"/>
      <c r="L788" s="125"/>
      <c r="R788" s="50"/>
      <c r="S788" s="50"/>
      <c r="T788" s="50"/>
      <c r="U788" s="50"/>
      <c r="V788" s="50"/>
      <c r="W788" s="52"/>
      <c r="X788" s="50"/>
      <c r="Y788" s="50"/>
      <c r="Z788" s="50"/>
    </row>
    <row r="789" spans="1:26" ht="17.2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0"/>
      <c r="K789" s="125"/>
      <c r="L789" s="125"/>
      <c r="R789" s="50"/>
      <c r="S789" s="50"/>
      <c r="T789" s="50"/>
      <c r="U789" s="50"/>
      <c r="V789" s="50"/>
      <c r="W789" s="52"/>
      <c r="X789" s="50"/>
      <c r="Y789" s="50"/>
      <c r="Z789" s="50"/>
    </row>
    <row r="790" spans="1:26" ht="17.2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0"/>
      <c r="K790" s="125"/>
      <c r="L790" s="125"/>
      <c r="R790" s="50"/>
      <c r="S790" s="50"/>
      <c r="T790" s="50"/>
      <c r="U790" s="50"/>
      <c r="V790" s="50"/>
      <c r="W790" s="52"/>
      <c r="X790" s="50"/>
      <c r="Y790" s="50"/>
      <c r="Z790" s="50"/>
    </row>
    <row r="791" spans="1:26" ht="17.2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0"/>
      <c r="K791" s="125"/>
      <c r="L791" s="125"/>
      <c r="R791" s="50"/>
      <c r="S791" s="50"/>
      <c r="T791" s="50"/>
      <c r="U791" s="50"/>
      <c r="V791" s="50"/>
      <c r="W791" s="52"/>
      <c r="X791" s="50"/>
      <c r="Y791" s="50"/>
      <c r="Z791" s="50"/>
    </row>
    <row r="792" spans="1:26" ht="17.2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0"/>
      <c r="K792" s="125"/>
      <c r="L792" s="125"/>
      <c r="R792" s="50"/>
      <c r="S792" s="50"/>
      <c r="T792" s="50"/>
      <c r="U792" s="50"/>
      <c r="V792" s="50"/>
      <c r="W792" s="52"/>
      <c r="X792" s="50"/>
      <c r="Y792" s="50"/>
      <c r="Z792" s="50"/>
    </row>
    <row r="793" spans="1:26" ht="17.2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0"/>
      <c r="K793" s="125"/>
      <c r="L793" s="125"/>
      <c r="R793" s="50"/>
      <c r="S793" s="50"/>
      <c r="T793" s="50"/>
      <c r="U793" s="50"/>
      <c r="V793" s="50"/>
      <c r="W793" s="52"/>
      <c r="X793" s="50"/>
      <c r="Y793" s="50"/>
      <c r="Z793" s="50"/>
    </row>
    <row r="794" spans="1:26" ht="17.2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0"/>
      <c r="K794" s="125"/>
      <c r="L794" s="125"/>
      <c r="R794" s="50"/>
      <c r="S794" s="50"/>
      <c r="T794" s="50"/>
      <c r="U794" s="50"/>
      <c r="V794" s="50"/>
      <c r="W794" s="52"/>
      <c r="X794" s="50"/>
      <c r="Y794" s="50"/>
      <c r="Z794" s="50"/>
    </row>
    <row r="795" spans="1:26" ht="17.2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0"/>
      <c r="K795" s="125"/>
      <c r="L795" s="125"/>
      <c r="R795" s="50"/>
      <c r="S795" s="50"/>
      <c r="T795" s="50"/>
      <c r="U795" s="50"/>
      <c r="V795" s="50"/>
      <c r="W795" s="52"/>
      <c r="X795" s="50"/>
      <c r="Y795" s="50"/>
      <c r="Z795" s="50"/>
    </row>
    <row r="796" spans="1:26" ht="17.2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0"/>
      <c r="K796" s="125"/>
      <c r="L796" s="125"/>
      <c r="R796" s="50"/>
      <c r="S796" s="50"/>
      <c r="T796" s="50"/>
      <c r="U796" s="50"/>
      <c r="V796" s="50"/>
      <c r="W796" s="52"/>
      <c r="X796" s="50"/>
      <c r="Y796" s="50"/>
      <c r="Z796" s="50"/>
    </row>
    <row r="797" spans="1:26" ht="17.2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0"/>
      <c r="K797" s="125"/>
      <c r="L797" s="125"/>
      <c r="R797" s="50"/>
      <c r="S797" s="50"/>
      <c r="T797" s="50"/>
      <c r="U797" s="50"/>
      <c r="V797" s="50"/>
      <c r="W797" s="52"/>
      <c r="X797" s="50"/>
      <c r="Y797" s="50"/>
      <c r="Z797" s="50"/>
    </row>
    <row r="798" spans="1:26" ht="17.2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0"/>
      <c r="K798" s="125"/>
      <c r="L798" s="125"/>
      <c r="R798" s="50"/>
      <c r="S798" s="50"/>
      <c r="T798" s="50"/>
      <c r="U798" s="50"/>
      <c r="V798" s="50"/>
      <c r="W798" s="52"/>
      <c r="X798" s="50"/>
      <c r="Y798" s="50"/>
      <c r="Z798" s="50"/>
    </row>
    <row r="799" spans="1:26" ht="17.2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0"/>
      <c r="K799" s="125"/>
      <c r="L799" s="125"/>
      <c r="R799" s="50"/>
      <c r="S799" s="50"/>
      <c r="T799" s="50"/>
      <c r="U799" s="50"/>
      <c r="V799" s="50"/>
      <c r="W799" s="52"/>
      <c r="X799" s="50"/>
      <c r="Y799" s="50"/>
      <c r="Z799" s="50"/>
    </row>
    <row r="800" spans="1:26" ht="17.2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0"/>
      <c r="K800" s="125"/>
      <c r="L800" s="125"/>
      <c r="R800" s="50"/>
      <c r="S800" s="50"/>
      <c r="T800" s="50"/>
      <c r="U800" s="50"/>
      <c r="V800" s="50"/>
      <c r="W800" s="52"/>
      <c r="X800" s="50"/>
      <c r="Y800" s="50"/>
      <c r="Z800" s="50"/>
    </row>
    <row r="801" spans="1:26" ht="17.2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0"/>
      <c r="K801" s="125"/>
      <c r="L801" s="125"/>
      <c r="R801" s="50"/>
      <c r="S801" s="50"/>
      <c r="T801" s="50"/>
      <c r="U801" s="50"/>
      <c r="V801" s="50"/>
      <c r="W801" s="52"/>
      <c r="X801" s="50"/>
      <c r="Y801" s="50"/>
      <c r="Z801" s="50"/>
    </row>
    <row r="802" spans="1:26" ht="17.2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0"/>
      <c r="K802" s="125"/>
      <c r="L802" s="125"/>
      <c r="R802" s="50"/>
      <c r="S802" s="50"/>
      <c r="T802" s="50"/>
      <c r="U802" s="50"/>
      <c r="V802" s="50"/>
      <c r="W802" s="52"/>
      <c r="X802" s="50"/>
      <c r="Y802" s="50"/>
      <c r="Z802" s="50"/>
    </row>
    <row r="803" spans="1:26" ht="17.2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0"/>
      <c r="K803" s="125"/>
      <c r="L803" s="125"/>
      <c r="R803" s="50"/>
      <c r="S803" s="50"/>
      <c r="T803" s="50"/>
      <c r="U803" s="50"/>
      <c r="V803" s="50"/>
      <c r="W803" s="52"/>
      <c r="X803" s="50"/>
      <c r="Y803" s="50"/>
      <c r="Z803" s="50"/>
    </row>
    <row r="804" spans="1:26" ht="17.2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0"/>
      <c r="K804" s="125"/>
      <c r="L804" s="125"/>
      <c r="R804" s="50"/>
      <c r="S804" s="50"/>
      <c r="T804" s="50"/>
      <c r="U804" s="50"/>
      <c r="V804" s="50"/>
      <c r="W804" s="52"/>
      <c r="X804" s="50"/>
      <c r="Y804" s="50"/>
      <c r="Z804" s="50"/>
    </row>
    <row r="805" spans="1:26" ht="17.2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0"/>
      <c r="K805" s="125"/>
      <c r="L805" s="125"/>
      <c r="R805" s="50"/>
      <c r="S805" s="50"/>
      <c r="T805" s="50"/>
      <c r="U805" s="50"/>
      <c r="V805" s="50"/>
      <c r="W805" s="52"/>
      <c r="X805" s="50"/>
      <c r="Y805" s="50"/>
      <c r="Z805" s="50"/>
    </row>
    <row r="806" spans="1:26" ht="17.2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0"/>
      <c r="K806" s="125"/>
      <c r="L806" s="125"/>
      <c r="R806" s="50"/>
      <c r="S806" s="50"/>
      <c r="T806" s="50"/>
      <c r="U806" s="50"/>
      <c r="V806" s="50"/>
      <c r="W806" s="52"/>
      <c r="X806" s="50"/>
      <c r="Y806" s="50"/>
      <c r="Z806" s="50"/>
    </row>
    <row r="807" spans="1:26" ht="17.2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0"/>
      <c r="K807" s="125"/>
      <c r="L807" s="125"/>
      <c r="R807" s="50"/>
      <c r="S807" s="50"/>
      <c r="T807" s="50"/>
      <c r="U807" s="50"/>
      <c r="V807" s="50"/>
      <c r="W807" s="52"/>
      <c r="X807" s="50"/>
      <c r="Y807" s="50"/>
      <c r="Z807" s="50"/>
    </row>
    <row r="808" spans="1:26" ht="17.2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0"/>
      <c r="K808" s="125"/>
      <c r="L808" s="125"/>
      <c r="R808" s="50"/>
      <c r="S808" s="50"/>
      <c r="T808" s="50"/>
      <c r="U808" s="50"/>
      <c r="V808" s="50"/>
      <c r="W808" s="52"/>
      <c r="X808" s="50"/>
      <c r="Y808" s="50"/>
      <c r="Z808" s="50"/>
    </row>
    <row r="809" spans="1:26" ht="17.2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0"/>
      <c r="K809" s="125"/>
      <c r="L809" s="125"/>
      <c r="R809" s="50"/>
      <c r="S809" s="50"/>
      <c r="T809" s="50"/>
      <c r="U809" s="50"/>
      <c r="V809" s="50"/>
      <c r="W809" s="52"/>
      <c r="X809" s="50"/>
      <c r="Y809" s="50"/>
      <c r="Z809" s="50"/>
    </row>
    <row r="810" spans="1:26" ht="17.2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0"/>
      <c r="K810" s="125"/>
      <c r="L810" s="125"/>
      <c r="R810" s="50"/>
      <c r="S810" s="50"/>
      <c r="T810" s="50"/>
      <c r="U810" s="50"/>
      <c r="V810" s="50"/>
      <c r="W810" s="52"/>
      <c r="X810" s="50"/>
      <c r="Y810" s="50"/>
      <c r="Z810" s="50"/>
    </row>
    <row r="811" spans="1:26" ht="17.2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0"/>
      <c r="K811" s="125"/>
      <c r="L811" s="125"/>
      <c r="R811" s="50"/>
      <c r="S811" s="50"/>
      <c r="T811" s="50"/>
      <c r="U811" s="50"/>
      <c r="V811" s="50"/>
      <c r="W811" s="52"/>
      <c r="X811" s="50"/>
      <c r="Y811" s="50"/>
      <c r="Z811" s="50"/>
    </row>
    <row r="812" spans="1:26" ht="17.2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0"/>
      <c r="K812" s="125"/>
      <c r="L812" s="125"/>
      <c r="R812" s="50"/>
      <c r="S812" s="50"/>
      <c r="T812" s="50"/>
      <c r="U812" s="50"/>
      <c r="V812" s="50"/>
      <c r="W812" s="52"/>
      <c r="X812" s="50"/>
      <c r="Y812" s="50"/>
      <c r="Z812" s="50"/>
    </row>
    <row r="813" spans="1:26" ht="17.2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0"/>
      <c r="K813" s="125"/>
      <c r="L813" s="125"/>
      <c r="R813" s="50"/>
      <c r="S813" s="50"/>
      <c r="T813" s="50"/>
      <c r="U813" s="50"/>
      <c r="V813" s="50"/>
      <c r="W813" s="52"/>
      <c r="X813" s="50"/>
      <c r="Y813" s="50"/>
      <c r="Z813" s="50"/>
    </row>
    <row r="814" spans="1:26" ht="17.2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0"/>
      <c r="K814" s="125"/>
      <c r="L814" s="125"/>
      <c r="R814" s="50"/>
      <c r="S814" s="50"/>
      <c r="T814" s="50"/>
      <c r="U814" s="50"/>
      <c r="V814" s="50"/>
      <c r="W814" s="52"/>
      <c r="X814" s="50"/>
      <c r="Y814" s="50"/>
      <c r="Z814" s="50"/>
    </row>
    <row r="815" spans="1:26" ht="17.2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0"/>
      <c r="K815" s="125"/>
      <c r="L815" s="125"/>
      <c r="R815" s="50"/>
      <c r="S815" s="50"/>
      <c r="T815" s="50"/>
      <c r="U815" s="50"/>
      <c r="V815" s="50"/>
      <c r="W815" s="52"/>
      <c r="X815" s="50"/>
      <c r="Y815" s="50"/>
      <c r="Z815" s="50"/>
    </row>
    <row r="816" spans="1:26" ht="17.2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0"/>
      <c r="K816" s="125"/>
      <c r="L816" s="125"/>
      <c r="R816" s="50"/>
      <c r="S816" s="50"/>
      <c r="T816" s="50"/>
      <c r="U816" s="50"/>
      <c r="V816" s="50"/>
      <c r="W816" s="52"/>
      <c r="X816" s="50"/>
      <c r="Y816" s="50"/>
      <c r="Z816" s="50"/>
    </row>
    <row r="817" spans="1:26" ht="17.2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0"/>
      <c r="K817" s="125"/>
      <c r="L817" s="125"/>
      <c r="R817" s="50"/>
      <c r="S817" s="50"/>
      <c r="T817" s="50"/>
      <c r="U817" s="50"/>
      <c r="V817" s="50"/>
      <c r="W817" s="52"/>
      <c r="X817" s="50"/>
      <c r="Y817" s="50"/>
      <c r="Z817" s="50"/>
    </row>
    <row r="818" spans="1:26" ht="17.2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0"/>
      <c r="K818" s="125"/>
      <c r="L818" s="125"/>
      <c r="R818" s="50"/>
      <c r="S818" s="50"/>
      <c r="T818" s="50"/>
      <c r="U818" s="50"/>
      <c r="V818" s="50"/>
      <c r="W818" s="52"/>
      <c r="X818" s="50"/>
      <c r="Y818" s="50"/>
      <c r="Z818" s="50"/>
    </row>
    <row r="819" spans="1:26" ht="17.2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0"/>
      <c r="K819" s="125"/>
      <c r="L819" s="125"/>
      <c r="R819" s="50"/>
      <c r="S819" s="50"/>
      <c r="T819" s="50"/>
      <c r="U819" s="50"/>
      <c r="V819" s="50"/>
      <c r="W819" s="52"/>
      <c r="X819" s="50"/>
      <c r="Y819" s="50"/>
      <c r="Z819" s="50"/>
    </row>
    <row r="820" spans="1:26" ht="17.2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0"/>
      <c r="K820" s="125"/>
      <c r="L820" s="125"/>
      <c r="R820" s="50"/>
      <c r="S820" s="50"/>
      <c r="T820" s="50"/>
      <c r="U820" s="50"/>
      <c r="V820" s="50"/>
      <c r="W820" s="52"/>
      <c r="X820" s="50"/>
      <c r="Y820" s="50"/>
      <c r="Z820" s="50"/>
    </row>
    <row r="821" spans="1:26" ht="17.2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0"/>
      <c r="K821" s="125"/>
      <c r="L821" s="125"/>
      <c r="R821" s="50"/>
      <c r="S821" s="50"/>
      <c r="T821" s="50"/>
      <c r="U821" s="50"/>
      <c r="V821" s="50"/>
      <c r="W821" s="52"/>
      <c r="X821" s="50"/>
      <c r="Y821" s="50"/>
      <c r="Z821" s="50"/>
    </row>
    <row r="822" spans="1:26" ht="17.2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0"/>
      <c r="K822" s="125"/>
      <c r="L822" s="125"/>
      <c r="R822" s="50"/>
      <c r="S822" s="50"/>
      <c r="T822" s="50"/>
      <c r="U822" s="50"/>
      <c r="V822" s="50"/>
      <c r="W822" s="52"/>
      <c r="X822" s="50"/>
      <c r="Y822" s="50"/>
      <c r="Z822" s="50"/>
    </row>
    <row r="823" spans="1:26" ht="17.2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0"/>
      <c r="K823" s="125"/>
      <c r="L823" s="125"/>
      <c r="R823" s="50"/>
      <c r="S823" s="50"/>
      <c r="T823" s="50"/>
      <c r="U823" s="50"/>
      <c r="V823" s="50"/>
      <c r="W823" s="52"/>
      <c r="X823" s="50"/>
      <c r="Y823" s="50"/>
      <c r="Z823" s="50"/>
    </row>
    <row r="824" spans="1:26" ht="17.2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0"/>
      <c r="K824" s="125"/>
      <c r="L824" s="125"/>
      <c r="R824" s="50"/>
      <c r="S824" s="50"/>
      <c r="T824" s="50"/>
      <c r="U824" s="50"/>
      <c r="V824" s="50"/>
      <c r="W824" s="52"/>
      <c r="X824" s="50"/>
      <c r="Y824" s="50"/>
      <c r="Z824" s="50"/>
    </row>
    <row r="825" spans="1:26" ht="17.2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0"/>
      <c r="K825" s="125"/>
      <c r="L825" s="125"/>
      <c r="R825" s="50"/>
      <c r="S825" s="50"/>
      <c r="T825" s="50"/>
      <c r="U825" s="50"/>
      <c r="V825" s="50"/>
      <c r="W825" s="52"/>
      <c r="X825" s="50"/>
      <c r="Y825" s="50"/>
      <c r="Z825" s="50"/>
    </row>
    <row r="826" spans="1:26" ht="17.2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0"/>
      <c r="K826" s="125"/>
      <c r="L826" s="125"/>
      <c r="R826" s="50"/>
      <c r="S826" s="50"/>
      <c r="T826" s="50"/>
      <c r="U826" s="50"/>
      <c r="V826" s="50"/>
      <c r="W826" s="52"/>
      <c r="X826" s="50"/>
      <c r="Y826" s="50"/>
      <c r="Z826" s="50"/>
    </row>
    <row r="827" spans="1:26" ht="17.2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0"/>
      <c r="K827" s="125"/>
      <c r="L827" s="125"/>
      <c r="R827" s="50"/>
      <c r="S827" s="50"/>
      <c r="T827" s="50"/>
      <c r="U827" s="50"/>
      <c r="V827" s="50"/>
      <c r="W827" s="52"/>
      <c r="X827" s="50"/>
      <c r="Y827" s="50"/>
      <c r="Z827" s="50"/>
    </row>
    <row r="828" spans="1:26" ht="17.2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0"/>
      <c r="K828" s="125"/>
      <c r="L828" s="125"/>
      <c r="R828" s="50"/>
      <c r="S828" s="50"/>
      <c r="T828" s="50"/>
      <c r="U828" s="50"/>
      <c r="V828" s="50"/>
      <c r="W828" s="52"/>
      <c r="X828" s="50"/>
      <c r="Y828" s="50"/>
      <c r="Z828" s="50"/>
    </row>
    <row r="829" spans="1:26" ht="17.2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0"/>
      <c r="K829" s="125"/>
      <c r="L829" s="125"/>
      <c r="R829" s="50"/>
      <c r="S829" s="50"/>
      <c r="T829" s="50"/>
      <c r="U829" s="50"/>
      <c r="V829" s="50"/>
      <c r="W829" s="52"/>
      <c r="X829" s="50"/>
      <c r="Y829" s="50"/>
      <c r="Z829" s="50"/>
    </row>
    <row r="830" spans="1:26" ht="17.2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0"/>
      <c r="K830" s="125"/>
      <c r="L830" s="125"/>
      <c r="R830" s="50"/>
      <c r="S830" s="50"/>
      <c r="T830" s="50"/>
      <c r="U830" s="50"/>
      <c r="V830" s="50"/>
      <c r="W830" s="52"/>
      <c r="X830" s="50"/>
      <c r="Y830" s="50"/>
      <c r="Z830" s="50"/>
    </row>
    <row r="831" spans="1:26" ht="17.2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0"/>
      <c r="K831" s="125"/>
      <c r="L831" s="125"/>
      <c r="R831" s="50"/>
      <c r="S831" s="50"/>
      <c r="T831" s="50"/>
      <c r="U831" s="50"/>
      <c r="V831" s="50"/>
      <c r="W831" s="52"/>
      <c r="X831" s="50"/>
      <c r="Y831" s="50"/>
      <c r="Z831" s="50"/>
    </row>
    <row r="832" spans="1:26" ht="17.2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0"/>
      <c r="K832" s="125"/>
      <c r="L832" s="125"/>
      <c r="R832" s="50"/>
      <c r="S832" s="50"/>
      <c r="T832" s="50"/>
      <c r="U832" s="50"/>
      <c r="V832" s="50"/>
      <c r="W832" s="52"/>
      <c r="X832" s="50"/>
      <c r="Y832" s="50"/>
      <c r="Z832" s="50"/>
    </row>
    <row r="833" spans="1:26" ht="17.2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0"/>
      <c r="K833" s="125"/>
      <c r="L833" s="125"/>
      <c r="R833" s="50"/>
      <c r="S833" s="50"/>
      <c r="T833" s="50"/>
      <c r="U833" s="50"/>
      <c r="V833" s="50"/>
      <c r="W833" s="52"/>
      <c r="X833" s="50"/>
      <c r="Y833" s="50"/>
      <c r="Z833" s="50"/>
    </row>
    <row r="834" spans="1:26" ht="17.2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0"/>
      <c r="K834" s="125"/>
      <c r="L834" s="125"/>
      <c r="R834" s="50"/>
      <c r="S834" s="50"/>
      <c r="T834" s="50"/>
      <c r="U834" s="50"/>
      <c r="V834" s="50"/>
      <c r="W834" s="52"/>
      <c r="X834" s="50"/>
      <c r="Y834" s="50"/>
      <c r="Z834" s="50"/>
    </row>
    <row r="835" spans="1:26" ht="17.2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0"/>
      <c r="K835" s="125"/>
      <c r="L835" s="125"/>
      <c r="R835" s="50"/>
      <c r="S835" s="50"/>
      <c r="T835" s="50"/>
      <c r="U835" s="50"/>
      <c r="V835" s="50"/>
      <c r="W835" s="52"/>
      <c r="X835" s="50"/>
      <c r="Y835" s="50"/>
      <c r="Z835" s="50"/>
    </row>
    <row r="836" spans="1:26" ht="17.2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0"/>
      <c r="K836" s="125"/>
      <c r="L836" s="125"/>
      <c r="R836" s="50"/>
      <c r="S836" s="50"/>
      <c r="T836" s="50"/>
      <c r="U836" s="50"/>
      <c r="V836" s="50"/>
      <c r="W836" s="52"/>
      <c r="X836" s="50"/>
      <c r="Y836" s="50"/>
      <c r="Z836" s="50"/>
    </row>
    <row r="837" spans="1:26" ht="17.2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0"/>
      <c r="K837" s="125"/>
      <c r="L837" s="125"/>
      <c r="R837" s="50"/>
      <c r="S837" s="50"/>
      <c r="T837" s="50"/>
      <c r="U837" s="50"/>
      <c r="V837" s="50"/>
      <c r="W837" s="52"/>
      <c r="X837" s="50"/>
      <c r="Y837" s="50"/>
      <c r="Z837" s="50"/>
    </row>
    <row r="838" spans="1:26" ht="17.2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0"/>
      <c r="K838" s="125"/>
      <c r="L838" s="125"/>
      <c r="R838" s="50"/>
      <c r="S838" s="50"/>
      <c r="T838" s="50"/>
      <c r="U838" s="50"/>
      <c r="V838" s="50"/>
      <c r="W838" s="52"/>
      <c r="X838" s="50"/>
      <c r="Y838" s="50"/>
      <c r="Z838" s="50"/>
    </row>
    <row r="839" spans="1:26" ht="17.2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0"/>
      <c r="K839" s="125"/>
      <c r="L839" s="125"/>
      <c r="R839" s="50"/>
      <c r="S839" s="50"/>
      <c r="T839" s="50"/>
      <c r="U839" s="50"/>
      <c r="V839" s="50"/>
      <c r="W839" s="52"/>
      <c r="X839" s="50"/>
      <c r="Y839" s="50"/>
      <c r="Z839" s="50"/>
    </row>
    <row r="840" spans="1:26" ht="17.2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0"/>
      <c r="K840" s="125"/>
      <c r="L840" s="125"/>
      <c r="R840" s="50"/>
      <c r="S840" s="50"/>
      <c r="T840" s="50"/>
      <c r="U840" s="50"/>
      <c r="V840" s="50"/>
      <c r="W840" s="52"/>
      <c r="X840" s="50"/>
      <c r="Y840" s="50"/>
      <c r="Z840" s="50"/>
    </row>
    <row r="841" spans="1:26" ht="17.2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0"/>
      <c r="K841" s="125"/>
      <c r="L841" s="125"/>
      <c r="R841" s="50"/>
      <c r="S841" s="50"/>
      <c r="T841" s="50"/>
      <c r="U841" s="50"/>
      <c r="V841" s="50"/>
      <c r="W841" s="52"/>
      <c r="X841" s="50"/>
      <c r="Y841" s="50"/>
      <c r="Z841" s="50"/>
    </row>
    <row r="842" spans="1:26" ht="17.2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0"/>
      <c r="K842" s="125"/>
      <c r="L842" s="125"/>
      <c r="R842" s="50"/>
      <c r="S842" s="50"/>
      <c r="T842" s="50"/>
      <c r="U842" s="50"/>
      <c r="V842" s="50"/>
      <c r="W842" s="52"/>
      <c r="X842" s="50"/>
      <c r="Y842" s="50"/>
      <c r="Z842" s="50"/>
    </row>
    <row r="843" spans="1:26" ht="17.2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0"/>
      <c r="K843" s="125"/>
      <c r="L843" s="125"/>
      <c r="R843" s="50"/>
      <c r="S843" s="50"/>
      <c r="T843" s="50"/>
      <c r="U843" s="50"/>
      <c r="V843" s="50"/>
      <c r="W843" s="52"/>
      <c r="X843" s="50"/>
      <c r="Y843" s="50"/>
      <c r="Z843" s="50"/>
    </row>
    <row r="844" spans="1:26" ht="17.2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0"/>
      <c r="K844" s="125"/>
      <c r="L844" s="125"/>
      <c r="R844" s="50"/>
      <c r="S844" s="50"/>
      <c r="T844" s="50"/>
      <c r="U844" s="50"/>
      <c r="V844" s="50"/>
      <c r="W844" s="52"/>
      <c r="X844" s="50"/>
      <c r="Y844" s="50"/>
      <c r="Z844" s="50"/>
    </row>
    <row r="845" spans="1:26" ht="17.2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0"/>
      <c r="K845" s="125"/>
      <c r="L845" s="125"/>
      <c r="R845" s="50"/>
      <c r="S845" s="50"/>
      <c r="T845" s="50"/>
      <c r="U845" s="50"/>
      <c r="V845" s="50"/>
      <c r="W845" s="52"/>
      <c r="X845" s="50"/>
      <c r="Y845" s="50"/>
      <c r="Z845" s="50"/>
    </row>
    <row r="846" spans="1:26" ht="17.2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0"/>
      <c r="K846" s="125"/>
      <c r="L846" s="125"/>
      <c r="R846" s="50"/>
      <c r="S846" s="50"/>
      <c r="T846" s="50"/>
      <c r="U846" s="50"/>
      <c r="V846" s="50"/>
      <c r="W846" s="52"/>
      <c r="X846" s="50"/>
      <c r="Y846" s="50"/>
      <c r="Z846" s="50"/>
    </row>
    <row r="847" spans="1:26" ht="17.2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0"/>
      <c r="K847" s="125"/>
      <c r="L847" s="125"/>
      <c r="R847" s="50"/>
      <c r="S847" s="50"/>
      <c r="T847" s="50"/>
      <c r="U847" s="50"/>
      <c r="V847" s="50"/>
      <c r="W847" s="52"/>
      <c r="X847" s="50"/>
      <c r="Y847" s="50"/>
      <c r="Z847" s="50"/>
    </row>
    <row r="848" spans="1:26" ht="17.2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0"/>
      <c r="K848" s="125"/>
      <c r="L848" s="125"/>
      <c r="R848" s="50"/>
      <c r="S848" s="50"/>
      <c r="T848" s="50"/>
      <c r="U848" s="50"/>
      <c r="V848" s="50"/>
      <c r="W848" s="52"/>
      <c r="X848" s="50"/>
      <c r="Y848" s="50"/>
      <c r="Z848" s="50"/>
    </row>
    <row r="849" spans="1:26" ht="17.2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0"/>
      <c r="K849" s="125"/>
      <c r="L849" s="125"/>
      <c r="R849" s="50"/>
      <c r="S849" s="50"/>
      <c r="T849" s="50"/>
      <c r="U849" s="50"/>
      <c r="V849" s="50"/>
      <c r="W849" s="52"/>
      <c r="X849" s="50"/>
      <c r="Y849" s="50"/>
      <c r="Z849" s="50"/>
    </row>
    <row r="850" spans="1:26" ht="17.2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0"/>
      <c r="K850" s="125"/>
      <c r="L850" s="125"/>
      <c r="R850" s="50"/>
      <c r="S850" s="50"/>
      <c r="T850" s="50"/>
      <c r="U850" s="50"/>
      <c r="V850" s="50"/>
      <c r="W850" s="52"/>
      <c r="X850" s="50"/>
      <c r="Y850" s="50"/>
      <c r="Z850" s="50"/>
    </row>
    <row r="851" spans="1:26" ht="17.2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0"/>
      <c r="K851" s="125"/>
      <c r="L851" s="125"/>
      <c r="R851" s="50"/>
      <c r="S851" s="50"/>
      <c r="T851" s="50"/>
      <c r="U851" s="50"/>
      <c r="V851" s="50"/>
      <c r="W851" s="52"/>
      <c r="X851" s="50"/>
      <c r="Y851" s="50"/>
      <c r="Z851" s="50"/>
    </row>
    <row r="852" spans="1:26" ht="17.2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0"/>
      <c r="K852" s="125"/>
      <c r="L852" s="125"/>
      <c r="R852" s="50"/>
      <c r="S852" s="50"/>
      <c r="T852" s="50"/>
      <c r="U852" s="50"/>
      <c r="V852" s="50"/>
      <c r="W852" s="52"/>
      <c r="X852" s="50"/>
      <c r="Y852" s="50"/>
      <c r="Z852" s="50"/>
    </row>
    <row r="853" spans="1:26" ht="17.2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0"/>
      <c r="K853" s="125"/>
      <c r="L853" s="125"/>
      <c r="R853" s="50"/>
      <c r="S853" s="50"/>
      <c r="T853" s="50"/>
      <c r="U853" s="50"/>
      <c r="V853" s="50"/>
      <c r="W853" s="52"/>
      <c r="X853" s="50"/>
      <c r="Y853" s="50"/>
      <c r="Z853" s="50"/>
    </row>
    <row r="854" spans="1:26" ht="17.2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0"/>
      <c r="K854" s="125"/>
      <c r="L854" s="125"/>
      <c r="R854" s="50"/>
      <c r="S854" s="50"/>
      <c r="T854" s="50"/>
      <c r="U854" s="50"/>
      <c r="V854" s="50"/>
      <c r="W854" s="52"/>
      <c r="X854" s="50"/>
      <c r="Y854" s="50"/>
      <c r="Z854" s="50"/>
    </row>
    <row r="855" spans="1:26" ht="17.2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0"/>
      <c r="K855" s="125"/>
      <c r="L855" s="125"/>
      <c r="R855" s="50"/>
      <c r="S855" s="50"/>
      <c r="T855" s="50"/>
      <c r="U855" s="50"/>
      <c r="V855" s="50"/>
      <c r="W855" s="52"/>
      <c r="X855" s="50"/>
      <c r="Y855" s="50"/>
      <c r="Z855" s="50"/>
    </row>
    <row r="856" spans="1:26" ht="17.2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0"/>
      <c r="K856" s="125"/>
      <c r="L856" s="125"/>
      <c r="R856" s="50"/>
      <c r="S856" s="50"/>
      <c r="T856" s="50"/>
      <c r="U856" s="50"/>
      <c r="V856" s="50"/>
      <c r="W856" s="52"/>
      <c r="X856" s="50"/>
      <c r="Y856" s="50"/>
      <c r="Z856" s="50"/>
    </row>
    <row r="857" spans="1:26" ht="17.2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0"/>
      <c r="K857" s="125"/>
      <c r="L857" s="125"/>
      <c r="R857" s="50"/>
      <c r="S857" s="50"/>
      <c r="T857" s="50"/>
      <c r="U857" s="50"/>
      <c r="V857" s="50"/>
      <c r="W857" s="52"/>
      <c r="X857" s="50"/>
      <c r="Y857" s="50"/>
      <c r="Z857" s="50"/>
    </row>
    <row r="858" spans="1:26" ht="17.2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0"/>
      <c r="K858" s="125"/>
      <c r="L858" s="125"/>
      <c r="R858" s="50"/>
      <c r="S858" s="50"/>
      <c r="T858" s="50"/>
      <c r="U858" s="50"/>
      <c r="V858" s="50"/>
      <c r="W858" s="52"/>
      <c r="X858" s="50"/>
      <c r="Y858" s="50"/>
      <c r="Z858" s="50"/>
    </row>
    <row r="859" spans="1:26" ht="17.2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0"/>
      <c r="K859" s="125"/>
      <c r="L859" s="125"/>
      <c r="R859" s="50"/>
      <c r="S859" s="50"/>
      <c r="T859" s="50"/>
      <c r="U859" s="50"/>
      <c r="V859" s="50"/>
      <c r="W859" s="52"/>
      <c r="X859" s="50"/>
      <c r="Y859" s="50"/>
      <c r="Z859" s="50"/>
    </row>
    <row r="860" spans="1:26" ht="17.2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0"/>
      <c r="K860" s="125"/>
      <c r="L860" s="125"/>
      <c r="R860" s="50"/>
      <c r="S860" s="50"/>
      <c r="T860" s="50"/>
      <c r="U860" s="50"/>
      <c r="V860" s="50"/>
      <c r="W860" s="52"/>
      <c r="X860" s="50"/>
      <c r="Y860" s="50"/>
      <c r="Z860" s="50"/>
    </row>
    <row r="861" spans="1:26" ht="17.2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0"/>
      <c r="K861" s="125"/>
      <c r="L861" s="125"/>
      <c r="R861" s="50"/>
      <c r="S861" s="50"/>
      <c r="T861" s="50"/>
      <c r="U861" s="50"/>
      <c r="V861" s="50"/>
      <c r="W861" s="52"/>
      <c r="X861" s="50"/>
      <c r="Y861" s="50"/>
      <c r="Z861" s="50"/>
    </row>
    <row r="862" spans="1:26" ht="17.2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0"/>
      <c r="K862" s="125"/>
      <c r="L862" s="125"/>
      <c r="R862" s="50"/>
      <c r="S862" s="50"/>
      <c r="T862" s="50"/>
      <c r="U862" s="50"/>
      <c r="V862" s="50"/>
      <c r="W862" s="52"/>
      <c r="X862" s="50"/>
      <c r="Y862" s="50"/>
      <c r="Z862" s="50"/>
    </row>
    <row r="863" spans="1:26" ht="17.2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0"/>
      <c r="K863" s="125"/>
      <c r="L863" s="125"/>
      <c r="R863" s="50"/>
      <c r="S863" s="50"/>
      <c r="T863" s="50"/>
      <c r="U863" s="50"/>
      <c r="V863" s="50"/>
      <c r="W863" s="52"/>
      <c r="X863" s="50"/>
      <c r="Y863" s="50"/>
      <c r="Z863" s="50"/>
    </row>
    <row r="864" spans="1:26" ht="17.2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0"/>
      <c r="K864" s="125"/>
      <c r="L864" s="125"/>
      <c r="R864" s="50"/>
      <c r="S864" s="50"/>
      <c r="T864" s="50"/>
      <c r="U864" s="50"/>
      <c r="V864" s="50"/>
      <c r="W864" s="52"/>
      <c r="X864" s="50"/>
      <c r="Y864" s="50"/>
      <c r="Z864" s="50"/>
    </row>
    <row r="865" spans="1:26" ht="17.2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0"/>
      <c r="K865" s="125"/>
      <c r="L865" s="125"/>
      <c r="R865" s="50"/>
      <c r="S865" s="50"/>
      <c r="T865" s="50"/>
      <c r="U865" s="50"/>
      <c r="V865" s="50"/>
      <c r="W865" s="52"/>
      <c r="X865" s="50"/>
      <c r="Y865" s="50"/>
      <c r="Z865" s="50"/>
    </row>
    <row r="866" spans="1:26" ht="17.2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0"/>
      <c r="K866" s="125"/>
      <c r="L866" s="125"/>
      <c r="R866" s="50"/>
      <c r="S866" s="50"/>
      <c r="T866" s="50"/>
      <c r="U866" s="50"/>
      <c r="V866" s="50"/>
      <c r="W866" s="52"/>
      <c r="X866" s="50"/>
      <c r="Y866" s="50"/>
      <c r="Z866" s="50"/>
    </row>
    <row r="867" spans="1:26" ht="17.2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0"/>
      <c r="K867" s="125"/>
      <c r="L867" s="125"/>
      <c r="R867" s="50"/>
      <c r="S867" s="50"/>
      <c r="T867" s="50"/>
      <c r="U867" s="50"/>
      <c r="V867" s="50"/>
      <c r="W867" s="52"/>
      <c r="X867" s="50"/>
      <c r="Y867" s="50"/>
      <c r="Z867" s="50"/>
    </row>
    <row r="868" spans="1:26" ht="17.2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0"/>
      <c r="K868" s="125"/>
      <c r="L868" s="125"/>
      <c r="R868" s="50"/>
      <c r="S868" s="50"/>
      <c r="T868" s="50"/>
      <c r="U868" s="50"/>
      <c r="V868" s="50"/>
      <c r="W868" s="52"/>
      <c r="X868" s="50"/>
      <c r="Y868" s="50"/>
      <c r="Z868" s="50"/>
    </row>
    <row r="869" spans="1:26" ht="17.2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0"/>
      <c r="K869" s="125"/>
      <c r="L869" s="125"/>
      <c r="R869" s="50"/>
      <c r="S869" s="50"/>
      <c r="T869" s="50"/>
      <c r="U869" s="50"/>
      <c r="V869" s="50"/>
      <c r="W869" s="52"/>
      <c r="X869" s="50"/>
      <c r="Y869" s="50"/>
      <c r="Z869" s="50"/>
    </row>
    <row r="870" spans="1:26" ht="17.2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0"/>
      <c r="K870" s="125"/>
      <c r="L870" s="125"/>
      <c r="R870" s="50"/>
      <c r="S870" s="50"/>
      <c r="T870" s="50"/>
      <c r="U870" s="50"/>
      <c r="V870" s="50"/>
      <c r="W870" s="52"/>
      <c r="X870" s="50"/>
      <c r="Y870" s="50"/>
      <c r="Z870" s="50"/>
    </row>
    <row r="871" spans="1:26" ht="17.2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0"/>
      <c r="K871" s="125"/>
      <c r="L871" s="125"/>
      <c r="R871" s="50"/>
      <c r="S871" s="50"/>
      <c r="T871" s="50"/>
      <c r="U871" s="50"/>
      <c r="V871" s="50"/>
      <c r="W871" s="52"/>
      <c r="X871" s="50"/>
      <c r="Y871" s="50"/>
      <c r="Z871" s="50"/>
    </row>
    <row r="872" spans="1:26" ht="17.2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0"/>
      <c r="K872" s="125"/>
      <c r="L872" s="125"/>
      <c r="R872" s="50"/>
      <c r="S872" s="50"/>
      <c r="T872" s="50"/>
      <c r="U872" s="50"/>
      <c r="V872" s="50"/>
      <c r="W872" s="52"/>
      <c r="X872" s="50"/>
      <c r="Y872" s="50"/>
      <c r="Z872" s="50"/>
    </row>
    <row r="873" spans="1:26" ht="17.2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0"/>
      <c r="K873" s="125"/>
      <c r="L873" s="125"/>
      <c r="R873" s="50"/>
      <c r="S873" s="50"/>
      <c r="T873" s="50"/>
      <c r="U873" s="50"/>
      <c r="V873" s="50"/>
      <c r="W873" s="52"/>
      <c r="X873" s="50"/>
      <c r="Y873" s="50"/>
      <c r="Z873" s="50"/>
    </row>
    <row r="874" spans="1:26" ht="17.2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0"/>
      <c r="K874" s="125"/>
      <c r="L874" s="125"/>
      <c r="R874" s="50"/>
      <c r="S874" s="50"/>
      <c r="T874" s="50"/>
      <c r="U874" s="50"/>
      <c r="V874" s="50"/>
      <c r="W874" s="52"/>
      <c r="X874" s="50"/>
      <c r="Y874" s="50"/>
      <c r="Z874" s="50"/>
    </row>
    <row r="875" spans="1:26" ht="17.2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0"/>
      <c r="K875" s="125"/>
      <c r="L875" s="125"/>
      <c r="R875" s="50"/>
      <c r="S875" s="50"/>
      <c r="T875" s="50"/>
      <c r="U875" s="50"/>
      <c r="V875" s="50"/>
      <c r="W875" s="52"/>
      <c r="X875" s="50"/>
      <c r="Y875" s="50"/>
      <c r="Z875" s="50"/>
    </row>
    <row r="876" spans="1:26" ht="17.2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0"/>
      <c r="K876" s="125"/>
      <c r="L876" s="125"/>
      <c r="R876" s="50"/>
      <c r="S876" s="50"/>
      <c r="T876" s="50"/>
      <c r="U876" s="50"/>
      <c r="V876" s="50"/>
      <c r="W876" s="52"/>
      <c r="X876" s="50"/>
      <c r="Y876" s="50"/>
      <c r="Z876" s="50"/>
    </row>
    <row r="877" spans="1:26" ht="17.2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0"/>
      <c r="K877" s="125"/>
      <c r="L877" s="125"/>
      <c r="R877" s="50"/>
      <c r="S877" s="50"/>
      <c r="T877" s="50"/>
      <c r="U877" s="50"/>
      <c r="V877" s="50"/>
      <c r="W877" s="52"/>
      <c r="X877" s="50"/>
      <c r="Y877" s="50"/>
      <c r="Z877" s="50"/>
    </row>
    <row r="878" spans="1:26" ht="17.2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0"/>
      <c r="K878" s="125"/>
      <c r="L878" s="125"/>
      <c r="R878" s="50"/>
      <c r="S878" s="50"/>
      <c r="T878" s="50"/>
      <c r="U878" s="50"/>
      <c r="V878" s="50"/>
      <c r="W878" s="52"/>
      <c r="X878" s="50"/>
      <c r="Y878" s="50"/>
      <c r="Z878" s="50"/>
    </row>
    <row r="879" spans="1:26" ht="17.2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0"/>
      <c r="K879" s="125"/>
      <c r="L879" s="125"/>
      <c r="R879" s="50"/>
      <c r="S879" s="50"/>
      <c r="T879" s="50"/>
      <c r="U879" s="50"/>
      <c r="V879" s="50"/>
      <c r="W879" s="52"/>
      <c r="X879" s="50"/>
      <c r="Y879" s="50"/>
      <c r="Z879" s="50"/>
    </row>
    <row r="880" spans="1:26" ht="17.2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0"/>
      <c r="K880" s="125"/>
      <c r="L880" s="125"/>
      <c r="R880" s="50"/>
      <c r="S880" s="50"/>
      <c r="T880" s="50"/>
      <c r="U880" s="50"/>
      <c r="V880" s="50"/>
      <c r="W880" s="52"/>
      <c r="X880" s="50"/>
      <c r="Y880" s="50"/>
      <c r="Z880" s="50"/>
    </row>
    <row r="881" spans="1:26" ht="17.2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0"/>
      <c r="K881" s="125"/>
      <c r="L881" s="125"/>
      <c r="R881" s="50"/>
      <c r="S881" s="50"/>
      <c r="T881" s="50"/>
      <c r="U881" s="50"/>
      <c r="V881" s="50"/>
      <c r="W881" s="52"/>
      <c r="X881" s="50"/>
      <c r="Y881" s="50"/>
      <c r="Z881" s="50"/>
    </row>
    <row r="882" spans="1:26" ht="17.2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0"/>
      <c r="K882" s="125"/>
      <c r="L882" s="125"/>
      <c r="R882" s="50"/>
      <c r="S882" s="50"/>
      <c r="T882" s="50"/>
      <c r="U882" s="50"/>
      <c r="V882" s="50"/>
      <c r="W882" s="52"/>
      <c r="X882" s="50"/>
      <c r="Y882" s="50"/>
      <c r="Z882" s="50"/>
    </row>
    <row r="883" spans="1:26" ht="17.2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0"/>
      <c r="K883" s="125"/>
      <c r="L883" s="125"/>
      <c r="R883" s="50"/>
      <c r="S883" s="50"/>
      <c r="T883" s="50"/>
      <c r="U883" s="50"/>
      <c r="V883" s="50"/>
      <c r="W883" s="52"/>
      <c r="X883" s="50"/>
      <c r="Y883" s="50"/>
      <c r="Z883" s="50"/>
    </row>
    <row r="884" spans="1:26" ht="17.2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0"/>
      <c r="K884" s="125"/>
      <c r="L884" s="125"/>
      <c r="R884" s="50"/>
      <c r="S884" s="50"/>
      <c r="T884" s="50"/>
      <c r="U884" s="50"/>
      <c r="V884" s="50"/>
      <c r="W884" s="52"/>
      <c r="X884" s="50"/>
      <c r="Y884" s="50"/>
      <c r="Z884" s="50"/>
    </row>
    <row r="885" spans="1:26" ht="17.2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0"/>
      <c r="K885" s="125"/>
      <c r="L885" s="125"/>
      <c r="R885" s="50"/>
      <c r="S885" s="50"/>
      <c r="T885" s="50"/>
      <c r="U885" s="50"/>
      <c r="V885" s="50"/>
      <c r="W885" s="52"/>
      <c r="X885" s="50"/>
      <c r="Y885" s="50"/>
      <c r="Z885" s="50"/>
    </row>
    <row r="886" spans="1:26" ht="17.2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0"/>
      <c r="K886" s="125"/>
      <c r="L886" s="125"/>
      <c r="R886" s="50"/>
      <c r="S886" s="50"/>
      <c r="T886" s="50"/>
      <c r="U886" s="50"/>
      <c r="V886" s="50"/>
      <c r="W886" s="52"/>
      <c r="X886" s="50"/>
      <c r="Y886" s="50"/>
      <c r="Z886" s="50"/>
    </row>
    <row r="887" spans="1:26" ht="17.2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0"/>
      <c r="K887" s="125"/>
      <c r="L887" s="125"/>
      <c r="R887" s="50"/>
      <c r="S887" s="50"/>
      <c r="T887" s="50"/>
      <c r="U887" s="50"/>
      <c r="V887" s="50"/>
      <c r="W887" s="52"/>
      <c r="X887" s="50"/>
      <c r="Y887" s="50"/>
      <c r="Z887" s="50"/>
    </row>
    <row r="888" spans="1:26" ht="17.2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0"/>
      <c r="K888" s="125"/>
      <c r="L888" s="125"/>
      <c r="R888" s="50"/>
      <c r="S888" s="50"/>
      <c r="T888" s="50"/>
      <c r="U888" s="50"/>
      <c r="V888" s="50"/>
      <c r="W888" s="52"/>
      <c r="X888" s="50"/>
      <c r="Y888" s="50"/>
      <c r="Z888" s="50"/>
    </row>
    <row r="889" spans="1:26" ht="17.2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0"/>
      <c r="K889" s="125"/>
      <c r="L889" s="125"/>
      <c r="R889" s="50"/>
      <c r="S889" s="50"/>
      <c r="T889" s="50"/>
      <c r="U889" s="50"/>
      <c r="V889" s="50"/>
      <c r="W889" s="52"/>
      <c r="X889" s="50"/>
      <c r="Y889" s="50"/>
      <c r="Z889" s="50"/>
    </row>
    <row r="890" spans="1:26" ht="17.2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0"/>
      <c r="K890" s="125"/>
      <c r="L890" s="125"/>
      <c r="R890" s="50"/>
      <c r="S890" s="50"/>
      <c r="T890" s="50"/>
      <c r="U890" s="50"/>
      <c r="V890" s="50"/>
      <c r="W890" s="52"/>
      <c r="X890" s="50"/>
      <c r="Y890" s="50"/>
      <c r="Z890" s="50"/>
    </row>
    <row r="891" spans="1:26" ht="17.2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0"/>
      <c r="K891" s="125"/>
      <c r="L891" s="125"/>
      <c r="R891" s="50"/>
      <c r="S891" s="50"/>
      <c r="T891" s="50"/>
      <c r="U891" s="50"/>
      <c r="V891" s="50"/>
      <c r="W891" s="52"/>
      <c r="X891" s="50"/>
      <c r="Y891" s="50"/>
      <c r="Z891" s="50"/>
    </row>
    <row r="892" spans="1:26" ht="17.2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0"/>
      <c r="K892" s="125"/>
      <c r="L892" s="125"/>
      <c r="R892" s="50"/>
      <c r="S892" s="50"/>
      <c r="T892" s="50"/>
      <c r="U892" s="50"/>
      <c r="V892" s="50"/>
      <c r="W892" s="52"/>
      <c r="X892" s="50"/>
      <c r="Y892" s="50"/>
      <c r="Z892" s="50"/>
    </row>
    <row r="893" spans="1:26" ht="17.2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0"/>
      <c r="K893" s="125"/>
      <c r="L893" s="125"/>
      <c r="R893" s="50"/>
      <c r="S893" s="50"/>
      <c r="T893" s="50"/>
      <c r="U893" s="50"/>
      <c r="V893" s="50"/>
      <c r="W893" s="52"/>
      <c r="X893" s="50"/>
      <c r="Y893" s="50"/>
      <c r="Z893" s="50"/>
    </row>
    <row r="894" spans="1:26" ht="17.2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0"/>
      <c r="K894" s="125"/>
      <c r="L894" s="125"/>
      <c r="R894" s="50"/>
      <c r="S894" s="50"/>
      <c r="T894" s="50"/>
      <c r="U894" s="50"/>
      <c r="V894" s="50"/>
      <c r="W894" s="52"/>
      <c r="X894" s="50"/>
      <c r="Y894" s="50"/>
      <c r="Z894" s="50"/>
    </row>
    <row r="895" spans="1:26" ht="17.2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0"/>
      <c r="K895" s="125"/>
      <c r="L895" s="125"/>
      <c r="R895" s="50"/>
      <c r="S895" s="50"/>
      <c r="T895" s="50"/>
      <c r="U895" s="50"/>
      <c r="V895" s="50"/>
      <c r="W895" s="52"/>
      <c r="X895" s="50"/>
      <c r="Y895" s="50"/>
      <c r="Z895" s="50"/>
    </row>
    <row r="896" spans="1:26" ht="17.2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0"/>
      <c r="K896" s="125"/>
      <c r="L896" s="125"/>
      <c r="R896" s="50"/>
      <c r="S896" s="50"/>
      <c r="T896" s="50"/>
      <c r="U896" s="50"/>
      <c r="V896" s="50"/>
      <c r="W896" s="52"/>
      <c r="X896" s="50"/>
      <c r="Y896" s="50"/>
      <c r="Z896" s="50"/>
    </row>
    <row r="897" spans="1:26" ht="17.2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0"/>
      <c r="K897" s="125"/>
      <c r="L897" s="125"/>
      <c r="R897" s="50"/>
      <c r="S897" s="50"/>
      <c r="T897" s="50"/>
      <c r="U897" s="50"/>
      <c r="V897" s="50"/>
      <c r="W897" s="52"/>
      <c r="X897" s="50"/>
      <c r="Y897" s="50"/>
      <c r="Z897" s="50"/>
    </row>
    <row r="898" spans="1:26" ht="17.2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0"/>
      <c r="K898" s="125"/>
      <c r="L898" s="125"/>
      <c r="R898" s="50"/>
      <c r="S898" s="50"/>
      <c r="T898" s="50"/>
      <c r="U898" s="50"/>
      <c r="V898" s="50"/>
      <c r="W898" s="52"/>
      <c r="X898" s="50"/>
      <c r="Y898" s="50"/>
      <c r="Z898" s="50"/>
    </row>
    <row r="899" spans="1:26" ht="17.2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0"/>
      <c r="K899" s="125"/>
      <c r="L899" s="125"/>
      <c r="R899" s="50"/>
      <c r="S899" s="50"/>
      <c r="T899" s="50"/>
      <c r="U899" s="50"/>
      <c r="V899" s="50"/>
      <c r="W899" s="52"/>
      <c r="X899" s="50"/>
      <c r="Y899" s="50"/>
      <c r="Z899" s="50"/>
    </row>
    <row r="900" spans="1:26" ht="17.2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0"/>
      <c r="K900" s="125"/>
      <c r="L900" s="125"/>
      <c r="R900" s="50"/>
      <c r="S900" s="50"/>
      <c r="T900" s="50"/>
      <c r="U900" s="50"/>
      <c r="V900" s="50"/>
      <c r="W900" s="52"/>
      <c r="X900" s="50"/>
      <c r="Y900" s="50"/>
      <c r="Z900" s="50"/>
    </row>
    <row r="901" spans="1:26" ht="17.2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0"/>
      <c r="K901" s="125"/>
      <c r="L901" s="125"/>
      <c r="R901" s="50"/>
      <c r="S901" s="50"/>
      <c r="T901" s="50"/>
      <c r="U901" s="50"/>
      <c r="V901" s="50"/>
      <c r="W901" s="52"/>
      <c r="X901" s="50"/>
      <c r="Y901" s="50"/>
      <c r="Z901" s="50"/>
    </row>
    <row r="902" spans="1:26" ht="17.2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0"/>
      <c r="K902" s="125"/>
      <c r="L902" s="125"/>
      <c r="R902" s="50"/>
      <c r="S902" s="50"/>
      <c r="T902" s="50"/>
      <c r="U902" s="50"/>
      <c r="V902" s="50"/>
      <c r="W902" s="52"/>
      <c r="X902" s="50"/>
      <c r="Y902" s="50"/>
      <c r="Z902" s="50"/>
    </row>
    <row r="903" spans="1:26" ht="17.2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0"/>
      <c r="K903" s="125"/>
      <c r="L903" s="125"/>
      <c r="R903" s="50"/>
      <c r="S903" s="50"/>
      <c r="T903" s="50"/>
      <c r="U903" s="50"/>
      <c r="V903" s="50"/>
      <c r="W903" s="52"/>
      <c r="X903" s="50"/>
      <c r="Y903" s="50"/>
      <c r="Z903" s="50"/>
    </row>
    <row r="904" spans="1:26" ht="17.2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0"/>
      <c r="K904" s="125"/>
      <c r="L904" s="125"/>
      <c r="R904" s="50"/>
      <c r="S904" s="50"/>
      <c r="T904" s="50"/>
      <c r="U904" s="50"/>
      <c r="V904" s="50"/>
      <c r="W904" s="52"/>
      <c r="X904" s="50"/>
      <c r="Y904" s="50"/>
      <c r="Z904" s="50"/>
    </row>
    <row r="905" spans="1:26" ht="17.2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0"/>
      <c r="K905" s="125"/>
      <c r="L905" s="125"/>
      <c r="R905" s="50"/>
      <c r="S905" s="50"/>
      <c r="T905" s="50"/>
      <c r="U905" s="50"/>
      <c r="V905" s="50"/>
      <c r="W905" s="52"/>
      <c r="X905" s="50"/>
      <c r="Y905" s="50"/>
      <c r="Z905" s="50"/>
    </row>
    <row r="906" spans="1:26" ht="17.2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0"/>
      <c r="K906" s="125"/>
      <c r="L906" s="125"/>
      <c r="R906" s="50"/>
      <c r="S906" s="50"/>
      <c r="T906" s="50"/>
      <c r="U906" s="50"/>
      <c r="V906" s="50"/>
      <c r="W906" s="52"/>
      <c r="X906" s="50"/>
      <c r="Y906" s="50"/>
      <c r="Z906" s="50"/>
    </row>
    <row r="907" spans="1:26" ht="17.2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0"/>
      <c r="K907" s="125"/>
      <c r="L907" s="125"/>
      <c r="R907" s="50"/>
      <c r="S907" s="50"/>
      <c r="T907" s="50"/>
      <c r="U907" s="50"/>
      <c r="V907" s="50"/>
      <c r="W907" s="52"/>
      <c r="X907" s="50"/>
      <c r="Y907" s="50"/>
      <c r="Z907" s="50"/>
    </row>
    <row r="908" spans="1:26" ht="17.2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0"/>
      <c r="K908" s="125"/>
      <c r="L908" s="125"/>
      <c r="R908" s="50"/>
      <c r="S908" s="50"/>
      <c r="T908" s="50"/>
      <c r="U908" s="50"/>
      <c r="V908" s="50"/>
      <c r="W908" s="52"/>
      <c r="X908" s="50"/>
      <c r="Y908" s="50"/>
      <c r="Z908" s="50"/>
    </row>
    <row r="909" spans="1:26" ht="17.2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0"/>
      <c r="K909" s="125"/>
      <c r="L909" s="125"/>
      <c r="R909" s="50"/>
      <c r="S909" s="50"/>
      <c r="T909" s="50"/>
      <c r="U909" s="50"/>
      <c r="V909" s="50"/>
      <c r="W909" s="52"/>
      <c r="X909" s="50"/>
      <c r="Y909" s="50"/>
      <c r="Z909" s="50"/>
    </row>
    <row r="910" spans="1:26" ht="17.2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0"/>
      <c r="K910" s="125"/>
      <c r="L910" s="125"/>
      <c r="R910" s="50"/>
      <c r="S910" s="50"/>
      <c r="T910" s="50"/>
      <c r="U910" s="50"/>
      <c r="V910" s="50"/>
      <c r="W910" s="52"/>
      <c r="X910" s="50"/>
      <c r="Y910" s="50"/>
      <c r="Z910" s="50"/>
    </row>
    <row r="911" spans="1:26" ht="17.2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0"/>
      <c r="K911" s="125"/>
      <c r="L911" s="125"/>
      <c r="R911" s="50"/>
      <c r="S911" s="50"/>
      <c r="T911" s="50"/>
      <c r="U911" s="50"/>
      <c r="V911" s="50"/>
      <c r="W911" s="52"/>
      <c r="X911" s="50"/>
      <c r="Y911" s="50"/>
      <c r="Z911" s="50"/>
    </row>
    <row r="912" spans="1:26" ht="17.2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0"/>
      <c r="K912" s="125"/>
      <c r="L912" s="125"/>
      <c r="R912" s="50"/>
      <c r="S912" s="50"/>
      <c r="T912" s="50"/>
      <c r="U912" s="50"/>
      <c r="V912" s="50"/>
      <c r="W912" s="52"/>
      <c r="X912" s="50"/>
      <c r="Y912" s="50"/>
      <c r="Z912" s="50"/>
    </row>
    <row r="913" spans="1:26" ht="17.2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0"/>
      <c r="K913" s="125"/>
      <c r="L913" s="125"/>
      <c r="R913" s="50"/>
      <c r="S913" s="50"/>
      <c r="T913" s="50"/>
      <c r="U913" s="50"/>
      <c r="V913" s="50"/>
      <c r="W913" s="52"/>
      <c r="X913" s="50"/>
      <c r="Y913" s="50"/>
      <c r="Z913" s="50"/>
    </row>
    <row r="914" spans="1:26" ht="17.2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0"/>
      <c r="K914" s="125"/>
      <c r="L914" s="125"/>
      <c r="R914" s="50"/>
      <c r="S914" s="50"/>
      <c r="T914" s="50"/>
      <c r="U914" s="50"/>
      <c r="V914" s="50"/>
      <c r="W914" s="52"/>
      <c r="X914" s="50"/>
      <c r="Y914" s="50"/>
      <c r="Z914" s="50"/>
    </row>
    <row r="915" spans="1:26" ht="17.2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0"/>
      <c r="K915" s="125"/>
      <c r="L915" s="125"/>
      <c r="R915" s="50"/>
      <c r="S915" s="50"/>
      <c r="T915" s="50"/>
      <c r="U915" s="50"/>
      <c r="V915" s="50"/>
      <c r="W915" s="52"/>
      <c r="X915" s="50"/>
      <c r="Y915" s="50"/>
      <c r="Z915" s="50"/>
    </row>
    <row r="916" spans="1:26" ht="17.2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0"/>
      <c r="K916" s="125"/>
      <c r="L916" s="125"/>
      <c r="R916" s="50"/>
      <c r="S916" s="50"/>
      <c r="T916" s="50"/>
      <c r="U916" s="50"/>
      <c r="V916" s="50"/>
      <c r="W916" s="52"/>
      <c r="X916" s="50"/>
      <c r="Y916" s="50"/>
      <c r="Z916" s="50"/>
    </row>
    <row r="917" spans="1:26" ht="17.2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0"/>
      <c r="K917" s="125"/>
      <c r="L917" s="125"/>
      <c r="R917" s="50"/>
      <c r="S917" s="50"/>
      <c r="T917" s="50"/>
      <c r="U917" s="50"/>
      <c r="V917" s="50"/>
      <c r="W917" s="52"/>
      <c r="X917" s="50"/>
      <c r="Y917" s="50"/>
      <c r="Z917" s="50"/>
    </row>
    <row r="918" spans="1:26" ht="17.2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0"/>
      <c r="K918" s="125"/>
      <c r="L918" s="125"/>
      <c r="R918" s="50"/>
      <c r="S918" s="50"/>
      <c r="T918" s="50"/>
      <c r="U918" s="50"/>
      <c r="V918" s="50"/>
      <c r="W918" s="52"/>
      <c r="X918" s="50"/>
      <c r="Y918" s="50"/>
      <c r="Z918" s="50"/>
    </row>
    <row r="919" spans="1:26" ht="17.2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0"/>
      <c r="K919" s="125"/>
      <c r="L919" s="125"/>
      <c r="R919" s="50"/>
      <c r="S919" s="50"/>
      <c r="T919" s="50"/>
      <c r="U919" s="50"/>
      <c r="V919" s="50"/>
      <c r="W919" s="52"/>
      <c r="X919" s="50"/>
      <c r="Y919" s="50"/>
      <c r="Z919" s="50"/>
    </row>
    <row r="920" spans="1:26" ht="17.2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0"/>
      <c r="K920" s="125"/>
      <c r="L920" s="125"/>
      <c r="R920" s="50"/>
      <c r="S920" s="50"/>
      <c r="T920" s="50"/>
      <c r="U920" s="50"/>
      <c r="V920" s="50"/>
      <c r="W920" s="52"/>
      <c r="X920" s="50"/>
      <c r="Y920" s="50"/>
      <c r="Z920" s="50"/>
    </row>
    <row r="921" spans="1:26" ht="17.2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0"/>
      <c r="K921" s="125"/>
      <c r="L921" s="125"/>
      <c r="R921" s="50"/>
      <c r="S921" s="50"/>
      <c r="T921" s="50"/>
      <c r="U921" s="50"/>
      <c r="V921" s="50"/>
      <c r="W921" s="52"/>
      <c r="X921" s="50"/>
      <c r="Y921" s="50"/>
      <c r="Z921" s="50"/>
    </row>
    <row r="922" spans="1:26" ht="17.2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0"/>
      <c r="K922" s="125"/>
      <c r="L922" s="125"/>
      <c r="R922" s="50"/>
      <c r="S922" s="50"/>
      <c r="T922" s="50"/>
      <c r="U922" s="50"/>
      <c r="V922" s="50"/>
      <c r="W922" s="52"/>
      <c r="X922" s="50"/>
      <c r="Y922" s="50"/>
      <c r="Z922" s="50"/>
    </row>
    <row r="923" spans="1:26" ht="17.2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0"/>
      <c r="K923" s="125"/>
      <c r="L923" s="125"/>
      <c r="R923" s="50"/>
      <c r="S923" s="50"/>
      <c r="T923" s="50"/>
      <c r="U923" s="50"/>
      <c r="V923" s="50"/>
      <c r="W923" s="52"/>
      <c r="X923" s="50"/>
      <c r="Y923" s="50"/>
      <c r="Z923" s="50"/>
    </row>
    <row r="924" spans="1:26" ht="17.2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0"/>
      <c r="K924" s="125"/>
      <c r="L924" s="125"/>
      <c r="R924" s="50"/>
      <c r="S924" s="50"/>
      <c r="T924" s="50"/>
      <c r="U924" s="50"/>
      <c r="V924" s="50"/>
      <c r="W924" s="52"/>
      <c r="X924" s="50"/>
      <c r="Y924" s="50"/>
      <c r="Z924" s="50"/>
    </row>
    <row r="925" spans="1:26" ht="17.2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0"/>
      <c r="K925" s="125"/>
      <c r="L925" s="125"/>
      <c r="R925" s="50"/>
      <c r="S925" s="50"/>
      <c r="T925" s="50"/>
      <c r="U925" s="50"/>
      <c r="V925" s="50"/>
      <c r="W925" s="52"/>
      <c r="X925" s="50"/>
      <c r="Y925" s="50"/>
      <c r="Z925" s="50"/>
    </row>
    <row r="926" spans="1:26" ht="17.2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0"/>
      <c r="K926" s="125"/>
      <c r="L926" s="125"/>
      <c r="R926" s="50"/>
      <c r="S926" s="50"/>
      <c r="T926" s="50"/>
      <c r="U926" s="50"/>
      <c r="V926" s="50"/>
      <c r="W926" s="52"/>
      <c r="X926" s="50"/>
      <c r="Y926" s="50"/>
      <c r="Z926" s="50"/>
    </row>
    <row r="927" spans="1:26" ht="17.2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0"/>
      <c r="K927" s="125"/>
      <c r="L927" s="125"/>
      <c r="R927" s="50"/>
      <c r="S927" s="50"/>
      <c r="T927" s="50"/>
      <c r="U927" s="50"/>
      <c r="V927" s="50"/>
      <c r="W927" s="52"/>
      <c r="X927" s="50"/>
      <c r="Y927" s="50"/>
      <c r="Z927" s="50"/>
    </row>
    <row r="928" spans="1:26" ht="17.2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0"/>
      <c r="K928" s="125"/>
      <c r="L928" s="125"/>
      <c r="R928" s="50"/>
      <c r="S928" s="50"/>
      <c r="T928" s="50"/>
      <c r="U928" s="50"/>
      <c r="V928" s="50"/>
      <c r="W928" s="52"/>
      <c r="X928" s="50"/>
      <c r="Y928" s="50"/>
      <c r="Z928" s="50"/>
    </row>
    <row r="929" spans="1:26" ht="17.2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0"/>
      <c r="K929" s="125"/>
      <c r="L929" s="125"/>
      <c r="R929" s="50"/>
      <c r="S929" s="50"/>
      <c r="T929" s="50"/>
      <c r="U929" s="50"/>
      <c r="V929" s="50"/>
      <c r="W929" s="52"/>
      <c r="X929" s="50"/>
      <c r="Y929" s="50"/>
      <c r="Z929" s="50"/>
    </row>
    <row r="930" spans="1:26" ht="17.2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0"/>
      <c r="K930" s="125"/>
      <c r="L930" s="125"/>
      <c r="R930" s="50"/>
      <c r="S930" s="50"/>
      <c r="T930" s="50"/>
      <c r="U930" s="50"/>
      <c r="V930" s="50"/>
      <c r="W930" s="52"/>
      <c r="X930" s="50"/>
      <c r="Y930" s="50"/>
      <c r="Z930" s="50"/>
    </row>
    <row r="931" spans="1:26" ht="17.2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0"/>
      <c r="K931" s="125"/>
      <c r="L931" s="125"/>
      <c r="R931" s="50"/>
      <c r="S931" s="50"/>
      <c r="T931" s="50"/>
      <c r="U931" s="50"/>
      <c r="V931" s="50"/>
      <c r="W931" s="52"/>
      <c r="X931" s="50"/>
      <c r="Y931" s="50"/>
      <c r="Z931" s="50"/>
    </row>
    <row r="932" spans="1:26" ht="17.2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0"/>
      <c r="K932" s="125"/>
      <c r="L932" s="125"/>
      <c r="R932" s="50"/>
      <c r="S932" s="50"/>
      <c r="T932" s="50"/>
      <c r="U932" s="50"/>
      <c r="V932" s="50"/>
      <c r="W932" s="52"/>
      <c r="X932" s="50"/>
      <c r="Y932" s="50"/>
      <c r="Z932" s="50"/>
    </row>
    <row r="933" spans="1:26" ht="17.2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0"/>
      <c r="K933" s="125"/>
      <c r="L933" s="125"/>
      <c r="R933" s="50"/>
      <c r="S933" s="50"/>
      <c r="T933" s="50"/>
      <c r="U933" s="50"/>
      <c r="V933" s="50"/>
      <c r="W933" s="52"/>
      <c r="X933" s="50"/>
      <c r="Y933" s="50"/>
      <c r="Z933" s="50"/>
    </row>
    <row r="934" spans="1:26" ht="17.2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0"/>
      <c r="K934" s="125"/>
      <c r="L934" s="125"/>
      <c r="R934" s="50"/>
      <c r="S934" s="50"/>
      <c r="T934" s="50"/>
      <c r="U934" s="50"/>
      <c r="V934" s="50"/>
      <c r="W934" s="52"/>
      <c r="X934" s="50"/>
      <c r="Y934" s="50"/>
      <c r="Z934" s="50"/>
    </row>
    <row r="935" spans="1:26" ht="17.2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0"/>
      <c r="K935" s="125"/>
      <c r="L935" s="125"/>
      <c r="R935" s="50"/>
      <c r="S935" s="50"/>
      <c r="T935" s="50"/>
      <c r="U935" s="50"/>
      <c r="V935" s="50"/>
      <c r="W935" s="52"/>
      <c r="X935" s="50"/>
      <c r="Y935" s="50"/>
      <c r="Z935" s="50"/>
    </row>
    <row r="936" spans="1:26" ht="17.2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0"/>
      <c r="K936" s="125"/>
      <c r="L936" s="125"/>
      <c r="R936" s="50"/>
      <c r="S936" s="50"/>
      <c r="T936" s="50"/>
      <c r="U936" s="50"/>
      <c r="V936" s="50"/>
      <c r="W936" s="52"/>
      <c r="X936" s="50"/>
      <c r="Y936" s="50"/>
      <c r="Z936" s="50"/>
    </row>
    <row r="937" spans="1:26" ht="17.2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0"/>
      <c r="K937" s="125"/>
      <c r="L937" s="125"/>
      <c r="R937" s="50"/>
      <c r="S937" s="50"/>
      <c r="T937" s="50"/>
      <c r="U937" s="50"/>
      <c r="V937" s="50"/>
      <c r="W937" s="52"/>
      <c r="X937" s="50"/>
      <c r="Y937" s="50"/>
      <c r="Z937" s="50"/>
    </row>
    <row r="938" spans="1:26" ht="17.2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0"/>
      <c r="K938" s="125"/>
      <c r="L938" s="125"/>
      <c r="R938" s="50"/>
      <c r="S938" s="50"/>
      <c r="T938" s="50"/>
      <c r="U938" s="50"/>
      <c r="V938" s="50"/>
      <c r="W938" s="52"/>
      <c r="X938" s="50"/>
      <c r="Y938" s="50"/>
      <c r="Z938" s="50"/>
    </row>
    <row r="939" spans="1:26" ht="17.2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0"/>
      <c r="K939" s="125"/>
      <c r="L939" s="125"/>
      <c r="R939" s="50"/>
      <c r="S939" s="50"/>
      <c r="T939" s="50"/>
      <c r="U939" s="50"/>
      <c r="V939" s="50"/>
      <c r="W939" s="52"/>
      <c r="X939" s="50"/>
      <c r="Y939" s="50"/>
      <c r="Z939" s="50"/>
    </row>
    <row r="940" spans="1:26" ht="17.2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0"/>
      <c r="K940" s="125"/>
      <c r="L940" s="125"/>
      <c r="R940" s="50"/>
      <c r="S940" s="50"/>
      <c r="T940" s="50"/>
      <c r="U940" s="50"/>
      <c r="V940" s="50"/>
      <c r="W940" s="52"/>
      <c r="X940" s="50"/>
      <c r="Y940" s="50"/>
      <c r="Z940" s="50"/>
    </row>
    <row r="941" spans="1:26" ht="17.2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0"/>
      <c r="K941" s="125"/>
      <c r="L941" s="125"/>
      <c r="R941" s="50"/>
      <c r="S941" s="50"/>
      <c r="T941" s="50"/>
      <c r="U941" s="50"/>
      <c r="V941" s="50"/>
      <c r="W941" s="52"/>
      <c r="X941" s="50"/>
      <c r="Y941" s="50"/>
      <c r="Z941" s="50"/>
    </row>
    <row r="942" spans="1:26" ht="17.2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0"/>
      <c r="K942" s="125"/>
      <c r="L942" s="125"/>
      <c r="R942" s="50"/>
      <c r="S942" s="50"/>
      <c r="T942" s="50"/>
      <c r="U942" s="50"/>
      <c r="V942" s="50"/>
      <c r="W942" s="52"/>
      <c r="X942" s="50"/>
      <c r="Y942" s="50"/>
      <c r="Z942" s="50"/>
    </row>
    <row r="943" spans="1:26" ht="17.2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0"/>
      <c r="K943" s="125"/>
      <c r="L943" s="125"/>
      <c r="R943" s="50"/>
      <c r="S943" s="50"/>
      <c r="T943" s="50"/>
      <c r="U943" s="50"/>
      <c r="V943" s="50"/>
      <c r="W943" s="52"/>
      <c r="X943" s="50"/>
      <c r="Y943" s="50"/>
      <c r="Z943" s="50"/>
    </row>
    <row r="944" spans="1:26" ht="17.2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0"/>
      <c r="K944" s="125"/>
      <c r="L944" s="125"/>
      <c r="R944" s="50"/>
      <c r="S944" s="50"/>
      <c r="T944" s="50"/>
      <c r="U944" s="50"/>
      <c r="V944" s="50"/>
      <c r="W944" s="52"/>
      <c r="X944" s="50"/>
      <c r="Y944" s="50"/>
      <c r="Z944" s="50"/>
    </row>
    <row r="945" spans="1:26" ht="17.2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0"/>
      <c r="K945" s="125"/>
      <c r="L945" s="125"/>
      <c r="R945" s="50"/>
      <c r="S945" s="50"/>
      <c r="T945" s="50"/>
      <c r="U945" s="50"/>
      <c r="V945" s="50"/>
      <c r="W945" s="52"/>
      <c r="X945" s="50"/>
      <c r="Y945" s="50"/>
      <c r="Z945" s="50"/>
    </row>
    <row r="946" spans="1:26" ht="17.2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0"/>
      <c r="K946" s="125"/>
      <c r="L946" s="125"/>
      <c r="R946" s="50"/>
      <c r="S946" s="50"/>
      <c r="T946" s="50"/>
      <c r="U946" s="50"/>
      <c r="V946" s="50"/>
      <c r="W946" s="52"/>
      <c r="X946" s="50"/>
      <c r="Y946" s="50"/>
      <c r="Z946" s="50"/>
    </row>
    <row r="947" spans="1:26" ht="17.2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0"/>
      <c r="K947" s="125"/>
      <c r="L947" s="125"/>
      <c r="R947" s="50"/>
      <c r="S947" s="50"/>
      <c r="T947" s="50"/>
      <c r="U947" s="50"/>
      <c r="V947" s="50"/>
      <c r="W947" s="52"/>
      <c r="X947" s="50"/>
      <c r="Y947" s="50"/>
      <c r="Z947" s="50"/>
    </row>
    <row r="948" spans="1:26" ht="17.2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0"/>
      <c r="K948" s="125"/>
      <c r="L948" s="125"/>
      <c r="R948" s="50"/>
      <c r="S948" s="50"/>
      <c r="T948" s="50"/>
      <c r="U948" s="50"/>
      <c r="V948" s="50"/>
      <c r="W948" s="52"/>
      <c r="X948" s="50"/>
      <c r="Y948" s="50"/>
      <c r="Z948" s="50"/>
    </row>
    <row r="949" spans="1:26" ht="17.2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0"/>
      <c r="K949" s="125"/>
      <c r="L949" s="125"/>
      <c r="R949" s="50"/>
      <c r="S949" s="50"/>
      <c r="T949" s="50"/>
      <c r="U949" s="50"/>
      <c r="V949" s="50"/>
      <c r="W949" s="52"/>
      <c r="X949" s="50"/>
      <c r="Y949" s="50"/>
      <c r="Z949" s="50"/>
    </row>
    <row r="950" spans="1:26" ht="17.2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0"/>
      <c r="K950" s="125"/>
      <c r="L950" s="125"/>
      <c r="R950" s="50"/>
      <c r="S950" s="50"/>
      <c r="T950" s="50"/>
      <c r="U950" s="50"/>
      <c r="V950" s="50"/>
      <c r="W950" s="52"/>
      <c r="X950" s="50"/>
      <c r="Y950" s="50"/>
      <c r="Z950" s="50"/>
    </row>
    <row r="951" spans="1:26" ht="17.2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0"/>
      <c r="K951" s="125"/>
      <c r="L951" s="125"/>
      <c r="R951" s="50"/>
      <c r="S951" s="50"/>
      <c r="T951" s="50"/>
      <c r="U951" s="50"/>
      <c r="V951" s="50"/>
      <c r="W951" s="52"/>
      <c r="X951" s="50"/>
      <c r="Y951" s="50"/>
      <c r="Z951" s="50"/>
    </row>
    <row r="952" spans="1:26" ht="17.2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0"/>
      <c r="K952" s="125"/>
      <c r="L952" s="125"/>
      <c r="R952" s="50"/>
      <c r="S952" s="50"/>
      <c r="T952" s="50"/>
      <c r="U952" s="50"/>
      <c r="V952" s="50"/>
      <c r="W952" s="52"/>
      <c r="X952" s="50"/>
      <c r="Y952" s="50"/>
      <c r="Z952" s="50"/>
    </row>
    <row r="953" spans="1:26" ht="17.2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0"/>
      <c r="K953" s="125"/>
      <c r="L953" s="125"/>
      <c r="R953" s="50"/>
      <c r="S953" s="50"/>
      <c r="T953" s="50"/>
      <c r="U953" s="50"/>
      <c r="V953" s="50"/>
      <c r="W953" s="52"/>
      <c r="X953" s="50"/>
      <c r="Y953" s="50"/>
      <c r="Z953" s="50"/>
    </row>
    <row r="954" spans="1:26" ht="17.2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0"/>
      <c r="K954" s="125"/>
      <c r="L954" s="125"/>
      <c r="R954" s="50"/>
      <c r="S954" s="50"/>
      <c r="T954" s="50"/>
      <c r="U954" s="50"/>
      <c r="V954" s="50"/>
      <c r="W954" s="52"/>
      <c r="X954" s="50"/>
      <c r="Y954" s="50"/>
      <c r="Z954" s="50"/>
    </row>
    <row r="955" spans="1:26" ht="17.2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0"/>
      <c r="K955" s="125"/>
      <c r="L955" s="125"/>
      <c r="R955" s="50"/>
      <c r="S955" s="50"/>
      <c r="T955" s="50"/>
      <c r="U955" s="50"/>
      <c r="V955" s="50"/>
      <c r="W955" s="52"/>
      <c r="X955" s="50"/>
      <c r="Y955" s="50"/>
      <c r="Z955" s="50"/>
    </row>
    <row r="956" spans="1:26" ht="17.2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0"/>
      <c r="K956" s="125"/>
      <c r="L956" s="125"/>
      <c r="R956" s="50"/>
      <c r="S956" s="50"/>
      <c r="T956" s="50"/>
      <c r="U956" s="50"/>
      <c r="V956" s="50"/>
      <c r="W956" s="52"/>
      <c r="X956" s="50"/>
      <c r="Y956" s="50"/>
      <c r="Z956" s="50"/>
    </row>
    <row r="957" spans="1:26" ht="17.2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0"/>
      <c r="K957" s="125"/>
      <c r="L957" s="125"/>
      <c r="R957" s="50"/>
      <c r="S957" s="50"/>
      <c r="T957" s="50"/>
      <c r="U957" s="50"/>
      <c r="V957" s="50"/>
      <c r="W957" s="52"/>
      <c r="X957" s="50"/>
      <c r="Y957" s="50"/>
      <c r="Z957" s="50"/>
    </row>
    <row r="958" spans="1:26" ht="17.2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0"/>
      <c r="K958" s="125"/>
      <c r="L958" s="125"/>
      <c r="R958" s="50"/>
      <c r="S958" s="50"/>
      <c r="T958" s="50"/>
      <c r="U958" s="50"/>
      <c r="V958" s="50"/>
      <c r="W958" s="52"/>
      <c r="X958" s="50"/>
      <c r="Y958" s="50"/>
      <c r="Z958" s="50"/>
    </row>
    <row r="959" spans="1:26" ht="17.2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0"/>
      <c r="K959" s="125"/>
      <c r="L959" s="125"/>
      <c r="R959" s="50"/>
      <c r="S959" s="50"/>
      <c r="T959" s="50"/>
      <c r="U959" s="50"/>
      <c r="V959" s="50"/>
      <c r="W959" s="52"/>
      <c r="X959" s="50"/>
      <c r="Y959" s="50"/>
      <c r="Z959" s="50"/>
    </row>
    <row r="960" spans="1:26" ht="17.2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0"/>
      <c r="K960" s="125"/>
      <c r="L960" s="125"/>
      <c r="R960" s="50"/>
      <c r="S960" s="50"/>
      <c r="T960" s="50"/>
      <c r="U960" s="50"/>
      <c r="V960" s="50"/>
      <c r="W960" s="52"/>
      <c r="X960" s="50"/>
      <c r="Y960" s="50"/>
      <c r="Z960" s="50"/>
    </row>
    <row r="961" spans="1:26" ht="17.2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0"/>
      <c r="K961" s="125"/>
      <c r="L961" s="125"/>
      <c r="R961" s="50"/>
      <c r="S961" s="50"/>
      <c r="T961" s="50"/>
      <c r="U961" s="50"/>
      <c r="V961" s="50"/>
      <c r="W961" s="52"/>
      <c r="X961" s="50"/>
      <c r="Y961" s="50"/>
      <c r="Z961" s="50"/>
    </row>
    <row r="962" spans="1:26" ht="17.2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0"/>
      <c r="K962" s="125"/>
      <c r="L962" s="125"/>
      <c r="R962" s="50"/>
      <c r="S962" s="50"/>
      <c r="T962" s="50"/>
      <c r="U962" s="50"/>
      <c r="V962" s="50"/>
      <c r="W962" s="52"/>
      <c r="X962" s="50"/>
      <c r="Y962" s="50"/>
      <c r="Z962" s="50"/>
    </row>
    <row r="963" spans="1:26" ht="17.2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0"/>
      <c r="K963" s="125"/>
      <c r="L963" s="125"/>
      <c r="R963" s="50"/>
      <c r="S963" s="50"/>
      <c r="T963" s="50"/>
      <c r="U963" s="50"/>
      <c r="V963" s="50"/>
      <c r="W963" s="52"/>
      <c r="X963" s="50"/>
      <c r="Y963" s="50"/>
      <c r="Z963" s="50"/>
    </row>
    <row r="964" spans="1:26" ht="17.2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0"/>
      <c r="K964" s="125"/>
      <c r="L964" s="125"/>
      <c r="R964" s="50"/>
      <c r="S964" s="50"/>
      <c r="T964" s="50"/>
      <c r="U964" s="50"/>
      <c r="V964" s="50"/>
      <c r="W964" s="52"/>
      <c r="X964" s="50"/>
      <c r="Y964" s="50"/>
      <c r="Z964" s="50"/>
    </row>
    <row r="965" spans="1:26" ht="17.2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0"/>
      <c r="K965" s="125"/>
      <c r="L965" s="125"/>
      <c r="R965" s="50"/>
      <c r="S965" s="50"/>
      <c r="T965" s="50"/>
      <c r="U965" s="50"/>
      <c r="V965" s="50"/>
      <c r="W965" s="52"/>
      <c r="X965" s="50"/>
      <c r="Y965" s="50"/>
      <c r="Z965" s="50"/>
    </row>
    <row r="966" spans="1:26" ht="17.2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0"/>
      <c r="K966" s="125"/>
      <c r="L966" s="125"/>
      <c r="R966" s="50"/>
      <c r="S966" s="50"/>
      <c r="T966" s="50"/>
      <c r="U966" s="50"/>
      <c r="V966" s="50"/>
      <c r="W966" s="52"/>
      <c r="X966" s="50"/>
      <c r="Y966" s="50"/>
      <c r="Z966" s="50"/>
    </row>
    <row r="967" spans="1:26" ht="17.2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0"/>
      <c r="K967" s="125"/>
      <c r="L967" s="125"/>
      <c r="R967" s="50"/>
      <c r="S967" s="50"/>
      <c r="T967" s="50"/>
      <c r="U967" s="50"/>
      <c r="V967" s="50"/>
      <c r="W967" s="52"/>
      <c r="X967" s="50"/>
      <c r="Y967" s="50"/>
      <c r="Z967" s="50"/>
    </row>
    <row r="968" spans="1:26" ht="17.2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0"/>
      <c r="K968" s="125"/>
      <c r="L968" s="125"/>
      <c r="R968" s="50"/>
      <c r="S968" s="50"/>
      <c r="T968" s="50"/>
      <c r="U968" s="50"/>
      <c r="V968" s="50"/>
      <c r="W968" s="52"/>
      <c r="X968" s="50"/>
      <c r="Y968" s="50"/>
      <c r="Z968" s="50"/>
    </row>
    <row r="969" spans="1:26" ht="17.2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0"/>
      <c r="K969" s="125"/>
      <c r="L969" s="125"/>
      <c r="R969" s="50"/>
      <c r="S969" s="50"/>
      <c r="T969" s="50"/>
      <c r="U969" s="50"/>
      <c r="V969" s="50"/>
      <c r="W969" s="52"/>
      <c r="X969" s="50"/>
      <c r="Y969" s="50"/>
      <c r="Z969" s="50"/>
    </row>
    <row r="970" spans="1:26" ht="17.2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0"/>
      <c r="K970" s="125"/>
      <c r="L970" s="125"/>
      <c r="R970" s="50"/>
      <c r="S970" s="50"/>
      <c r="T970" s="50"/>
      <c r="U970" s="50"/>
      <c r="V970" s="50"/>
      <c r="W970" s="52"/>
      <c r="X970" s="50"/>
      <c r="Y970" s="50"/>
      <c r="Z970" s="50"/>
    </row>
    <row r="971" spans="1:26" ht="17.2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0"/>
      <c r="K971" s="125"/>
      <c r="L971" s="125"/>
      <c r="R971" s="50"/>
      <c r="S971" s="50"/>
      <c r="T971" s="50"/>
      <c r="U971" s="50"/>
      <c r="V971" s="50"/>
      <c r="W971" s="52"/>
      <c r="X971" s="50"/>
      <c r="Y971" s="50"/>
      <c r="Z971" s="50"/>
    </row>
    <row r="972" spans="1:26" ht="17.2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0"/>
      <c r="K972" s="125"/>
      <c r="L972" s="125"/>
      <c r="R972" s="50"/>
      <c r="S972" s="50"/>
      <c r="T972" s="50"/>
      <c r="U972" s="50"/>
      <c r="V972" s="50"/>
      <c r="W972" s="52"/>
      <c r="X972" s="50"/>
      <c r="Y972" s="50"/>
      <c r="Z972" s="50"/>
    </row>
    <row r="973" spans="1:26" ht="17.2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0"/>
      <c r="K973" s="125"/>
      <c r="L973" s="125"/>
      <c r="R973" s="50"/>
      <c r="S973" s="50"/>
      <c r="T973" s="50"/>
      <c r="U973" s="50"/>
      <c r="V973" s="50"/>
      <c r="W973" s="52"/>
      <c r="X973" s="50"/>
      <c r="Y973" s="50"/>
      <c r="Z973" s="50"/>
    </row>
    <row r="974" spans="1:26" ht="17.2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0"/>
      <c r="K974" s="125"/>
      <c r="L974" s="125"/>
      <c r="R974" s="50"/>
      <c r="S974" s="50"/>
      <c r="T974" s="50"/>
      <c r="U974" s="50"/>
      <c r="V974" s="50"/>
      <c r="W974" s="52"/>
      <c r="X974" s="50"/>
      <c r="Y974" s="50"/>
      <c r="Z974" s="50"/>
    </row>
    <row r="975" spans="1:26" ht="17.2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0"/>
      <c r="K975" s="125"/>
      <c r="L975" s="125"/>
      <c r="R975" s="50"/>
      <c r="S975" s="50"/>
      <c r="T975" s="50"/>
      <c r="U975" s="50"/>
      <c r="V975" s="50"/>
      <c r="W975" s="52"/>
      <c r="X975" s="50"/>
      <c r="Y975" s="50"/>
      <c r="Z975" s="50"/>
    </row>
    <row r="976" spans="1:26" ht="17.2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0"/>
      <c r="K976" s="125"/>
      <c r="L976" s="125"/>
      <c r="R976" s="50"/>
      <c r="S976" s="50"/>
      <c r="T976" s="50"/>
      <c r="U976" s="50"/>
      <c r="V976" s="50"/>
      <c r="W976" s="52"/>
      <c r="X976" s="50"/>
      <c r="Y976" s="50"/>
      <c r="Z976" s="50"/>
    </row>
    <row r="977" spans="1:26" ht="17.2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0"/>
      <c r="K977" s="125"/>
      <c r="L977" s="125"/>
      <c r="R977" s="50"/>
      <c r="S977" s="50"/>
      <c r="T977" s="50"/>
      <c r="U977" s="50"/>
      <c r="V977" s="50"/>
      <c r="W977" s="52"/>
      <c r="X977" s="50"/>
      <c r="Y977" s="50"/>
      <c r="Z977" s="50"/>
    </row>
    <row r="978" spans="1:26" ht="17.2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0"/>
      <c r="K978" s="125"/>
      <c r="L978" s="125"/>
      <c r="R978" s="50"/>
      <c r="S978" s="50"/>
      <c r="T978" s="50"/>
      <c r="U978" s="50"/>
      <c r="V978" s="50"/>
      <c r="W978" s="52"/>
      <c r="X978" s="50"/>
      <c r="Y978" s="50"/>
      <c r="Z978" s="50"/>
    </row>
    <row r="979" spans="1:26" ht="17.2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0"/>
      <c r="K979" s="125"/>
      <c r="L979" s="125"/>
      <c r="R979" s="50"/>
      <c r="S979" s="50"/>
      <c r="T979" s="50"/>
      <c r="U979" s="50"/>
      <c r="V979" s="50"/>
      <c r="W979" s="52"/>
      <c r="X979" s="50"/>
      <c r="Y979" s="50"/>
      <c r="Z979" s="50"/>
    </row>
    <row r="980" spans="1:26" ht="17.2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0"/>
      <c r="K980" s="125"/>
      <c r="L980" s="125"/>
      <c r="R980" s="50"/>
      <c r="S980" s="50"/>
      <c r="T980" s="50"/>
      <c r="U980" s="50"/>
      <c r="V980" s="50"/>
      <c r="W980" s="52"/>
      <c r="X980" s="50"/>
      <c r="Y980" s="50"/>
      <c r="Z980" s="50"/>
    </row>
    <row r="981" spans="1:26" ht="17.2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0"/>
      <c r="K981" s="125"/>
      <c r="L981" s="125"/>
      <c r="R981" s="50"/>
      <c r="S981" s="50"/>
      <c r="T981" s="50"/>
      <c r="U981" s="50"/>
      <c r="V981" s="50"/>
      <c r="W981" s="52"/>
      <c r="X981" s="50"/>
      <c r="Y981" s="50"/>
      <c r="Z981" s="50"/>
    </row>
    <row r="982" spans="1:26" ht="17.2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0"/>
      <c r="K982" s="125"/>
      <c r="L982" s="125"/>
      <c r="R982" s="50"/>
      <c r="S982" s="50"/>
      <c r="T982" s="50"/>
      <c r="U982" s="50"/>
      <c r="V982" s="50"/>
      <c r="W982" s="52"/>
      <c r="X982" s="50"/>
      <c r="Y982" s="50"/>
      <c r="Z982" s="50"/>
    </row>
    <row r="983" spans="1:26" ht="17.2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0"/>
      <c r="K983" s="125"/>
      <c r="L983" s="125"/>
      <c r="R983" s="50"/>
      <c r="S983" s="50"/>
      <c r="T983" s="50"/>
      <c r="U983" s="50"/>
      <c r="V983" s="50"/>
      <c r="W983" s="52"/>
      <c r="X983" s="50"/>
      <c r="Y983" s="50"/>
      <c r="Z983" s="50"/>
    </row>
    <row r="984" spans="1:26" ht="17.2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0"/>
      <c r="K984" s="125"/>
      <c r="L984" s="125"/>
      <c r="R984" s="50"/>
      <c r="S984" s="50"/>
      <c r="T984" s="50"/>
      <c r="U984" s="50"/>
      <c r="V984" s="50"/>
      <c r="W984" s="52"/>
      <c r="X984" s="50"/>
      <c r="Y984" s="50"/>
      <c r="Z984" s="50"/>
    </row>
    <row r="985" spans="1:26" ht="17.2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0"/>
      <c r="K985" s="125"/>
      <c r="L985" s="125"/>
      <c r="R985" s="50"/>
      <c r="S985" s="50"/>
      <c r="T985" s="50"/>
      <c r="U985" s="50"/>
      <c r="V985" s="50"/>
      <c r="W985" s="52"/>
      <c r="X985" s="50"/>
      <c r="Y985" s="50"/>
      <c r="Z985" s="50"/>
    </row>
    <row r="986" spans="1:26" ht="17.2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0"/>
      <c r="K986" s="125"/>
      <c r="L986" s="125"/>
      <c r="R986" s="50"/>
      <c r="S986" s="50"/>
      <c r="T986" s="50"/>
      <c r="U986" s="50"/>
      <c r="V986" s="50"/>
      <c r="W986" s="52"/>
      <c r="X986" s="50"/>
      <c r="Y986" s="50"/>
      <c r="Z986" s="50"/>
    </row>
    <row r="987" spans="1:26" ht="17.2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0"/>
      <c r="K987" s="125"/>
      <c r="L987" s="125"/>
      <c r="R987" s="50"/>
      <c r="S987" s="50"/>
      <c r="T987" s="50"/>
      <c r="U987" s="50"/>
      <c r="V987" s="50"/>
      <c r="W987" s="52"/>
      <c r="X987" s="50"/>
      <c r="Y987" s="50"/>
      <c r="Z987" s="50"/>
    </row>
    <row r="988" spans="1:26" ht="17.2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0"/>
      <c r="K988" s="125"/>
      <c r="L988" s="125"/>
      <c r="R988" s="50"/>
      <c r="S988" s="50"/>
      <c r="T988" s="50"/>
      <c r="U988" s="50"/>
      <c r="V988" s="50"/>
      <c r="W988" s="52"/>
      <c r="X988" s="50"/>
      <c r="Y988" s="50"/>
      <c r="Z988" s="50"/>
    </row>
    <row r="989" spans="1:26" ht="17.2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0"/>
      <c r="K989" s="125"/>
      <c r="L989" s="125"/>
      <c r="R989" s="50"/>
      <c r="S989" s="50"/>
      <c r="T989" s="50"/>
      <c r="U989" s="50"/>
      <c r="V989" s="50"/>
      <c r="W989" s="52"/>
      <c r="X989" s="50"/>
      <c r="Y989" s="50"/>
      <c r="Z989" s="50"/>
    </row>
    <row r="990" spans="1:26" ht="17.2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0"/>
      <c r="K990" s="125"/>
      <c r="L990" s="125"/>
      <c r="R990" s="50"/>
      <c r="S990" s="50"/>
      <c r="T990" s="50"/>
      <c r="U990" s="50"/>
      <c r="V990" s="50"/>
      <c r="W990" s="52"/>
      <c r="X990" s="50"/>
      <c r="Y990" s="50"/>
      <c r="Z990" s="50"/>
    </row>
    <row r="991" spans="1:26" ht="17.2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0"/>
      <c r="K991" s="125"/>
      <c r="L991" s="125"/>
      <c r="R991" s="50"/>
      <c r="S991" s="50"/>
      <c r="T991" s="50"/>
      <c r="U991" s="50"/>
      <c r="V991" s="50"/>
      <c r="W991" s="52"/>
      <c r="X991" s="50"/>
      <c r="Y991" s="50"/>
      <c r="Z991" s="50"/>
    </row>
    <row r="992" spans="1:26" ht="17.2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0"/>
      <c r="K992" s="125"/>
      <c r="L992" s="125"/>
      <c r="R992" s="50"/>
      <c r="S992" s="50"/>
      <c r="T992" s="50"/>
      <c r="U992" s="50"/>
      <c r="V992" s="50"/>
      <c r="W992" s="52"/>
      <c r="X992" s="50"/>
      <c r="Y992" s="50"/>
      <c r="Z992" s="50"/>
    </row>
    <row r="993" spans="1:26" ht="17.2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0"/>
      <c r="K993" s="125"/>
      <c r="L993" s="125"/>
      <c r="R993" s="50"/>
      <c r="S993" s="50"/>
      <c r="T993" s="50"/>
      <c r="U993" s="50"/>
      <c r="V993" s="50"/>
      <c r="W993" s="52"/>
      <c r="X993" s="50"/>
      <c r="Y993" s="50"/>
      <c r="Z993" s="50"/>
    </row>
    <row r="994" spans="1:26" ht="17.2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0"/>
      <c r="K994" s="125"/>
      <c r="L994" s="125"/>
      <c r="R994" s="50"/>
      <c r="S994" s="50"/>
      <c r="T994" s="50"/>
      <c r="U994" s="50"/>
      <c r="V994" s="50"/>
      <c r="W994" s="52"/>
      <c r="X994" s="50"/>
      <c r="Y994" s="50"/>
      <c r="Z994" s="50"/>
    </row>
    <row r="995" spans="1:26" ht="17.2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0"/>
      <c r="K995" s="125"/>
      <c r="L995" s="125"/>
      <c r="R995" s="50"/>
      <c r="S995" s="50"/>
      <c r="T995" s="50"/>
      <c r="U995" s="50"/>
      <c r="V995" s="50"/>
      <c r="W995" s="52"/>
      <c r="X995" s="50"/>
      <c r="Y995" s="50"/>
      <c r="Z995" s="50"/>
    </row>
    <row r="996" spans="1:26" ht="17.2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0"/>
      <c r="K996" s="125"/>
      <c r="L996" s="125"/>
      <c r="R996" s="50"/>
      <c r="S996" s="50"/>
      <c r="T996" s="50"/>
      <c r="U996" s="50"/>
      <c r="V996" s="50"/>
      <c r="W996" s="52"/>
      <c r="X996" s="50"/>
      <c r="Y996" s="50"/>
      <c r="Z996" s="50"/>
    </row>
    <row r="997" spans="1:26" ht="17.2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0"/>
      <c r="K997" s="125"/>
      <c r="L997" s="125"/>
      <c r="R997" s="50"/>
      <c r="S997" s="50"/>
      <c r="T997" s="50"/>
      <c r="U997" s="50"/>
      <c r="V997" s="50"/>
      <c r="W997" s="52"/>
      <c r="X997" s="50"/>
      <c r="Y997" s="50"/>
      <c r="Z997" s="50"/>
    </row>
    <row r="998" spans="1:26" ht="17.2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0"/>
      <c r="K998" s="125"/>
      <c r="L998" s="125"/>
      <c r="R998" s="50"/>
      <c r="S998" s="50"/>
      <c r="T998" s="50"/>
      <c r="U998" s="50"/>
      <c r="V998" s="50"/>
      <c r="W998" s="52"/>
      <c r="X998" s="50"/>
      <c r="Y998" s="50"/>
      <c r="Z998" s="50"/>
    </row>
    <row r="999" spans="1:26" ht="17.2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0"/>
      <c r="K999" s="125"/>
      <c r="L999" s="125"/>
      <c r="R999" s="50"/>
      <c r="S999" s="50"/>
      <c r="T999" s="50"/>
      <c r="U999" s="50"/>
      <c r="V999" s="50"/>
      <c r="W999" s="52"/>
      <c r="X999" s="50"/>
      <c r="Y999" s="50"/>
      <c r="Z999" s="50"/>
    </row>
    <row r="1000" spans="1:26" ht="17.2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0"/>
      <c r="K1000" s="125"/>
      <c r="L1000" s="125"/>
      <c r="R1000" s="50"/>
      <c r="S1000" s="50"/>
      <c r="T1000" s="50"/>
      <c r="U1000" s="50"/>
      <c r="V1000" s="50"/>
      <c r="W1000" s="52"/>
      <c r="X1000" s="50"/>
      <c r="Y1000" s="50"/>
      <c r="Z1000" s="50"/>
    </row>
  </sheetData>
  <autoFilter ref="Q3:W52" xr:uid="{00000000-0001-0000-0700-000000000000}"/>
  <mergeCells count="12">
    <mergeCell ref="E38:I38"/>
    <mergeCell ref="A3:C3"/>
    <mergeCell ref="E3:I3"/>
    <mergeCell ref="J3:J4"/>
    <mergeCell ref="A4:C11"/>
    <mergeCell ref="A13:C13"/>
    <mergeCell ref="A20:C20"/>
    <mergeCell ref="A28:C28"/>
    <mergeCell ref="A37:C37"/>
    <mergeCell ref="F14:G14"/>
    <mergeCell ref="F35:G35"/>
    <mergeCell ref="E36:G36"/>
  </mergeCells>
  <phoneticPr fontId="39" type="noConversion"/>
  <conditionalFormatting sqref="I5:I35">
    <cfRule type="cellIs" dxfId="19" priority="1" operator="greaterThan">
      <formula>0.9</formula>
    </cfRule>
  </conditionalFormatting>
  <conditionalFormatting sqref="J5:J36">
    <cfRule type="cellIs" dxfId="18" priority="2" operator="lessThan">
      <formula>0</formula>
    </cfRule>
  </conditionalFormatting>
  <dataValidations count="2">
    <dataValidation type="list" allowBlank="1" showInputMessage="1" showErrorMessage="1" sqref="R1:R1048576" xr:uid="{A5FD0277-129C-452B-A49B-49C77B30AD97}">
      <formula1>$A$29:$A$34</formula1>
    </dataValidation>
    <dataValidation type="list" allowBlank="1" showInputMessage="1" showErrorMessage="1" sqref="U1:U1048576" xr:uid="{27D07EF9-33DA-4552-B202-FDA7C1391F8D}">
      <formula1>$G$5:$G$34</formula1>
    </dataValidation>
  </dataValidations>
  <pageMargins left="0.70866141732283472" right="0.70866141732283472" top="0.74803149606299213" bottom="0.74803149606299213" header="0" footer="0"/>
  <pageSetup paperSize="9" orientation="portrait"/>
  <colBreaks count="1" manualBreakCount="1">
    <brk id="10" man="1"/>
  </colBreak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BFBFBF"/>
  </sheetPr>
  <dimension ref="A1:Z1000"/>
  <sheetViews>
    <sheetView showGridLines="0" workbookViewId="0"/>
  </sheetViews>
  <sheetFormatPr defaultColWidth="14.42578125" defaultRowHeight="15" customHeight="1" outlineLevelCol="1"/>
  <cols>
    <col min="1" max="3" width="14" customWidth="1"/>
    <col min="4" max="4" width="2.42578125" customWidth="1"/>
    <col min="6" max="9" width="14" customWidth="1"/>
    <col min="10" max="10" width="10.28515625" customWidth="1"/>
    <col min="11" max="11" width="2.42578125" customWidth="1"/>
    <col min="12" max="14" width="14" customWidth="1"/>
    <col min="15" max="15" width="18.42578125" customWidth="1"/>
    <col min="16" max="16" width="2.42578125" customWidth="1"/>
    <col min="17" max="17" width="9" customWidth="1"/>
    <col min="18" max="18" width="17.140625" customWidth="1"/>
    <col min="19" max="20" width="14" hidden="1" customWidth="1" outlineLevel="1"/>
    <col min="21" max="21" width="14" customWidth="1" collapsed="1"/>
    <col min="22" max="26" width="14" customWidth="1"/>
  </cols>
  <sheetData>
    <row r="1" spans="1:26" ht="17.25" customHeight="1">
      <c r="A1" s="122" t="s">
        <v>12</v>
      </c>
      <c r="B1" s="53"/>
      <c r="C1" s="426"/>
      <c r="D1" s="427"/>
      <c r="E1" s="427"/>
      <c r="F1" s="427"/>
      <c r="G1" s="428"/>
      <c r="H1" s="427"/>
      <c r="I1" s="427"/>
      <c r="J1" s="124"/>
      <c r="K1" s="125"/>
      <c r="L1" s="125"/>
      <c r="R1" s="50"/>
      <c r="S1" s="50"/>
      <c r="T1" s="50"/>
      <c r="U1" s="50"/>
      <c r="V1" s="50"/>
      <c r="W1" s="52"/>
      <c r="X1" s="50"/>
      <c r="Y1" s="50"/>
      <c r="Z1" s="50"/>
    </row>
    <row r="2" spans="1:26" ht="17.25" customHeight="1">
      <c r="A2" s="53"/>
      <c r="B2" s="53"/>
      <c r="C2" s="53"/>
      <c r="D2" s="53"/>
      <c r="E2" s="53"/>
      <c r="F2" s="53"/>
      <c r="G2" s="53"/>
      <c r="H2" s="53"/>
      <c r="I2" s="53"/>
      <c r="J2" s="127"/>
      <c r="K2" s="125"/>
      <c r="L2" s="128" t="s">
        <v>111</v>
      </c>
      <c r="Q2" s="59" t="s">
        <v>112</v>
      </c>
      <c r="R2" s="50"/>
      <c r="S2" s="50"/>
      <c r="T2" s="50"/>
      <c r="U2" s="50"/>
      <c r="V2" s="50"/>
      <c r="W2" s="52"/>
      <c r="X2" s="50"/>
      <c r="Y2" s="50"/>
      <c r="Z2" s="50"/>
    </row>
    <row r="3" spans="1:26" ht="17.25" customHeight="1">
      <c r="A3" s="429" t="s">
        <v>113</v>
      </c>
      <c r="B3" s="388"/>
      <c r="C3" s="430"/>
      <c r="D3" s="129"/>
      <c r="E3" s="431" t="s">
        <v>114</v>
      </c>
      <c r="F3" s="432"/>
      <c r="G3" s="432"/>
      <c r="H3" s="432"/>
      <c r="I3" s="433"/>
      <c r="J3" s="434" t="s">
        <v>115</v>
      </c>
      <c r="K3" s="130"/>
      <c r="L3" s="131" t="s">
        <v>116</v>
      </c>
      <c r="M3" s="132" t="s">
        <v>25</v>
      </c>
      <c r="N3" s="132" t="s">
        <v>24</v>
      </c>
      <c r="O3" s="133" t="s">
        <v>117</v>
      </c>
      <c r="Q3" s="134" t="s">
        <v>116</v>
      </c>
      <c r="R3" s="135" t="s">
        <v>118</v>
      </c>
      <c r="S3" s="135" t="s">
        <v>119</v>
      </c>
      <c r="T3" s="135" t="s">
        <v>120</v>
      </c>
      <c r="U3" s="135" t="s">
        <v>121</v>
      </c>
      <c r="V3" s="136" t="s">
        <v>24</v>
      </c>
      <c r="W3" s="137" t="s">
        <v>122</v>
      </c>
      <c r="X3" s="50"/>
      <c r="Y3" s="50"/>
      <c r="Z3" s="50"/>
    </row>
    <row r="4" spans="1:26" ht="17.25" customHeight="1">
      <c r="A4" s="442"/>
      <c r="B4" s="443"/>
      <c r="C4" s="444"/>
      <c r="D4" s="126"/>
      <c r="E4" s="138" t="s">
        <v>119</v>
      </c>
      <c r="F4" s="139" t="s">
        <v>120</v>
      </c>
      <c r="G4" s="139" t="s">
        <v>121</v>
      </c>
      <c r="H4" s="139" t="s">
        <v>24</v>
      </c>
      <c r="I4" s="140" t="s">
        <v>123</v>
      </c>
      <c r="J4" s="435"/>
      <c r="K4" s="141"/>
      <c r="L4" s="142"/>
      <c r="M4" s="143" t="s">
        <v>46</v>
      </c>
      <c r="N4" s="193">
        <v>1000000</v>
      </c>
      <c r="O4" s="145"/>
      <c r="Q4" s="146">
        <v>45444</v>
      </c>
      <c r="R4" s="156" t="s">
        <v>110</v>
      </c>
      <c r="S4" s="147"/>
      <c r="T4" s="147"/>
      <c r="U4" s="157" t="s">
        <v>62</v>
      </c>
      <c r="V4" s="148">
        <f>15580+14520</f>
        <v>30100</v>
      </c>
      <c r="W4" s="149"/>
      <c r="X4" s="50"/>
      <c r="Y4" s="50"/>
      <c r="Z4" s="50"/>
    </row>
    <row r="5" spans="1:26" ht="17.25" customHeight="1">
      <c r="A5" s="445"/>
      <c r="B5" s="446"/>
      <c r="C5" s="447"/>
      <c r="D5" s="168" t="str">
        <f>현금흐름!$B$20</f>
        <v>관리비</v>
      </c>
      <c r="E5" s="150" t="s">
        <v>125</v>
      </c>
      <c r="F5" s="151" t="str">
        <f>현금흐름!A20</f>
        <v>주거</v>
      </c>
      <c r="G5" s="152" t="str">
        <f>현금흐름!$B$20</f>
        <v>관리비</v>
      </c>
      <c r="H5" s="153">
        <f t="shared" ref="H5:H13" si="0">SUMIF(U:U,G5,V:V)</f>
        <v>0</v>
      </c>
      <c r="I5" s="285" t="e">
        <f>H5/현금흐름!M20</f>
        <v>#DIV/0!</v>
      </c>
      <c r="J5" s="154">
        <f>현금흐름!M20-H5</f>
        <v>0</v>
      </c>
      <c r="K5" s="141"/>
      <c r="L5" s="142"/>
      <c r="M5" s="143" t="s">
        <v>47</v>
      </c>
      <c r="N5" s="144"/>
      <c r="O5" s="145"/>
      <c r="Q5" s="155"/>
      <c r="R5" s="156"/>
      <c r="S5" s="147"/>
      <c r="T5" s="147"/>
      <c r="U5" s="157"/>
      <c r="V5" s="157"/>
      <c r="W5" s="158"/>
      <c r="X5" s="50"/>
      <c r="Y5" s="50"/>
      <c r="Z5" s="50"/>
    </row>
    <row r="6" spans="1:26" ht="17.25" customHeight="1">
      <c r="A6" s="445"/>
      <c r="B6" s="446"/>
      <c r="C6" s="447"/>
      <c r="D6" s="168" t="str">
        <f>현금흐름!$B$21</f>
        <v>전세대출</v>
      </c>
      <c r="E6" s="159" t="s">
        <v>125</v>
      </c>
      <c r="F6" s="160" t="str">
        <f>현금흐름!A20</f>
        <v>주거</v>
      </c>
      <c r="G6" s="161" t="str">
        <f>현금흐름!$B$21</f>
        <v>전세대출</v>
      </c>
      <c r="H6" s="162">
        <f t="shared" si="0"/>
        <v>0</v>
      </c>
      <c r="I6" s="285" t="e">
        <f>H6/현금흐름!M21</f>
        <v>#DIV/0!</v>
      </c>
      <c r="J6" s="154">
        <f>현금흐름!M21-H6</f>
        <v>0</v>
      </c>
      <c r="K6" s="141"/>
      <c r="L6" s="142"/>
      <c r="M6" s="143" t="s">
        <v>48</v>
      </c>
      <c r="N6" s="144"/>
      <c r="O6" s="145"/>
      <c r="Q6" s="155"/>
      <c r="R6" s="156"/>
      <c r="S6" s="147"/>
      <c r="T6" s="147"/>
      <c r="U6" s="157"/>
      <c r="V6" s="157"/>
      <c r="W6" s="158"/>
      <c r="X6" s="50"/>
      <c r="Y6" s="50"/>
      <c r="Z6" s="50"/>
    </row>
    <row r="7" spans="1:26" ht="17.25" customHeight="1">
      <c r="A7" s="445"/>
      <c r="B7" s="446"/>
      <c r="C7" s="447"/>
      <c r="D7" s="168" t="str">
        <f>현금흐름!$B$22</f>
        <v>휴대폰</v>
      </c>
      <c r="E7" s="159" t="s">
        <v>125</v>
      </c>
      <c r="F7" s="163" t="str">
        <f>현금흐름!A22</f>
        <v>통신</v>
      </c>
      <c r="G7" s="161" t="str">
        <f>현금흐름!$B$22</f>
        <v>휴대폰</v>
      </c>
      <c r="H7" s="162">
        <f t="shared" si="0"/>
        <v>30100</v>
      </c>
      <c r="I7" s="285" t="e">
        <f>H7/현금흐름!M22</f>
        <v>#DIV/0!</v>
      </c>
      <c r="J7" s="154">
        <f>현금흐름!M22-H7</f>
        <v>-30100</v>
      </c>
      <c r="K7" s="141"/>
      <c r="L7" s="142"/>
      <c r="M7" s="143"/>
      <c r="N7" s="144"/>
      <c r="O7" s="145"/>
      <c r="Q7" s="155"/>
      <c r="R7" s="156"/>
      <c r="S7" s="147"/>
      <c r="T7" s="147"/>
      <c r="U7" s="157"/>
      <c r="V7" s="157"/>
      <c r="W7" s="158"/>
      <c r="X7" s="50"/>
      <c r="Y7" s="50"/>
      <c r="Z7" s="50"/>
    </row>
    <row r="8" spans="1:26" ht="17.25" customHeight="1">
      <c r="A8" s="445"/>
      <c r="B8" s="446"/>
      <c r="C8" s="447"/>
      <c r="D8" s="168" t="str">
        <f>현금흐름!$B$23</f>
        <v>인터넷/TV</v>
      </c>
      <c r="E8" s="159" t="s">
        <v>125</v>
      </c>
      <c r="F8" s="160" t="str">
        <f>현금흐름!A22</f>
        <v>통신</v>
      </c>
      <c r="G8" s="161" t="str">
        <f>현금흐름!$B$23</f>
        <v>인터넷/TV</v>
      </c>
      <c r="H8" s="162">
        <f t="shared" si="0"/>
        <v>0</v>
      </c>
      <c r="I8" s="285" t="e">
        <f>H8/현금흐름!M23</f>
        <v>#DIV/0!</v>
      </c>
      <c r="J8" s="154">
        <f>현금흐름!M23-H8</f>
        <v>0</v>
      </c>
      <c r="K8" s="141"/>
      <c r="L8" s="142"/>
      <c r="M8" s="143"/>
      <c r="N8" s="144"/>
      <c r="O8" s="145"/>
      <c r="Q8" s="155"/>
      <c r="R8" s="156"/>
      <c r="S8" s="147"/>
      <c r="T8" s="147"/>
      <c r="U8" s="157"/>
      <c r="V8" s="157"/>
      <c r="W8" s="158"/>
      <c r="X8" s="50"/>
      <c r="Y8" s="50"/>
      <c r="Z8" s="50"/>
    </row>
    <row r="9" spans="1:26" ht="17.25" customHeight="1">
      <c r="A9" s="445"/>
      <c r="B9" s="446"/>
      <c r="C9" s="447"/>
      <c r="D9" s="168" t="str">
        <f>현금흐름!$B$24</f>
        <v>보장성</v>
      </c>
      <c r="E9" s="159" t="s">
        <v>125</v>
      </c>
      <c r="F9" s="164" t="str">
        <f>현금흐름!A24</f>
        <v>보험</v>
      </c>
      <c r="G9" s="161" t="str">
        <f>현금흐름!$B$24</f>
        <v>보장성</v>
      </c>
      <c r="H9" s="162">
        <f t="shared" si="0"/>
        <v>0</v>
      </c>
      <c r="I9" s="285" t="e">
        <f>H9/현금흐름!M24</f>
        <v>#DIV/0!</v>
      </c>
      <c r="J9" s="154">
        <f>현금흐름!M24-H9</f>
        <v>0</v>
      </c>
      <c r="K9" s="141"/>
      <c r="L9" s="142"/>
      <c r="M9" s="143"/>
      <c r="N9" s="144"/>
      <c r="O9" s="145"/>
      <c r="Q9" s="155"/>
      <c r="R9" s="156"/>
      <c r="S9" s="147"/>
      <c r="T9" s="147"/>
      <c r="U9" s="157"/>
      <c r="V9" s="157"/>
      <c r="W9" s="158"/>
      <c r="X9" s="50"/>
      <c r="Y9" s="50"/>
      <c r="Z9" s="50"/>
    </row>
    <row r="10" spans="1:26" ht="17.25" customHeight="1">
      <c r="A10" s="445"/>
      <c r="B10" s="446"/>
      <c r="C10" s="447"/>
      <c r="D10" s="168" t="str">
        <f>현금흐름!$B$25</f>
        <v>주담대</v>
      </c>
      <c r="E10" s="159" t="s">
        <v>125</v>
      </c>
      <c r="F10" s="163" t="str">
        <f>현금흐름!A25</f>
        <v>이자</v>
      </c>
      <c r="G10" s="161" t="str">
        <f>현금흐름!$B$25</f>
        <v>주담대</v>
      </c>
      <c r="H10" s="162">
        <f t="shared" si="0"/>
        <v>0</v>
      </c>
      <c r="I10" s="285" t="e">
        <f>H10/현금흐름!M25</f>
        <v>#DIV/0!</v>
      </c>
      <c r="J10" s="154">
        <f>현금흐름!M25-H10</f>
        <v>0</v>
      </c>
      <c r="K10" s="141"/>
      <c r="L10" s="142"/>
      <c r="M10" s="143"/>
      <c r="N10" s="144"/>
      <c r="O10" s="145"/>
      <c r="Q10" s="155"/>
      <c r="R10" s="156"/>
      <c r="S10" s="147"/>
      <c r="T10" s="147"/>
      <c r="U10" s="157"/>
      <c r="V10" s="157"/>
      <c r="W10" s="158"/>
      <c r="X10" s="50"/>
      <c r="Y10" s="50"/>
      <c r="Z10" s="50"/>
    </row>
    <row r="11" spans="1:26" ht="17.25" customHeight="1">
      <c r="A11" s="448"/>
      <c r="B11" s="449"/>
      <c r="C11" s="450"/>
      <c r="D11" s="168" t="str">
        <f>현금흐름!$B$26</f>
        <v>신용</v>
      </c>
      <c r="E11" s="159" t="s">
        <v>125</v>
      </c>
      <c r="F11" s="160" t="str">
        <f>현금흐름!A25</f>
        <v>이자</v>
      </c>
      <c r="G11" s="161" t="str">
        <f>현금흐름!$B$26</f>
        <v>신용</v>
      </c>
      <c r="H11" s="162">
        <f t="shared" si="0"/>
        <v>0</v>
      </c>
      <c r="I11" s="285" t="e">
        <f>H11/현금흐름!M26</f>
        <v>#DIV/0!</v>
      </c>
      <c r="J11" s="154">
        <f>현금흐름!M26-H11</f>
        <v>0</v>
      </c>
      <c r="K11" s="141"/>
      <c r="L11" s="142"/>
      <c r="M11" s="143"/>
      <c r="N11" s="144"/>
      <c r="O11" s="145"/>
      <c r="Q11" s="286"/>
      <c r="R11" s="156"/>
      <c r="S11" s="147"/>
      <c r="T11" s="147"/>
      <c r="U11" s="157"/>
      <c r="V11" s="157"/>
      <c r="W11" s="158"/>
      <c r="X11" s="50"/>
      <c r="Y11" s="50"/>
      <c r="Z11" s="50"/>
    </row>
    <row r="12" spans="1:26" ht="17.25" customHeight="1">
      <c r="D12" s="168" t="str">
        <f>현금흐름!$B$27</f>
        <v>대중교통/택시</v>
      </c>
      <c r="E12" s="159" t="s">
        <v>125</v>
      </c>
      <c r="F12" s="164" t="str">
        <f>현금흐름!A27</f>
        <v>교통</v>
      </c>
      <c r="G12" s="161" t="str">
        <f>현금흐름!$B$27</f>
        <v>대중교통/택시</v>
      </c>
      <c r="H12" s="162">
        <f t="shared" si="0"/>
        <v>0</v>
      </c>
      <c r="I12" s="285" t="e">
        <f>H12/현금흐름!M27</f>
        <v>#DIV/0!</v>
      </c>
      <c r="J12" s="154">
        <f>현금흐름!M27-H12</f>
        <v>0</v>
      </c>
      <c r="K12" s="141"/>
      <c r="L12" s="142"/>
      <c r="M12" s="143"/>
      <c r="N12" s="144"/>
      <c r="O12" s="145"/>
      <c r="Q12" s="155"/>
      <c r="R12" s="156"/>
      <c r="S12" s="147"/>
      <c r="T12" s="147"/>
      <c r="U12" s="157"/>
      <c r="V12" s="157"/>
      <c r="W12" s="158"/>
      <c r="X12" s="50"/>
      <c r="Y12" s="50"/>
      <c r="Z12" s="50"/>
    </row>
    <row r="13" spans="1:26" ht="17.25" customHeight="1">
      <c r="A13" s="451" t="s">
        <v>44</v>
      </c>
      <c r="B13" s="452"/>
      <c r="C13" s="453"/>
      <c r="D13" s="168" t="str">
        <f>현금흐름!$B$28</f>
        <v>세금/공과금</v>
      </c>
      <c r="E13" s="159" t="s">
        <v>125</v>
      </c>
      <c r="F13" s="164" t="str">
        <f>현금흐름!A28</f>
        <v>기타</v>
      </c>
      <c r="G13" s="161" t="str">
        <f>현금흐름!$B$28</f>
        <v>세금/공과금</v>
      </c>
      <c r="H13" s="162">
        <f t="shared" si="0"/>
        <v>0</v>
      </c>
      <c r="I13" s="285" t="e">
        <f>H13/현금흐름!M28</f>
        <v>#DIV/0!</v>
      </c>
      <c r="J13" s="154">
        <f>현금흐름!M28-H13</f>
        <v>0</v>
      </c>
      <c r="K13" s="141"/>
      <c r="L13" s="142"/>
      <c r="M13" s="143"/>
      <c r="N13" s="144"/>
      <c r="O13" s="145"/>
      <c r="Q13" s="155"/>
      <c r="R13" s="156"/>
      <c r="S13" s="147"/>
      <c r="T13" s="147"/>
      <c r="U13" s="157"/>
      <c r="V13" s="157"/>
      <c r="W13" s="158"/>
      <c r="X13" s="50"/>
      <c r="Y13" s="50"/>
      <c r="Z13" s="50"/>
    </row>
    <row r="14" spans="1:26" ht="17.25" customHeight="1">
      <c r="A14" s="312" t="s">
        <v>126</v>
      </c>
      <c r="B14" s="166" t="s">
        <v>24</v>
      </c>
      <c r="C14" s="313" t="s">
        <v>127</v>
      </c>
      <c r="D14" s="126"/>
      <c r="E14" s="170"/>
      <c r="F14" s="436" t="s">
        <v>1</v>
      </c>
      <c r="G14" s="367"/>
      <c r="H14" s="171">
        <f>SUM(H5:H13)</f>
        <v>30100</v>
      </c>
      <c r="I14" s="287" t="e">
        <f>H14/현금흐름!M29</f>
        <v>#DIV/0!</v>
      </c>
      <c r="J14" s="172">
        <f>현금흐름!M29-H14</f>
        <v>-30100</v>
      </c>
      <c r="K14" s="141"/>
      <c r="L14" s="142"/>
      <c r="M14" s="143"/>
      <c r="N14" s="144"/>
      <c r="O14" s="145"/>
      <c r="Q14" s="155"/>
      <c r="R14" s="156"/>
      <c r="S14" s="147"/>
      <c r="T14" s="147"/>
      <c r="U14" s="157"/>
      <c r="V14" s="157"/>
      <c r="W14" s="158"/>
      <c r="X14" s="50"/>
      <c r="Y14" s="50"/>
      <c r="Z14" s="50"/>
    </row>
    <row r="15" spans="1:26" ht="17.25" customHeight="1">
      <c r="A15" s="314" t="str">
        <f>현금흐름!A4</f>
        <v>회사</v>
      </c>
      <c r="B15" s="162">
        <f>SUMIF($M$4:$M$15,A15,$N$4:$N$15)</f>
        <v>1000000</v>
      </c>
      <c r="C15" s="315">
        <f>B15/$B$18</f>
        <v>1</v>
      </c>
      <c r="D15" s="168" t="str">
        <f>현금흐름!$B$30</f>
        <v>자동차보험</v>
      </c>
      <c r="E15" s="173" t="s">
        <v>128</v>
      </c>
      <c r="F15" s="174" t="str">
        <f>현금흐름!A30</f>
        <v>차량</v>
      </c>
      <c r="G15" s="161" t="str">
        <f>현금흐름!$B$30</f>
        <v>자동차보험</v>
      </c>
      <c r="H15" s="162">
        <f t="shared" ref="H15:H34" si="1">SUMIF(U:U,G15,V:V)</f>
        <v>0</v>
      </c>
      <c r="I15" s="285" t="e">
        <f>H15/현금흐름!M30</f>
        <v>#DIV/0!</v>
      </c>
      <c r="J15" s="154">
        <f>현금흐름!M30-H15</f>
        <v>0</v>
      </c>
      <c r="K15" s="175"/>
      <c r="L15" s="142"/>
      <c r="M15" s="143"/>
      <c r="N15" s="144"/>
      <c r="O15" s="145"/>
      <c r="Q15" s="155"/>
      <c r="R15" s="156"/>
      <c r="S15" s="147"/>
      <c r="T15" s="147"/>
      <c r="U15" s="157"/>
      <c r="V15" s="157"/>
      <c r="W15" s="158"/>
      <c r="X15" s="50"/>
      <c r="Y15" s="50"/>
      <c r="Z15" s="50"/>
    </row>
    <row r="16" spans="1:26" ht="17.25" customHeight="1">
      <c r="A16" s="314" t="s">
        <v>47</v>
      </c>
      <c r="B16" s="162">
        <f>SUMIF($M$4:$M$15,A16,$N$4:$N$15)</f>
        <v>0</v>
      </c>
      <c r="C16" s="315">
        <f>B16/$B$18</f>
        <v>0</v>
      </c>
      <c r="D16" s="168" t="str">
        <f>현금흐름!$B$31</f>
        <v>주유</v>
      </c>
      <c r="E16" s="178" t="s">
        <v>128</v>
      </c>
      <c r="F16" s="179" t="str">
        <f>현금흐름!A30</f>
        <v>차량</v>
      </c>
      <c r="G16" s="161" t="str">
        <f>현금흐름!$B$31</f>
        <v>주유</v>
      </c>
      <c r="H16" s="162">
        <f t="shared" si="1"/>
        <v>0</v>
      </c>
      <c r="I16" s="285" t="e">
        <f>H16/현금흐름!M31</f>
        <v>#DIV/0!</v>
      </c>
      <c r="J16" s="154">
        <f>현금흐름!M31-H16</f>
        <v>0</v>
      </c>
      <c r="K16" s="141"/>
      <c r="L16" s="185"/>
      <c r="M16" s="186" t="s">
        <v>129</v>
      </c>
      <c r="N16" s="187">
        <f>SUM(N4:N15)</f>
        <v>1000000</v>
      </c>
      <c r="O16" s="188"/>
      <c r="Q16" s="155"/>
      <c r="R16" s="156"/>
      <c r="S16" s="147"/>
      <c r="T16" s="147"/>
      <c r="U16" s="157"/>
      <c r="V16" s="157"/>
      <c r="W16" s="158"/>
      <c r="X16" s="50"/>
      <c r="Y16" s="50"/>
      <c r="Z16" s="50"/>
    </row>
    <row r="17" spans="1:26" ht="17.25" customHeight="1">
      <c r="A17" s="314" t="s">
        <v>48</v>
      </c>
      <c r="B17" s="162">
        <f>SUMIF($M$4:$M$15,A17,$N$4:$N$15)</f>
        <v>0</v>
      </c>
      <c r="C17" s="315">
        <f>B17/$B$18</f>
        <v>0</v>
      </c>
      <c r="D17" s="168" t="str">
        <f>현금흐름!$B$32</f>
        <v>기타유지비</v>
      </c>
      <c r="E17" s="178" t="s">
        <v>128</v>
      </c>
      <c r="F17" s="180" t="str">
        <f>현금흐름!A30</f>
        <v>차량</v>
      </c>
      <c r="G17" s="161" t="str">
        <f>현금흐름!$B$32</f>
        <v>기타유지비</v>
      </c>
      <c r="H17" s="162">
        <f t="shared" si="1"/>
        <v>0</v>
      </c>
      <c r="I17" s="285" t="e">
        <f>H17/현금흐름!M32</f>
        <v>#DIV/0!</v>
      </c>
      <c r="J17" s="154">
        <f>현금흐름!M32-H17</f>
        <v>0</v>
      </c>
      <c r="K17" s="141"/>
      <c r="L17" s="128"/>
      <c r="Q17" s="155"/>
      <c r="R17" s="156"/>
      <c r="S17" s="147"/>
      <c r="T17" s="147"/>
      <c r="U17" s="157"/>
      <c r="V17" s="157"/>
      <c r="W17" s="158"/>
      <c r="X17" s="50"/>
      <c r="Y17" s="50"/>
      <c r="Z17" s="50"/>
    </row>
    <row r="18" spans="1:26" ht="17.25" customHeight="1">
      <c r="A18" s="316" t="s">
        <v>129</v>
      </c>
      <c r="B18" s="317">
        <f>SUM(B15:B17)</f>
        <v>1000000</v>
      </c>
      <c r="C18" s="318"/>
      <c r="D18" s="168" t="str">
        <f>현금흐름!$B$33</f>
        <v>집밥</v>
      </c>
      <c r="E18" s="178" t="s">
        <v>128</v>
      </c>
      <c r="F18" s="163" t="str">
        <f>현금흐름!A33</f>
        <v>식비</v>
      </c>
      <c r="G18" s="161" t="str">
        <f>현금흐름!$B$33</f>
        <v>집밥</v>
      </c>
      <c r="H18" s="162">
        <f t="shared" si="1"/>
        <v>0</v>
      </c>
      <c r="I18" s="285" t="e">
        <f>H18/현금흐름!M33</f>
        <v>#DIV/0!</v>
      </c>
      <c r="J18" s="154">
        <f>현금흐름!M33-H18</f>
        <v>0</v>
      </c>
      <c r="K18" s="141"/>
      <c r="L18" s="128" t="s">
        <v>49</v>
      </c>
      <c r="Q18" s="155"/>
      <c r="R18" s="156"/>
      <c r="S18" s="147"/>
      <c r="T18" s="147"/>
      <c r="U18" s="157"/>
      <c r="V18" s="157"/>
      <c r="W18" s="158"/>
      <c r="X18" s="50"/>
      <c r="Y18" s="50"/>
      <c r="Z18" s="50"/>
    </row>
    <row r="19" spans="1:26" ht="17.25" customHeight="1">
      <c r="A19" s="53"/>
      <c r="B19" s="53"/>
      <c r="C19" s="53"/>
      <c r="D19" s="168" t="str">
        <f>현금흐름!$B$34</f>
        <v>외식/배달</v>
      </c>
      <c r="E19" s="178" t="s">
        <v>128</v>
      </c>
      <c r="F19" s="181" t="str">
        <f>현금흐름!A33</f>
        <v>식비</v>
      </c>
      <c r="G19" s="161" t="str">
        <f>현금흐름!$B$34</f>
        <v>외식/배달</v>
      </c>
      <c r="H19" s="162">
        <f t="shared" si="1"/>
        <v>0</v>
      </c>
      <c r="I19" s="285" t="e">
        <f>H19/현금흐름!M34</f>
        <v>#DIV/0!</v>
      </c>
      <c r="J19" s="154">
        <f>현금흐름!M34-H19</f>
        <v>0</v>
      </c>
      <c r="K19" s="141"/>
      <c r="L19" s="131" t="s">
        <v>116</v>
      </c>
      <c r="M19" s="132" t="s">
        <v>130</v>
      </c>
      <c r="N19" s="132" t="s">
        <v>24</v>
      </c>
      <c r="O19" s="133" t="s">
        <v>117</v>
      </c>
      <c r="Q19" s="155"/>
      <c r="R19" s="156"/>
      <c r="S19" s="147"/>
      <c r="T19" s="147"/>
      <c r="U19" s="157"/>
      <c r="V19" s="157"/>
      <c r="W19" s="158"/>
      <c r="X19" s="50"/>
      <c r="Y19" s="50"/>
      <c r="Z19" s="50"/>
    </row>
    <row r="20" spans="1:26" ht="17.25" customHeight="1">
      <c r="A20" s="437" t="s">
        <v>49</v>
      </c>
      <c r="B20" s="438"/>
      <c r="C20" s="439"/>
      <c r="D20" s="168" t="str">
        <f>현금흐름!$B$35</f>
        <v>카페/간식</v>
      </c>
      <c r="E20" s="178" t="s">
        <v>128</v>
      </c>
      <c r="F20" s="184" t="str">
        <f>현금흐름!A33</f>
        <v>식비</v>
      </c>
      <c r="G20" s="161" t="str">
        <f>현금흐름!$B$35</f>
        <v>카페/간식</v>
      </c>
      <c r="H20" s="162">
        <f t="shared" si="1"/>
        <v>0</v>
      </c>
      <c r="I20" s="285" t="e">
        <f>H20/현금흐름!M35</f>
        <v>#DIV/0!</v>
      </c>
      <c r="J20" s="154">
        <f>현금흐름!M35-H20</f>
        <v>0</v>
      </c>
      <c r="K20" s="141"/>
      <c r="L20" s="142"/>
      <c r="M20" s="192" t="s">
        <v>153</v>
      </c>
      <c r="N20" s="193">
        <v>1000000</v>
      </c>
      <c r="O20" s="194"/>
      <c r="Q20" s="155"/>
      <c r="R20" s="156"/>
      <c r="S20" s="147"/>
      <c r="T20" s="147"/>
      <c r="U20" s="157"/>
      <c r="V20" s="157"/>
      <c r="W20" s="158"/>
      <c r="X20" s="50"/>
      <c r="Y20" s="50"/>
      <c r="Z20" s="50"/>
    </row>
    <row r="21" spans="1:26" ht="17.25" customHeight="1">
      <c r="A21" s="165" t="s">
        <v>130</v>
      </c>
      <c r="B21" s="166" t="s">
        <v>24</v>
      </c>
      <c r="C21" s="167" t="s">
        <v>127</v>
      </c>
      <c r="D21" s="168" t="str">
        <f>현금흐름!$B$36</f>
        <v>음악</v>
      </c>
      <c r="E21" s="178" t="s">
        <v>128</v>
      </c>
      <c r="F21" s="288" t="str">
        <f>현금흐름!A36</f>
        <v>취미</v>
      </c>
      <c r="G21" s="161" t="str">
        <f>현금흐름!$B$36</f>
        <v>음악</v>
      </c>
      <c r="H21" s="162">
        <f t="shared" si="1"/>
        <v>0</v>
      </c>
      <c r="I21" s="285" t="e">
        <f>H21/현금흐름!M36</f>
        <v>#DIV/0!</v>
      </c>
      <c r="J21" s="154">
        <f>현금흐름!M36-H21</f>
        <v>0</v>
      </c>
      <c r="K21" s="141"/>
      <c r="L21" s="142"/>
      <c r="M21" s="143" t="s">
        <v>154</v>
      </c>
      <c r="N21" s="193">
        <v>1000000</v>
      </c>
      <c r="O21" s="145"/>
      <c r="Q21" s="155"/>
      <c r="R21" s="156"/>
      <c r="S21" s="147"/>
      <c r="T21" s="147"/>
      <c r="U21" s="157"/>
      <c r="V21" s="157"/>
      <c r="W21" s="158"/>
      <c r="X21" s="50"/>
      <c r="Y21" s="50"/>
      <c r="Z21" s="50"/>
    </row>
    <row r="22" spans="1:26" ht="17.25" customHeight="1">
      <c r="A22" s="183" t="str">
        <f>현금흐름!A10</f>
        <v>대출상환</v>
      </c>
      <c r="B22" s="162">
        <f>SUMIF(M$20:M$31,A22,N$20:N$31)</f>
        <v>1000000</v>
      </c>
      <c r="C22" s="169">
        <f>B22/$B$26</f>
        <v>0.5</v>
      </c>
      <c r="D22" s="168" t="str">
        <f>현금흐름!$B$37</f>
        <v>문화</v>
      </c>
      <c r="E22" s="178" t="s">
        <v>128</v>
      </c>
      <c r="F22" s="289" t="str">
        <f>현금흐름!A36</f>
        <v>취미</v>
      </c>
      <c r="G22" s="161" t="str">
        <f>현금흐름!$B$37</f>
        <v>문화</v>
      </c>
      <c r="H22" s="162">
        <f t="shared" si="1"/>
        <v>0</v>
      </c>
      <c r="I22" s="285" t="e">
        <f>H22/현금흐름!M37</f>
        <v>#DIV/0!</v>
      </c>
      <c r="J22" s="154">
        <f>현금흐름!M37-H22</f>
        <v>0</v>
      </c>
      <c r="K22" s="141"/>
      <c r="L22" s="142"/>
      <c r="M22" s="143"/>
      <c r="N22" s="144"/>
      <c r="O22" s="145"/>
      <c r="Q22" s="155"/>
      <c r="R22" s="156"/>
      <c r="S22" s="147"/>
      <c r="T22" s="147"/>
      <c r="U22" s="157"/>
      <c r="V22" s="157"/>
      <c r="W22" s="158"/>
      <c r="X22" s="50"/>
      <c r="Y22" s="50"/>
      <c r="Z22" s="50"/>
    </row>
    <row r="23" spans="1:26" ht="17.25" customHeight="1">
      <c r="A23" s="183" t="str">
        <f>현금흐름!A11</f>
        <v>금융투자</v>
      </c>
      <c r="B23" s="162">
        <f>SUMIF(M$20:M$31,A23,N$20:N$31)</f>
        <v>0</v>
      </c>
      <c r="C23" s="169">
        <f>B23/$B$26</f>
        <v>0</v>
      </c>
      <c r="D23" s="168" t="str">
        <f>현금흐름!$B$38</f>
        <v>여행</v>
      </c>
      <c r="E23" s="178" t="s">
        <v>128</v>
      </c>
      <c r="F23" s="290" t="str">
        <f>현금흐름!A36</f>
        <v>취미</v>
      </c>
      <c r="G23" s="161" t="str">
        <f>현금흐름!$B$38</f>
        <v>여행</v>
      </c>
      <c r="H23" s="162">
        <f t="shared" si="1"/>
        <v>0</v>
      </c>
      <c r="I23" s="285" t="e">
        <f>H23/현금흐름!M38</f>
        <v>#DIV/0!</v>
      </c>
      <c r="J23" s="154">
        <f>현금흐름!M38-H23</f>
        <v>0</v>
      </c>
      <c r="K23" s="141"/>
      <c r="L23" s="142"/>
      <c r="M23" s="143"/>
      <c r="N23" s="144"/>
      <c r="O23" s="145"/>
      <c r="Q23" s="155"/>
      <c r="R23" s="156"/>
      <c r="S23" s="147"/>
      <c r="T23" s="147"/>
      <c r="U23" s="157"/>
      <c r="V23" s="157"/>
      <c r="W23" s="158"/>
      <c r="X23" s="50"/>
      <c r="Y23" s="50"/>
      <c r="Z23" s="50"/>
    </row>
    <row r="24" spans="1:26" ht="17.25" customHeight="1">
      <c r="A24" s="183" t="str">
        <f>현금흐름!A12</f>
        <v>비상금</v>
      </c>
      <c r="B24" s="162">
        <f>SUMIF(M$20:M$31,A24,N$20:N$31)</f>
        <v>1000000</v>
      </c>
      <c r="C24" s="169">
        <f>B24/$B$26</f>
        <v>0.5</v>
      </c>
      <c r="D24" s="168" t="str">
        <f>현금흐름!$B$39</f>
        <v>운동</v>
      </c>
      <c r="E24" s="178" t="s">
        <v>128</v>
      </c>
      <c r="F24" s="174" t="str">
        <f>현금흐름!A39</f>
        <v>개발</v>
      </c>
      <c r="G24" s="161" t="str">
        <f>현금흐름!$B$39</f>
        <v>운동</v>
      </c>
      <c r="H24" s="162">
        <f t="shared" si="1"/>
        <v>0</v>
      </c>
      <c r="I24" s="285" t="e">
        <f>H24/현금흐름!M39</f>
        <v>#DIV/0!</v>
      </c>
      <c r="J24" s="154">
        <f>현금흐름!M39-H24</f>
        <v>0</v>
      </c>
      <c r="K24" s="141"/>
      <c r="L24" s="142"/>
      <c r="M24" s="143"/>
      <c r="N24" s="144"/>
      <c r="O24" s="145"/>
      <c r="Q24" s="155"/>
      <c r="R24" s="156"/>
      <c r="S24" s="147"/>
      <c r="T24" s="147"/>
      <c r="U24" s="157"/>
      <c r="V24" s="157"/>
      <c r="W24" s="158"/>
      <c r="X24" s="50"/>
      <c r="Y24" s="50"/>
      <c r="Z24" s="50"/>
    </row>
    <row r="25" spans="1:26" ht="17.25" customHeight="1">
      <c r="A25" s="183" t="str">
        <f>현금흐름!A13</f>
        <v>목적적금-여행</v>
      </c>
      <c r="B25" s="162">
        <f>SUMIF(M$20:M$31,A25,N$20:N$31)</f>
        <v>0</v>
      </c>
      <c r="C25" s="169">
        <f>B25/$B$26</f>
        <v>0</v>
      </c>
      <c r="D25" s="168" t="str">
        <f>현금흐름!$B$40</f>
        <v>교육</v>
      </c>
      <c r="E25" s="178" t="s">
        <v>128</v>
      </c>
      <c r="F25" s="180" t="str">
        <f>현금흐름!A39</f>
        <v>개발</v>
      </c>
      <c r="G25" s="161" t="str">
        <f>현금흐름!$B$40</f>
        <v>교육</v>
      </c>
      <c r="H25" s="162">
        <f t="shared" si="1"/>
        <v>0</v>
      </c>
      <c r="I25" s="285" t="e">
        <f>H25/현금흐름!M40</f>
        <v>#DIV/0!</v>
      </c>
      <c r="J25" s="154">
        <f>현금흐름!M40-H25</f>
        <v>0</v>
      </c>
      <c r="K25" s="141"/>
      <c r="L25" s="142"/>
      <c r="M25" s="143"/>
      <c r="N25" s="144"/>
      <c r="O25" s="145"/>
      <c r="Q25" s="155"/>
      <c r="R25" s="156"/>
      <c r="S25" s="147"/>
      <c r="T25" s="147"/>
      <c r="U25" s="157"/>
      <c r="V25" s="157"/>
      <c r="W25" s="158"/>
      <c r="X25" s="50"/>
      <c r="Y25" s="50"/>
      <c r="Z25" s="50"/>
    </row>
    <row r="26" spans="1:26" ht="17.25" customHeight="1">
      <c r="A26" s="165" t="s">
        <v>129</v>
      </c>
      <c r="B26" s="176">
        <f>SUM(B22:B25)</f>
        <v>2000000</v>
      </c>
      <c r="C26" s="177"/>
      <c r="D26" s="168" t="str">
        <f>현금흐름!$B$41</f>
        <v>미용</v>
      </c>
      <c r="E26" s="178" t="s">
        <v>128</v>
      </c>
      <c r="F26" s="174" t="str">
        <f>현금흐름!A41</f>
        <v>꾸밈</v>
      </c>
      <c r="G26" s="161" t="str">
        <f>현금흐름!$B$41</f>
        <v>미용</v>
      </c>
      <c r="H26" s="162">
        <f t="shared" si="1"/>
        <v>0</v>
      </c>
      <c r="I26" s="285" t="e">
        <f>H26/현금흐름!M41</f>
        <v>#DIV/0!</v>
      </c>
      <c r="J26" s="154">
        <f>현금흐름!M41-H26</f>
        <v>0</v>
      </c>
      <c r="K26" s="141"/>
      <c r="L26" s="142"/>
      <c r="M26" s="182"/>
      <c r="N26" s="144"/>
      <c r="O26" s="145"/>
      <c r="Q26" s="155"/>
      <c r="R26" s="156"/>
      <c r="S26" s="147"/>
      <c r="T26" s="147"/>
      <c r="U26" s="157"/>
      <c r="V26" s="157"/>
      <c r="W26" s="158"/>
      <c r="X26" s="50"/>
      <c r="Y26" s="50"/>
      <c r="Z26" s="50"/>
    </row>
    <row r="27" spans="1:26" ht="17.25" customHeight="1">
      <c r="A27" s="53"/>
      <c r="B27" s="53"/>
      <c r="C27" s="53"/>
      <c r="D27" s="168" t="str">
        <f>현금흐름!$B$42</f>
        <v>의류/잡화</v>
      </c>
      <c r="E27" s="178" t="s">
        <v>128</v>
      </c>
      <c r="F27" s="180" t="str">
        <f>현금흐름!A41</f>
        <v>꾸밈</v>
      </c>
      <c r="G27" s="161" t="str">
        <f>현금흐름!$B$42</f>
        <v>의류/잡화</v>
      </c>
      <c r="H27" s="162">
        <f t="shared" si="1"/>
        <v>0</v>
      </c>
      <c r="I27" s="285" t="e">
        <f>H27/현금흐름!M42</f>
        <v>#DIV/0!</v>
      </c>
      <c r="J27" s="154">
        <f>현금흐름!M42-H27</f>
        <v>0</v>
      </c>
      <c r="K27" s="175"/>
      <c r="L27" s="142"/>
      <c r="M27" s="182"/>
      <c r="N27" s="144"/>
      <c r="O27" s="145"/>
      <c r="Q27" s="155"/>
      <c r="R27" s="156"/>
      <c r="S27" s="147"/>
      <c r="T27" s="147"/>
      <c r="U27" s="157"/>
      <c r="V27" s="157"/>
      <c r="W27" s="158"/>
      <c r="X27" s="50"/>
      <c r="Y27" s="50"/>
      <c r="Z27" s="50"/>
    </row>
    <row r="28" spans="1:26" ht="17.25" customHeight="1">
      <c r="A28" s="454" t="s">
        <v>131</v>
      </c>
      <c r="B28" s="455"/>
      <c r="C28" s="456"/>
      <c r="D28" s="168" t="str">
        <f>현금흐름!$B$43</f>
        <v>경조사</v>
      </c>
      <c r="E28" s="178" t="s">
        <v>128</v>
      </c>
      <c r="F28" s="174" t="str">
        <f>현금흐름!A43</f>
        <v>관계</v>
      </c>
      <c r="G28" s="161" t="str">
        <f>현금흐름!$B$43</f>
        <v>경조사</v>
      </c>
      <c r="H28" s="162">
        <f t="shared" si="1"/>
        <v>0</v>
      </c>
      <c r="I28" s="285" t="e">
        <f>H28/현금흐름!M43</f>
        <v>#DIV/0!</v>
      </c>
      <c r="J28" s="154">
        <f>현금흐름!M43-H28</f>
        <v>0</v>
      </c>
      <c r="K28" s="191"/>
      <c r="L28" s="142"/>
      <c r="M28" s="182"/>
      <c r="N28" s="144"/>
      <c r="O28" s="145"/>
      <c r="Q28" s="155"/>
      <c r="R28" s="156"/>
      <c r="S28" s="147"/>
      <c r="T28" s="147"/>
      <c r="U28" s="157"/>
      <c r="V28" s="157"/>
      <c r="W28" s="158"/>
      <c r="X28" s="50"/>
      <c r="Y28" s="50"/>
      <c r="Z28" s="50"/>
    </row>
    <row r="29" spans="1:26" ht="17.25" customHeight="1">
      <c r="A29" s="189" t="str">
        <f>현금흐름!A76</f>
        <v>신한 더모아</v>
      </c>
      <c r="B29" s="153">
        <f t="shared" ref="B29:B34" si="2">SUMIF(R:R,A29,V:V)</f>
        <v>0</v>
      </c>
      <c r="C29" s="190">
        <f t="shared" ref="C29:C34" si="3">B29/$B$35</f>
        <v>0</v>
      </c>
      <c r="D29" s="168" t="str">
        <f>현금흐름!$B$44</f>
        <v>모임</v>
      </c>
      <c r="E29" s="178" t="s">
        <v>128</v>
      </c>
      <c r="F29" s="180" t="str">
        <f>현금흐름!A43</f>
        <v>관계</v>
      </c>
      <c r="G29" s="161" t="str">
        <f>현금흐름!$B$44</f>
        <v>모임</v>
      </c>
      <c r="H29" s="162">
        <f t="shared" si="1"/>
        <v>0</v>
      </c>
      <c r="I29" s="285" t="e">
        <f>H29/현금흐름!M44</f>
        <v>#DIV/0!</v>
      </c>
      <c r="J29" s="154">
        <f>현금흐름!M44-H29</f>
        <v>0</v>
      </c>
      <c r="K29" s="127"/>
      <c r="L29" s="142"/>
      <c r="M29" s="182"/>
      <c r="N29" s="144"/>
      <c r="O29" s="145"/>
      <c r="Q29" s="155"/>
      <c r="R29" s="156"/>
      <c r="S29" s="147"/>
      <c r="T29" s="147"/>
      <c r="U29" s="157"/>
      <c r="V29" s="157"/>
      <c r="W29" s="158"/>
      <c r="X29" s="50"/>
      <c r="Y29" s="50"/>
      <c r="Z29" s="50"/>
    </row>
    <row r="30" spans="1:26" ht="17.25" customHeight="1">
      <c r="A30" s="189" t="str">
        <f>현금흐름!A77</f>
        <v>현대 네이버</v>
      </c>
      <c r="B30" s="153">
        <f t="shared" si="2"/>
        <v>0</v>
      </c>
      <c r="C30" s="190">
        <f t="shared" si="3"/>
        <v>0</v>
      </c>
      <c r="D30" s="168" t="str">
        <f>현금흐름!$B$45</f>
        <v>의료</v>
      </c>
      <c r="E30" s="178" t="s">
        <v>128</v>
      </c>
      <c r="F30" s="195" t="str">
        <f>현금흐름!A45</f>
        <v>건강</v>
      </c>
      <c r="G30" s="161" t="str">
        <f>현금흐름!$B$45</f>
        <v>의료</v>
      </c>
      <c r="H30" s="162">
        <f t="shared" si="1"/>
        <v>0</v>
      </c>
      <c r="I30" s="285" t="e">
        <f>H30/현금흐름!M45</f>
        <v>#DIV/0!</v>
      </c>
      <c r="J30" s="154">
        <f>현금흐름!M45-H30</f>
        <v>0</v>
      </c>
      <c r="K30" s="127"/>
      <c r="L30" s="142"/>
      <c r="M30" s="182"/>
      <c r="N30" s="144"/>
      <c r="O30" s="145"/>
      <c r="Q30" s="155"/>
      <c r="R30" s="156"/>
      <c r="S30" s="147"/>
      <c r="T30" s="147"/>
      <c r="U30" s="157"/>
      <c r="V30" s="157"/>
      <c r="W30" s="158"/>
      <c r="X30" s="50"/>
      <c r="Y30" s="50"/>
      <c r="Z30" s="50"/>
    </row>
    <row r="31" spans="1:26" ht="17.25" customHeight="1">
      <c r="A31" s="189" t="str">
        <f>현금흐름!A78</f>
        <v>국민 노리체크</v>
      </c>
      <c r="B31" s="153">
        <f t="shared" si="2"/>
        <v>0</v>
      </c>
      <c r="C31" s="190">
        <f t="shared" si="3"/>
        <v>0</v>
      </c>
      <c r="D31" s="168" t="str">
        <f>현금흐름!$B$46</f>
        <v>동물병원</v>
      </c>
      <c r="E31" s="178" t="s">
        <v>128</v>
      </c>
      <c r="F31" s="174" t="str">
        <f>현금흐름!A46</f>
        <v>복순</v>
      </c>
      <c r="G31" s="161" t="str">
        <f>현금흐름!$B$46</f>
        <v>동물병원</v>
      </c>
      <c r="H31" s="162">
        <f t="shared" si="1"/>
        <v>0</v>
      </c>
      <c r="I31" s="285" t="e">
        <f>H31/현금흐름!M46</f>
        <v>#DIV/0!</v>
      </c>
      <c r="J31" s="154">
        <f>현금흐름!M46-H31</f>
        <v>0</v>
      </c>
      <c r="K31" s="127"/>
      <c r="L31" s="142"/>
      <c r="M31" s="182"/>
      <c r="N31" s="144"/>
      <c r="O31" s="145"/>
      <c r="Q31" s="155"/>
      <c r="R31" s="156"/>
      <c r="S31" s="147"/>
      <c r="T31" s="147"/>
      <c r="U31" s="157"/>
      <c r="V31" s="157"/>
      <c r="W31" s="158"/>
      <c r="X31" s="50"/>
      <c r="Y31" s="50"/>
      <c r="Z31" s="50"/>
    </row>
    <row r="32" spans="1:26" ht="17.25" customHeight="1">
      <c r="A32" s="189" t="str">
        <f>현금흐름!A79</f>
        <v>토스체크</v>
      </c>
      <c r="B32" s="153">
        <f t="shared" si="2"/>
        <v>0</v>
      </c>
      <c r="C32" s="190">
        <f t="shared" si="3"/>
        <v>0</v>
      </c>
      <c r="D32" s="168" t="str">
        <f>현금흐름!$B$47</f>
        <v>용품</v>
      </c>
      <c r="E32" s="178" t="s">
        <v>128</v>
      </c>
      <c r="F32" s="180" t="str">
        <f>현금흐름!A46</f>
        <v>복순</v>
      </c>
      <c r="G32" s="161" t="str">
        <f>현금흐름!$B$47</f>
        <v>용품</v>
      </c>
      <c r="H32" s="162">
        <f t="shared" si="1"/>
        <v>0</v>
      </c>
      <c r="I32" s="285" t="e">
        <f>H32/현금흐름!M47</f>
        <v>#DIV/0!</v>
      </c>
      <c r="J32" s="154">
        <f>현금흐름!M47-H32</f>
        <v>0</v>
      </c>
      <c r="K32" s="50"/>
      <c r="L32" s="185"/>
      <c r="M32" s="186" t="s">
        <v>129</v>
      </c>
      <c r="N32" s="187">
        <f>SUM(N20:N31)</f>
        <v>2000000</v>
      </c>
      <c r="O32" s="188"/>
      <c r="Q32" s="155"/>
      <c r="R32" s="156"/>
      <c r="S32" s="147"/>
      <c r="T32" s="147"/>
      <c r="U32" s="157"/>
      <c r="V32" s="157"/>
      <c r="W32" s="158"/>
      <c r="X32" s="50"/>
      <c r="Y32" s="50"/>
      <c r="Z32" s="50"/>
    </row>
    <row r="33" spans="1:26" ht="17.25" customHeight="1">
      <c r="A33" s="189" t="s">
        <v>155</v>
      </c>
      <c r="B33" s="153">
        <f t="shared" si="2"/>
        <v>30100</v>
      </c>
      <c r="C33" s="190">
        <f t="shared" si="3"/>
        <v>1</v>
      </c>
      <c r="D33" s="168" t="str">
        <f>현금흐름!$B$48</f>
        <v>생필품</v>
      </c>
      <c r="E33" s="178" t="s">
        <v>128</v>
      </c>
      <c r="F33" s="174" t="str">
        <f>현금흐름!A48</f>
        <v>생활</v>
      </c>
      <c r="G33" s="161" t="str">
        <f>현금흐름!$B$48</f>
        <v>생필품</v>
      </c>
      <c r="H33" s="162">
        <f t="shared" si="1"/>
        <v>0</v>
      </c>
      <c r="I33" s="285" t="e">
        <f>H33/현금흐름!M48</f>
        <v>#DIV/0!</v>
      </c>
      <c r="J33" s="154">
        <f>현금흐름!M48-H33</f>
        <v>0</v>
      </c>
      <c r="K33" s="50"/>
      <c r="L33" s="125"/>
      <c r="Q33" s="155"/>
      <c r="R33" s="156"/>
      <c r="S33" s="147"/>
      <c r="T33" s="147"/>
      <c r="U33" s="157"/>
      <c r="V33" s="157"/>
      <c r="W33" s="158"/>
      <c r="X33" s="50"/>
      <c r="Y33" s="50"/>
      <c r="Z33" s="50"/>
    </row>
    <row r="34" spans="1:26" ht="17.25" customHeight="1">
      <c r="A34" s="189" t="s">
        <v>156</v>
      </c>
      <c r="B34" s="153">
        <f t="shared" si="2"/>
        <v>0</v>
      </c>
      <c r="C34" s="190">
        <f t="shared" si="3"/>
        <v>0</v>
      </c>
      <c r="D34" s="168" t="str">
        <f>현금흐름!$B$49</f>
        <v>기타</v>
      </c>
      <c r="E34" s="178" t="s">
        <v>128</v>
      </c>
      <c r="F34" s="180" t="str">
        <f>현금흐름!A48</f>
        <v>생활</v>
      </c>
      <c r="G34" s="161" t="str">
        <f>현금흐름!$B$49</f>
        <v>기타</v>
      </c>
      <c r="H34" s="162">
        <f t="shared" si="1"/>
        <v>0</v>
      </c>
      <c r="I34" s="285" t="e">
        <f>H34/현금흐름!M49</f>
        <v>#DIV/0!</v>
      </c>
      <c r="J34" s="154">
        <f>현금흐름!M49-H34</f>
        <v>0</v>
      </c>
      <c r="K34" s="50"/>
      <c r="L34" s="125"/>
      <c r="Q34" s="155"/>
      <c r="R34" s="156"/>
      <c r="S34" s="147"/>
      <c r="T34" s="147"/>
      <c r="U34" s="157"/>
      <c r="V34" s="157"/>
      <c r="W34" s="158"/>
      <c r="X34" s="50"/>
      <c r="Y34" s="50"/>
      <c r="Z34" s="50"/>
    </row>
    <row r="35" spans="1:26" ht="17.25" customHeight="1">
      <c r="A35" s="199" t="s">
        <v>2</v>
      </c>
      <c r="B35" s="200">
        <f>SUM(B29:B34)</f>
        <v>30100</v>
      </c>
      <c r="C35" s="201"/>
      <c r="D35" s="126"/>
      <c r="E35" s="196"/>
      <c r="F35" s="440" t="s">
        <v>1</v>
      </c>
      <c r="G35" s="367"/>
      <c r="H35" s="197">
        <f>SUM(H15:H34)</f>
        <v>0</v>
      </c>
      <c r="I35" s="291" t="e">
        <f>H35/현금흐름!M50</f>
        <v>#DIV/0!</v>
      </c>
      <c r="J35" s="198">
        <f>현금흐름!M50-H35</f>
        <v>0</v>
      </c>
      <c r="K35" s="50"/>
      <c r="L35" s="125"/>
      <c r="Q35" s="155"/>
      <c r="R35" s="156"/>
      <c r="S35" s="147"/>
      <c r="T35" s="147"/>
      <c r="U35" s="157"/>
      <c r="V35" s="157"/>
      <c r="W35" s="158"/>
      <c r="X35" s="50"/>
      <c r="Y35" s="50"/>
      <c r="Z35" s="50"/>
    </row>
    <row r="36" spans="1:26" ht="17.25" customHeight="1">
      <c r="A36" s="53"/>
      <c r="B36" s="53"/>
      <c r="C36" s="53"/>
      <c r="D36" s="126"/>
      <c r="E36" s="441" t="s">
        <v>4</v>
      </c>
      <c r="F36" s="399"/>
      <c r="G36" s="382"/>
      <c r="H36" s="202">
        <f>SUM(H14,H35)</f>
        <v>30100</v>
      </c>
      <c r="I36" s="203" t="e">
        <f>H36/현금흐름!M51</f>
        <v>#DIV/0!</v>
      </c>
      <c r="J36" s="204">
        <f>SUM(J14,J35)</f>
        <v>-30100</v>
      </c>
      <c r="K36" s="50"/>
      <c r="L36" s="125"/>
      <c r="Q36" s="155"/>
      <c r="R36" s="156"/>
      <c r="S36" s="147"/>
      <c r="T36" s="147"/>
      <c r="U36" s="157"/>
      <c r="V36" s="157"/>
      <c r="W36" s="158"/>
      <c r="X36" s="50"/>
      <c r="Y36" s="50"/>
      <c r="Z36" s="50"/>
    </row>
    <row r="37" spans="1:26" ht="17.25" customHeight="1">
      <c r="A37" s="454" t="s">
        <v>132</v>
      </c>
      <c r="B37" s="455"/>
      <c r="C37" s="456"/>
      <c r="D37" s="205"/>
      <c r="H37" s="125"/>
      <c r="L37" s="125"/>
      <c r="Q37" s="155"/>
      <c r="R37" s="156"/>
      <c r="S37" s="147"/>
      <c r="T37" s="147"/>
      <c r="U37" s="157"/>
      <c r="V37" s="157"/>
      <c r="W37" s="158"/>
      <c r="X37" s="50"/>
      <c r="Y37" s="50"/>
      <c r="Z37" s="50"/>
    </row>
    <row r="38" spans="1:26" ht="17.25" customHeight="1">
      <c r="A38" s="206" t="s">
        <v>49</v>
      </c>
      <c r="B38" s="153">
        <f>N32</f>
        <v>2000000</v>
      </c>
      <c r="C38" s="190">
        <f>B38/$B$18</f>
        <v>2</v>
      </c>
      <c r="D38" s="126"/>
      <c r="E38" s="437" t="s">
        <v>133</v>
      </c>
      <c r="F38" s="348"/>
      <c r="G38" s="348"/>
      <c r="H38" s="348"/>
      <c r="I38" s="376"/>
      <c r="J38" s="50"/>
      <c r="K38" s="125"/>
      <c r="L38" s="125"/>
      <c r="Q38" s="155"/>
      <c r="R38" s="156"/>
      <c r="S38" s="147"/>
      <c r="T38" s="147"/>
      <c r="U38" s="156"/>
      <c r="V38" s="157"/>
      <c r="W38" s="158"/>
      <c r="X38" s="50"/>
      <c r="Y38" s="50"/>
      <c r="Z38" s="50"/>
    </row>
    <row r="39" spans="1:26" ht="17.25" customHeight="1">
      <c r="A39" s="183" t="s">
        <v>125</v>
      </c>
      <c r="B39" s="162">
        <f>H14</f>
        <v>30100</v>
      </c>
      <c r="C39" s="169">
        <f>B39/$B$18</f>
        <v>3.0099999999999998E-2</v>
      </c>
      <c r="D39" s="126"/>
      <c r="E39" s="207" t="s">
        <v>134</v>
      </c>
      <c r="F39" s="207">
        <v>7.0000000000000007E-2</v>
      </c>
      <c r="G39" s="161" t="s">
        <v>135</v>
      </c>
      <c r="H39" s="208" t="str">
        <f>IF($C$39&lt;$F$39,"권장기준 미만","권장기준 초과")</f>
        <v>권장기준 미만</v>
      </c>
      <c r="I39" s="209" t="str">
        <f>IF(H39="권장기준 미만","개선","양호")</f>
        <v>개선</v>
      </c>
      <c r="J39" s="50"/>
      <c r="K39" s="125"/>
      <c r="L39" s="125"/>
      <c r="Q39" s="155"/>
      <c r="R39" s="156"/>
      <c r="S39" s="147"/>
      <c r="T39" s="147"/>
      <c r="U39" s="157"/>
      <c r="V39" s="157"/>
      <c r="W39" s="158"/>
      <c r="X39" s="50"/>
      <c r="Y39" s="50"/>
      <c r="Z39" s="50"/>
    </row>
    <row r="40" spans="1:26" ht="17.25" customHeight="1">
      <c r="A40" s="183" t="s">
        <v>128</v>
      </c>
      <c r="B40" s="162">
        <f>H35</f>
        <v>0</v>
      </c>
      <c r="C40" s="169">
        <f>B40/$B$18</f>
        <v>0</v>
      </c>
      <c r="D40" s="126"/>
      <c r="E40" s="207" t="s">
        <v>136</v>
      </c>
      <c r="F40" s="207">
        <v>0.31</v>
      </c>
      <c r="G40" s="161" t="s">
        <v>137</v>
      </c>
      <c r="H40" s="208" t="str">
        <f>IF($C$40&lt;$F$40,"권장기준 미만","권장기준 초과")</f>
        <v>권장기준 미만</v>
      </c>
      <c r="I40" s="209" t="str">
        <f t="shared" ref="I40:I41" si="4">IF(H40="권장기준 미만","양호","개선")</f>
        <v>양호</v>
      </c>
      <c r="J40" s="50"/>
      <c r="K40" s="125"/>
      <c r="L40" s="125"/>
      <c r="Q40" s="155"/>
      <c r="R40" s="156"/>
      <c r="S40" s="147"/>
      <c r="T40" s="147"/>
      <c r="U40" s="156"/>
      <c r="V40" s="157"/>
      <c r="W40" s="158"/>
      <c r="X40" s="50"/>
      <c r="Y40" s="50"/>
      <c r="Z40" s="50"/>
    </row>
    <row r="41" spans="1:26" ht="17.25" customHeight="1">
      <c r="A41" s="214" t="s">
        <v>2</v>
      </c>
      <c r="B41" s="200">
        <f>SUM(B38:B40)</f>
        <v>2030100</v>
      </c>
      <c r="C41" s="201"/>
      <c r="D41" s="126"/>
      <c r="E41" s="210" t="s">
        <v>138</v>
      </c>
      <c r="F41" s="210">
        <v>0.32</v>
      </c>
      <c r="G41" s="211" t="s">
        <v>137</v>
      </c>
      <c r="H41" s="212" t="str">
        <f>IF($C$41&lt;$F$41,"권장기준 미만","권장기준 초과")</f>
        <v>권장기준 미만</v>
      </c>
      <c r="I41" s="213" t="str">
        <f t="shared" si="4"/>
        <v>양호</v>
      </c>
      <c r="J41" s="50"/>
      <c r="K41" s="125"/>
      <c r="L41" s="125"/>
      <c r="Q41" s="155"/>
      <c r="R41" s="156"/>
      <c r="S41" s="147"/>
      <c r="T41" s="147"/>
      <c r="U41" s="156"/>
      <c r="V41" s="157"/>
      <c r="W41" s="158"/>
      <c r="X41" s="50"/>
      <c r="Y41" s="50"/>
      <c r="Z41" s="50"/>
    </row>
    <row r="42" spans="1:26" ht="17.25" customHeight="1">
      <c r="A42" s="53"/>
      <c r="B42" s="53"/>
      <c r="C42" s="53"/>
      <c r="D42" s="126"/>
      <c r="E42" s="53"/>
      <c r="F42" s="53"/>
      <c r="G42" s="53"/>
      <c r="H42" s="53"/>
      <c r="I42" s="53"/>
      <c r="J42" s="50"/>
      <c r="K42" s="125"/>
      <c r="L42" s="125"/>
      <c r="Q42" s="155"/>
      <c r="R42" s="156"/>
      <c r="S42" s="147"/>
      <c r="T42" s="147"/>
      <c r="U42" s="157"/>
      <c r="V42" s="157"/>
      <c r="W42" s="158"/>
      <c r="X42" s="50"/>
      <c r="Y42" s="50"/>
      <c r="Z42" s="50"/>
    </row>
    <row r="43" spans="1:26" ht="17.25" customHeight="1">
      <c r="A43" s="53"/>
      <c r="B43" s="53"/>
      <c r="C43" s="53"/>
      <c r="D43" s="126"/>
      <c r="E43" s="53"/>
      <c r="F43" s="53"/>
      <c r="G43" s="53"/>
      <c r="H43" s="53"/>
      <c r="I43" s="53"/>
      <c r="J43" s="50"/>
      <c r="K43" s="125"/>
      <c r="L43" s="125"/>
      <c r="Q43" s="155"/>
      <c r="R43" s="156"/>
      <c r="S43" s="147"/>
      <c r="T43" s="147"/>
      <c r="U43" s="157"/>
      <c r="V43" s="157"/>
      <c r="W43" s="158"/>
      <c r="X43" s="50"/>
      <c r="Y43" s="50"/>
      <c r="Z43" s="50"/>
    </row>
    <row r="44" spans="1:26" ht="17.25" customHeight="1">
      <c r="A44" s="53"/>
      <c r="B44" s="53"/>
      <c r="C44" s="53"/>
      <c r="D44" s="126"/>
      <c r="E44" s="53"/>
      <c r="F44" s="53"/>
      <c r="G44" s="53"/>
      <c r="H44" s="53"/>
      <c r="I44" s="53"/>
      <c r="J44" s="50"/>
      <c r="K44" s="125"/>
      <c r="L44" s="125"/>
      <c r="Q44" s="155"/>
      <c r="R44" s="156"/>
      <c r="S44" s="147"/>
      <c r="T44" s="147"/>
      <c r="U44" s="157"/>
      <c r="V44" s="157"/>
      <c r="W44" s="158"/>
      <c r="X44" s="50"/>
      <c r="Y44" s="50"/>
      <c r="Z44" s="50"/>
    </row>
    <row r="45" spans="1:26" ht="17.25" customHeight="1">
      <c r="A45" s="53"/>
      <c r="B45" s="53"/>
      <c r="C45" s="53"/>
      <c r="D45" s="126"/>
      <c r="E45" s="53"/>
      <c r="F45" s="53"/>
      <c r="G45" s="53"/>
      <c r="H45" s="53"/>
      <c r="I45" s="53"/>
      <c r="J45" s="50"/>
      <c r="K45" s="125"/>
      <c r="L45" s="125"/>
      <c r="Q45" s="155"/>
      <c r="R45" s="156"/>
      <c r="S45" s="147"/>
      <c r="T45" s="147"/>
      <c r="U45" s="157"/>
      <c r="V45" s="157"/>
      <c r="W45" s="158"/>
      <c r="X45" s="50"/>
      <c r="Y45" s="50"/>
      <c r="Z45" s="50"/>
    </row>
    <row r="46" spans="1:26" ht="17.25" customHeight="1">
      <c r="A46" s="53"/>
      <c r="B46" s="53"/>
      <c r="C46" s="53"/>
      <c r="D46" s="126"/>
      <c r="E46" s="53"/>
      <c r="F46" s="53"/>
      <c r="G46" s="53"/>
      <c r="H46" s="53"/>
      <c r="I46" s="53"/>
      <c r="J46" s="50"/>
      <c r="K46" s="125"/>
      <c r="L46" s="125"/>
      <c r="P46" s="53"/>
      <c r="Q46" s="155"/>
      <c r="R46" s="156"/>
      <c r="S46" s="147"/>
      <c r="T46" s="147"/>
      <c r="U46" s="157"/>
      <c r="V46" s="157"/>
      <c r="W46" s="158"/>
      <c r="X46" s="50"/>
      <c r="Y46" s="50"/>
      <c r="Z46" s="50"/>
    </row>
    <row r="47" spans="1:26" ht="17.25" customHeight="1">
      <c r="A47" s="53"/>
      <c r="B47" s="53"/>
      <c r="C47" s="53"/>
      <c r="D47" s="126"/>
      <c r="E47" s="53"/>
      <c r="F47" s="53"/>
      <c r="G47" s="53"/>
      <c r="H47" s="53"/>
      <c r="I47" s="53"/>
      <c r="J47" s="50"/>
      <c r="K47" s="125"/>
      <c r="L47" s="125"/>
      <c r="P47" s="53"/>
      <c r="Q47" s="155"/>
      <c r="R47" s="156"/>
      <c r="S47" s="147"/>
      <c r="T47" s="147"/>
      <c r="U47" s="157"/>
      <c r="V47" s="157"/>
      <c r="W47" s="158"/>
      <c r="X47" s="50"/>
      <c r="Y47" s="50"/>
      <c r="Z47" s="50"/>
    </row>
    <row r="48" spans="1:26" ht="17.25" customHeight="1">
      <c r="A48" s="53"/>
      <c r="B48" s="53"/>
      <c r="C48" s="53"/>
      <c r="D48" s="126"/>
      <c r="E48" s="53"/>
      <c r="F48" s="53"/>
      <c r="G48" s="53"/>
      <c r="H48" s="53"/>
      <c r="I48" s="53"/>
      <c r="J48" s="50"/>
      <c r="K48" s="125"/>
      <c r="L48" s="125"/>
      <c r="P48" s="53"/>
      <c r="Q48" s="155"/>
      <c r="R48" s="156"/>
      <c r="S48" s="147"/>
      <c r="T48" s="147"/>
      <c r="U48" s="157"/>
      <c r="V48" s="157"/>
      <c r="W48" s="158"/>
      <c r="X48" s="50"/>
      <c r="Y48" s="50"/>
      <c r="Z48" s="50"/>
    </row>
    <row r="49" spans="1:26" ht="17.25" customHeight="1">
      <c r="A49" s="53"/>
      <c r="B49" s="53"/>
      <c r="C49" s="53"/>
      <c r="D49" s="126"/>
      <c r="E49" s="53"/>
      <c r="F49" s="53"/>
      <c r="G49" s="53"/>
      <c r="H49" s="53"/>
      <c r="I49" s="53"/>
      <c r="J49" s="50"/>
      <c r="K49" s="125"/>
      <c r="L49" s="125"/>
      <c r="Q49" s="155"/>
      <c r="R49" s="156"/>
      <c r="S49" s="147"/>
      <c r="T49" s="147"/>
      <c r="U49" s="157"/>
      <c r="V49" s="157"/>
      <c r="W49" s="158"/>
      <c r="X49" s="50"/>
      <c r="Y49" s="50"/>
      <c r="Z49" s="50"/>
    </row>
    <row r="50" spans="1:26" ht="17.25" customHeight="1">
      <c r="A50" s="53"/>
      <c r="B50" s="53"/>
      <c r="C50" s="53"/>
      <c r="D50" s="126"/>
      <c r="E50" s="53"/>
      <c r="F50" s="53"/>
      <c r="G50" s="53"/>
      <c r="H50" s="53"/>
      <c r="I50" s="53"/>
      <c r="J50" s="50"/>
      <c r="K50" s="125"/>
      <c r="L50" s="125"/>
      <c r="Q50" s="155"/>
      <c r="R50" s="156"/>
      <c r="S50" s="147"/>
      <c r="T50" s="147"/>
      <c r="U50" s="157"/>
      <c r="V50" s="157"/>
      <c r="W50" s="158"/>
      <c r="X50" s="50"/>
      <c r="Y50" s="50"/>
      <c r="Z50" s="50"/>
    </row>
    <row r="51" spans="1:26" ht="17.25" customHeight="1">
      <c r="A51" s="53"/>
      <c r="B51" s="53"/>
      <c r="C51" s="53"/>
      <c r="D51" s="126"/>
      <c r="E51" s="53"/>
      <c r="F51" s="53"/>
      <c r="G51" s="53"/>
      <c r="H51" s="53"/>
      <c r="I51" s="53"/>
      <c r="J51" s="50"/>
      <c r="K51" s="125"/>
      <c r="L51" s="125"/>
      <c r="Q51" s="155"/>
      <c r="R51" s="156"/>
      <c r="S51" s="147"/>
      <c r="T51" s="147"/>
      <c r="U51" s="157"/>
      <c r="V51" s="157"/>
      <c r="W51" s="158"/>
      <c r="X51" s="50"/>
      <c r="Y51" s="50"/>
      <c r="Z51" s="50"/>
    </row>
    <row r="52" spans="1:26" ht="17.25" customHeight="1">
      <c r="A52" s="53"/>
      <c r="B52" s="53"/>
      <c r="C52" s="53"/>
      <c r="D52" s="126"/>
      <c r="E52" s="53"/>
      <c r="F52" s="53"/>
      <c r="G52" s="53"/>
      <c r="H52" s="53"/>
      <c r="I52" s="53"/>
      <c r="J52" s="50"/>
      <c r="K52" s="125"/>
      <c r="L52" s="125"/>
      <c r="Q52" s="155"/>
      <c r="R52" s="156"/>
      <c r="S52" s="147"/>
      <c r="T52" s="147"/>
      <c r="U52" s="157"/>
      <c r="V52" s="157"/>
      <c r="W52" s="158"/>
      <c r="X52" s="50"/>
      <c r="Y52" s="50"/>
      <c r="Z52" s="50"/>
    </row>
    <row r="53" spans="1:26" ht="17.25" customHeight="1">
      <c r="A53" s="53"/>
      <c r="B53" s="53"/>
      <c r="C53" s="53"/>
      <c r="D53" s="126"/>
      <c r="E53" s="53"/>
      <c r="F53" s="53"/>
      <c r="G53" s="53"/>
      <c r="H53" s="53"/>
      <c r="I53" s="53"/>
      <c r="J53" s="50"/>
      <c r="K53" s="125"/>
      <c r="L53" s="125"/>
      <c r="Q53" s="155"/>
      <c r="R53" s="156"/>
      <c r="S53" s="147"/>
      <c r="T53" s="147"/>
      <c r="U53" s="157"/>
      <c r="V53" s="157"/>
      <c r="W53" s="158"/>
      <c r="X53" s="50"/>
      <c r="Y53" s="50"/>
      <c r="Z53" s="50"/>
    </row>
    <row r="54" spans="1:26" ht="17.25" customHeight="1">
      <c r="A54" s="53"/>
      <c r="B54" s="53"/>
      <c r="C54" s="53"/>
      <c r="D54" s="126"/>
      <c r="E54" s="53"/>
      <c r="F54" s="53"/>
      <c r="G54" s="53"/>
      <c r="H54" s="53"/>
      <c r="I54" s="53"/>
      <c r="J54" s="50"/>
      <c r="K54" s="125"/>
      <c r="L54" s="125"/>
      <c r="R54" s="156"/>
      <c r="S54" s="147"/>
      <c r="T54" s="147"/>
      <c r="U54" s="157"/>
      <c r="X54" s="50"/>
      <c r="Y54" s="50"/>
      <c r="Z54" s="50"/>
    </row>
    <row r="55" spans="1:26" ht="17.25" customHeight="1">
      <c r="A55" s="53"/>
      <c r="B55" s="53"/>
      <c r="C55" s="53"/>
      <c r="D55" s="126"/>
      <c r="E55" s="53"/>
      <c r="F55" s="53"/>
      <c r="G55" s="53"/>
      <c r="H55" s="53"/>
      <c r="I55" s="53"/>
      <c r="J55" s="50"/>
      <c r="K55" s="125"/>
      <c r="L55" s="125"/>
      <c r="R55" s="156"/>
      <c r="S55" s="147"/>
      <c r="T55" s="147"/>
      <c r="U55" s="157"/>
      <c r="X55" s="50"/>
      <c r="Y55" s="50"/>
      <c r="Z55" s="50"/>
    </row>
    <row r="56" spans="1:26" ht="17.25" customHeight="1">
      <c r="A56" s="53"/>
      <c r="B56" s="53"/>
      <c r="C56" s="53"/>
      <c r="D56" s="126"/>
      <c r="E56" s="53"/>
      <c r="F56" s="53"/>
      <c r="G56" s="53"/>
      <c r="H56" s="53"/>
      <c r="I56" s="53"/>
      <c r="J56" s="50"/>
      <c r="K56" s="125"/>
      <c r="L56" s="125"/>
      <c r="R56" s="156"/>
      <c r="S56" s="147"/>
      <c r="T56" s="147"/>
      <c r="U56" s="157"/>
      <c r="X56" s="50"/>
      <c r="Y56" s="50"/>
      <c r="Z56" s="50"/>
    </row>
    <row r="57" spans="1:26" ht="17.25" customHeight="1">
      <c r="A57" s="53"/>
      <c r="B57" s="53"/>
      <c r="C57" s="53"/>
      <c r="D57" s="126"/>
      <c r="E57" s="53"/>
      <c r="F57" s="53"/>
      <c r="G57" s="53"/>
      <c r="H57" s="53"/>
      <c r="I57" s="53"/>
      <c r="J57" s="50"/>
      <c r="K57" s="125"/>
      <c r="L57" s="125"/>
      <c r="R57" s="156"/>
      <c r="S57" s="147"/>
      <c r="T57" s="147"/>
      <c r="U57" s="157"/>
      <c r="X57" s="50"/>
      <c r="Y57" s="50"/>
      <c r="Z57" s="50"/>
    </row>
    <row r="58" spans="1:26" ht="17.25" customHeight="1">
      <c r="A58" s="53"/>
      <c r="B58" s="53"/>
      <c r="C58" s="53"/>
      <c r="D58" s="126"/>
      <c r="E58" s="53"/>
      <c r="F58" s="53"/>
      <c r="G58" s="53"/>
      <c r="H58" s="53"/>
      <c r="I58" s="53"/>
      <c r="J58" s="50"/>
      <c r="K58" s="125"/>
      <c r="L58" s="125"/>
      <c r="R58" s="156"/>
      <c r="S58" s="147"/>
      <c r="T58" s="147"/>
      <c r="U58" s="157"/>
      <c r="X58" s="50"/>
      <c r="Y58" s="50"/>
      <c r="Z58" s="50"/>
    </row>
    <row r="59" spans="1:26" ht="17.25" customHeight="1">
      <c r="A59" s="53"/>
      <c r="B59" s="53"/>
      <c r="C59" s="53"/>
      <c r="D59" s="126"/>
      <c r="E59" s="53"/>
      <c r="F59" s="53"/>
      <c r="G59" s="53"/>
      <c r="H59" s="53"/>
      <c r="I59" s="53"/>
      <c r="J59" s="50"/>
      <c r="K59" s="125"/>
      <c r="L59" s="125"/>
      <c r="R59" s="156"/>
      <c r="S59" s="147"/>
      <c r="T59" s="147"/>
      <c r="U59" s="157"/>
      <c r="X59" s="50"/>
      <c r="Y59" s="50"/>
      <c r="Z59" s="50"/>
    </row>
    <row r="60" spans="1:26" ht="17.25" customHeight="1">
      <c r="A60" s="53"/>
      <c r="B60" s="53"/>
      <c r="C60" s="53"/>
      <c r="D60" s="126"/>
      <c r="E60" s="53"/>
      <c r="F60" s="53"/>
      <c r="G60" s="53"/>
      <c r="H60" s="53"/>
      <c r="I60" s="53"/>
      <c r="J60" s="50"/>
      <c r="K60" s="125"/>
      <c r="L60" s="125"/>
      <c r="R60" s="156"/>
      <c r="S60" s="147"/>
      <c r="T60" s="147"/>
      <c r="U60" s="157"/>
      <c r="X60" s="50"/>
      <c r="Y60" s="50"/>
      <c r="Z60" s="50"/>
    </row>
    <row r="61" spans="1:26" ht="17.25" customHeight="1">
      <c r="A61" s="53"/>
      <c r="B61" s="53"/>
      <c r="C61" s="53"/>
      <c r="D61" s="126"/>
      <c r="E61" s="53"/>
      <c r="F61" s="53"/>
      <c r="G61" s="53"/>
      <c r="H61" s="53"/>
      <c r="I61" s="53"/>
      <c r="J61" s="50"/>
      <c r="K61" s="125"/>
      <c r="L61" s="125"/>
      <c r="R61" s="156"/>
      <c r="S61" s="147"/>
      <c r="T61" s="147"/>
      <c r="U61" s="157"/>
      <c r="X61" s="50"/>
      <c r="Y61" s="50"/>
      <c r="Z61" s="50"/>
    </row>
    <row r="62" spans="1:26" ht="17.25" customHeight="1">
      <c r="A62" s="53"/>
      <c r="B62" s="53"/>
      <c r="C62" s="53"/>
      <c r="D62" s="126"/>
      <c r="E62" s="53"/>
      <c r="F62" s="53"/>
      <c r="G62" s="53"/>
      <c r="H62" s="53"/>
      <c r="I62" s="53"/>
      <c r="J62" s="50"/>
      <c r="K62" s="125"/>
      <c r="L62" s="125"/>
      <c r="R62" s="156"/>
      <c r="S62" s="147"/>
      <c r="T62" s="147"/>
      <c r="U62" s="157"/>
      <c r="X62" s="50"/>
      <c r="Y62" s="50"/>
      <c r="Z62" s="50"/>
    </row>
    <row r="63" spans="1:26" ht="17.25" customHeight="1">
      <c r="A63" s="53"/>
      <c r="B63" s="53"/>
      <c r="C63" s="53"/>
      <c r="D63" s="126"/>
      <c r="E63" s="53"/>
      <c r="F63" s="53"/>
      <c r="G63" s="53"/>
      <c r="H63" s="53"/>
      <c r="I63" s="53"/>
      <c r="J63" s="50"/>
      <c r="K63" s="125"/>
      <c r="L63" s="125"/>
      <c r="R63" s="156"/>
      <c r="S63" s="147"/>
      <c r="T63" s="147"/>
      <c r="U63" s="157"/>
      <c r="X63" s="50"/>
      <c r="Y63" s="50"/>
      <c r="Z63" s="50"/>
    </row>
    <row r="64" spans="1:26" ht="17.25" customHeight="1">
      <c r="A64" s="53"/>
      <c r="B64" s="53"/>
      <c r="C64" s="53"/>
      <c r="D64" s="126"/>
      <c r="E64" s="53"/>
      <c r="F64" s="53"/>
      <c r="G64" s="53"/>
      <c r="H64" s="53"/>
      <c r="I64" s="53"/>
      <c r="J64" s="50"/>
      <c r="K64" s="125"/>
      <c r="L64" s="125"/>
      <c r="R64" s="215"/>
      <c r="S64" s="216"/>
      <c r="T64" s="216"/>
      <c r="U64" s="217"/>
      <c r="X64" s="50"/>
      <c r="Y64" s="50"/>
      <c r="Z64" s="50"/>
    </row>
    <row r="65" spans="1:26" ht="17.25" customHeight="1">
      <c r="A65" s="53"/>
      <c r="B65" s="53"/>
      <c r="C65" s="53"/>
      <c r="D65" s="126"/>
      <c r="E65" s="53"/>
      <c r="F65" s="53"/>
      <c r="G65" s="53"/>
      <c r="H65" s="53"/>
      <c r="I65" s="53"/>
      <c r="J65" s="50"/>
      <c r="K65" s="125"/>
      <c r="L65" s="125"/>
      <c r="R65" s="50"/>
      <c r="S65" s="50"/>
      <c r="T65" s="50"/>
      <c r="U65" s="50"/>
      <c r="X65" s="50"/>
      <c r="Y65" s="50"/>
      <c r="Z65" s="50"/>
    </row>
    <row r="66" spans="1:26" ht="17.25" customHeight="1">
      <c r="A66" s="53"/>
      <c r="B66" s="53"/>
      <c r="C66" s="53"/>
      <c r="D66" s="126"/>
      <c r="E66" s="53"/>
      <c r="F66" s="53"/>
      <c r="G66" s="53"/>
      <c r="H66" s="53"/>
      <c r="I66" s="53"/>
      <c r="J66" s="50"/>
      <c r="K66" s="125"/>
      <c r="L66" s="125"/>
      <c r="R66" s="50"/>
      <c r="S66" s="50"/>
      <c r="T66" s="50"/>
      <c r="U66" s="50"/>
      <c r="X66" s="50"/>
      <c r="Y66" s="50"/>
      <c r="Z66" s="50"/>
    </row>
    <row r="67" spans="1:26" ht="17.25" customHeight="1">
      <c r="A67" s="53"/>
      <c r="B67" s="53"/>
      <c r="C67" s="53"/>
      <c r="D67" s="126"/>
      <c r="E67" s="53"/>
      <c r="F67" s="53"/>
      <c r="G67" s="53"/>
      <c r="H67" s="53"/>
      <c r="I67" s="53"/>
      <c r="J67" s="50"/>
      <c r="K67" s="125"/>
      <c r="L67" s="125"/>
      <c r="R67" s="50"/>
      <c r="S67" s="50"/>
      <c r="T67" s="50"/>
      <c r="U67" s="50"/>
      <c r="X67" s="50"/>
      <c r="Y67" s="50"/>
      <c r="Z67" s="50"/>
    </row>
    <row r="68" spans="1:26" ht="17.25" customHeight="1">
      <c r="A68" s="125"/>
      <c r="D68" s="126"/>
      <c r="E68" s="53"/>
      <c r="F68" s="53"/>
      <c r="G68" s="53"/>
      <c r="H68" s="53"/>
      <c r="I68" s="53"/>
      <c r="J68" s="50"/>
      <c r="K68" s="125"/>
      <c r="L68" s="125"/>
      <c r="R68" s="50"/>
      <c r="S68" s="50"/>
      <c r="T68" s="50"/>
      <c r="U68" s="50"/>
      <c r="X68" s="50"/>
      <c r="Y68" s="50"/>
      <c r="Z68" s="50"/>
    </row>
    <row r="69" spans="1:26" ht="17.25" customHeight="1">
      <c r="A69" s="218"/>
      <c r="B69" s="219"/>
      <c r="C69" s="220"/>
      <c r="D69" s="53"/>
      <c r="E69" s="53"/>
      <c r="F69" s="53"/>
      <c r="G69" s="53"/>
      <c r="H69" s="53"/>
      <c r="I69" s="53"/>
      <c r="J69" s="50"/>
      <c r="K69" s="125"/>
      <c r="L69" s="125"/>
      <c r="R69" s="50"/>
      <c r="S69" s="50"/>
      <c r="T69" s="50"/>
      <c r="U69" s="50"/>
      <c r="X69" s="50"/>
      <c r="Y69" s="50"/>
      <c r="Z69" s="50"/>
    </row>
    <row r="70" spans="1:26" ht="17.25" customHeight="1">
      <c r="A70" s="218"/>
      <c r="B70" s="219"/>
      <c r="C70" s="220"/>
      <c r="D70" s="53"/>
      <c r="E70" s="53"/>
      <c r="F70" s="53"/>
      <c r="G70" s="53"/>
      <c r="H70" s="53"/>
      <c r="I70" s="53"/>
      <c r="J70" s="50"/>
      <c r="K70" s="125"/>
      <c r="L70" s="125"/>
      <c r="R70" s="50"/>
      <c r="S70" s="50"/>
      <c r="T70" s="50"/>
      <c r="U70" s="50"/>
      <c r="X70" s="50"/>
      <c r="Y70" s="50"/>
      <c r="Z70" s="50"/>
    </row>
    <row r="71" spans="1:26" ht="17.25" customHeight="1">
      <c r="A71" s="218"/>
      <c r="B71" s="219"/>
      <c r="C71" s="220"/>
      <c r="D71" s="53"/>
      <c r="E71" s="53"/>
      <c r="F71" s="53"/>
      <c r="G71" s="53"/>
      <c r="H71" s="53"/>
      <c r="I71" s="53"/>
      <c r="J71" s="50"/>
      <c r="K71" s="125"/>
      <c r="L71" s="125"/>
      <c r="R71" s="50"/>
      <c r="S71" s="50"/>
      <c r="T71" s="50"/>
      <c r="U71" s="50"/>
      <c r="X71" s="50"/>
      <c r="Y71" s="50"/>
      <c r="Z71" s="50"/>
    </row>
    <row r="72" spans="1:26" ht="17.25" customHeight="1">
      <c r="A72" s="218"/>
      <c r="B72" s="219"/>
      <c r="C72" s="220"/>
      <c r="D72" s="53"/>
      <c r="E72" s="53"/>
      <c r="F72" s="53"/>
      <c r="G72" s="53"/>
      <c r="H72" s="53"/>
      <c r="I72" s="53"/>
      <c r="J72" s="50"/>
      <c r="K72" s="125"/>
      <c r="L72" s="125"/>
      <c r="R72" s="50"/>
      <c r="S72" s="50"/>
      <c r="T72" s="50"/>
      <c r="U72" s="50"/>
      <c r="X72" s="50"/>
      <c r="Y72" s="50"/>
      <c r="Z72" s="50"/>
    </row>
    <row r="73" spans="1:26" ht="17.25" customHeight="1">
      <c r="A73" s="218"/>
      <c r="B73" s="219"/>
      <c r="C73" s="220"/>
      <c r="D73" s="53"/>
      <c r="E73" s="53"/>
      <c r="F73" s="53"/>
      <c r="G73" s="53"/>
      <c r="H73" s="53"/>
      <c r="I73" s="53"/>
      <c r="J73" s="50"/>
      <c r="K73" s="125"/>
      <c r="L73" s="125"/>
      <c r="R73" s="50"/>
      <c r="S73" s="50"/>
      <c r="T73" s="50"/>
      <c r="U73" s="50"/>
      <c r="X73" s="50"/>
      <c r="Y73" s="50"/>
      <c r="Z73" s="50"/>
    </row>
    <row r="74" spans="1:26" ht="17.25" customHeight="1">
      <c r="A74" s="218"/>
      <c r="B74" s="219"/>
      <c r="C74" s="220"/>
      <c r="D74" s="53"/>
      <c r="E74" s="53"/>
      <c r="F74" s="53"/>
      <c r="G74" s="53"/>
      <c r="H74" s="53"/>
      <c r="I74" s="53"/>
      <c r="J74" s="50"/>
      <c r="K74" s="125"/>
      <c r="L74" s="125"/>
      <c r="R74" s="50"/>
      <c r="S74" s="50"/>
      <c r="T74" s="50"/>
      <c r="U74" s="50"/>
      <c r="X74" s="50"/>
      <c r="Y74" s="50"/>
      <c r="Z74" s="50"/>
    </row>
    <row r="75" spans="1:26" ht="17.25" customHeight="1">
      <c r="A75" s="218"/>
      <c r="B75" s="219"/>
      <c r="C75" s="220"/>
      <c r="D75" s="53"/>
      <c r="E75" s="53"/>
      <c r="F75" s="53"/>
      <c r="G75" s="53"/>
      <c r="H75" s="53"/>
      <c r="I75" s="53"/>
      <c r="J75" s="50"/>
      <c r="K75" s="125"/>
      <c r="L75" s="125"/>
      <c r="R75" s="50"/>
      <c r="S75" s="50"/>
      <c r="T75" s="50"/>
      <c r="U75" s="50"/>
      <c r="X75" s="50"/>
      <c r="Y75" s="50"/>
      <c r="Z75" s="50"/>
    </row>
    <row r="76" spans="1:26" ht="17.25" customHeight="1">
      <c r="A76" s="218"/>
      <c r="B76" s="219"/>
      <c r="C76" s="220"/>
      <c r="D76" s="53"/>
      <c r="E76" s="53"/>
      <c r="F76" s="53"/>
      <c r="G76" s="53"/>
      <c r="H76" s="53"/>
      <c r="I76" s="53"/>
      <c r="J76" s="50"/>
      <c r="K76" s="125"/>
      <c r="L76" s="125"/>
      <c r="R76" s="50"/>
      <c r="S76" s="50"/>
      <c r="T76" s="50"/>
      <c r="U76" s="50"/>
      <c r="X76" s="50"/>
      <c r="Y76" s="50"/>
      <c r="Z76" s="50"/>
    </row>
    <row r="77" spans="1:26" ht="17.25" customHeight="1">
      <c r="A77" s="218"/>
      <c r="B77" s="219"/>
      <c r="C77" s="220"/>
      <c r="D77" s="53"/>
      <c r="E77" s="53"/>
      <c r="F77" s="53"/>
      <c r="G77" s="53"/>
      <c r="H77" s="53"/>
      <c r="I77" s="53"/>
      <c r="J77" s="50"/>
      <c r="K77" s="125"/>
      <c r="L77" s="125"/>
      <c r="R77" s="50"/>
      <c r="S77" s="50"/>
      <c r="T77" s="50"/>
      <c r="U77" s="50"/>
      <c r="X77" s="50"/>
      <c r="Y77" s="50"/>
      <c r="Z77" s="50"/>
    </row>
    <row r="78" spans="1:26" ht="17.25" customHeight="1">
      <c r="A78" s="218"/>
      <c r="B78" s="219"/>
      <c r="C78" s="220"/>
      <c r="D78" s="53"/>
      <c r="E78" s="53"/>
      <c r="F78" s="53"/>
      <c r="G78" s="53"/>
      <c r="H78" s="53"/>
      <c r="I78" s="53"/>
      <c r="J78" s="50"/>
      <c r="K78" s="125"/>
      <c r="L78" s="125"/>
      <c r="R78" s="50"/>
      <c r="S78" s="50"/>
      <c r="T78" s="50"/>
      <c r="U78" s="50"/>
      <c r="X78" s="50"/>
      <c r="Y78" s="50"/>
      <c r="Z78" s="50"/>
    </row>
    <row r="79" spans="1:26" ht="17.25" customHeight="1">
      <c r="A79" s="218"/>
      <c r="B79" s="219"/>
      <c r="C79" s="220"/>
      <c r="D79" s="53"/>
      <c r="E79" s="53"/>
      <c r="F79" s="53"/>
      <c r="G79" s="53"/>
      <c r="H79" s="53"/>
      <c r="I79" s="53"/>
      <c r="J79" s="50"/>
      <c r="K79" s="125"/>
      <c r="L79" s="125"/>
      <c r="R79" s="50"/>
      <c r="S79" s="50"/>
      <c r="T79" s="50"/>
      <c r="U79" s="50"/>
      <c r="X79" s="50"/>
      <c r="Y79" s="50"/>
      <c r="Z79" s="50"/>
    </row>
    <row r="80" spans="1:26" ht="17.25" customHeight="1">
      <c r="A80" s="218"/>
      <c r="B80" s="219"/>
      <c r="C80" s="220"/>
      <c r="D80" s="53"/>
      <c r="E80" s="53"/>
      <c r="F80" s="53"/>
      <c r="G80" s="53"/>
      <c r="H80" s="53"/>
      <c r="I80" s="53"/>
      <c r="J80" s="50"/>
      <c r="K80" s="125"/>
      <c r="L80" s="125"/>
      <c r="R80" s="50"/>
      <c r="S80" s="50"/>
      <c r="T80" s="50"/>
      <c r="U80" s="50"/>
      <c r="X80" s="50"/>
      <c r="Y80" s="50"/>
      <c r="Z80" s="50"/>
    </row>
    <row r="81" spans="1:26" ht="17.25" customHeight="1">
      <c r="A81" s="218"/>
      <c r="B81" s="219"/>
      <c r="C81" s="220"/>
      <c r="D81" s="53"/>
      <c r="E81" s="53"/>
      <c r="F81" s="53"/>
      <c r="G81" s="53"/>
      <c r="H81" s="53"/>
      <c r="I81" s="53"/>
      <c r="J81" s="50"/>
      <c r="K81" s="125"/>
      <c r="L81" s="125"/>
      <c r="R81" s="50"/>
      <c r="S81" s="50"/>
      <c r="T81" s="50"/>
      <c r="U81" s="50"/>
      <c r="V81" s="50"/>
      <c r="W81" s="52"/>
      <c r="X81" s="50"/>
      <c r="Y81" s="50"/>
      <c r="Z81" s="50"/>
    </row>
    <row r="82" spans="1:26" ht="17.25" customHeight="1">
      <c r="A82" s="218"/>
      <c r="B82" s="219"/>
      <c r="C82" s="220"/>
      <c r="D82" s="53"/>
      <c r="E82" s="53"/>
      <c r="F82" s="53"/>
      <c r="G82" s="53"/>
      <c r="H82" s="53"/>
      <c r="I82" s="53"/>
      <c r="J82" s="50"/>
      <c r="K82" s="125"/>
      <c r="L82" s="125"/>
      <c r="R82" s="50"/>
      <c r="S82" s="50"/>
      <c r="T82" s="50"/>
      <c r="U82" s="50"/>
      <c r="V82" s="50"/>
      <c r="W82" s="52"/>
      <c r="X82" s="50"/>
      <c r="Y82" s="50"/>
      <c r="Z82" s="50"/>
    </row>
    <row r="83" spans="1:26" ht="17.25" customHeight="1">
      <c r="A83" s="218"/>
      <c r="B83" s="219"/>
      <c r="C83" s="220"/>
      <c r="D83" s="53"/>
      <c r="E83" s="53"/>
      <c r="F83" s="53"/>
      <c r="G83" s="53"/>
      <c r="H83" s="53"/>
      <c r="I83" s="53"/>
      <c r="J83" s="50"/>
      <c r="K83" s="125"/>
      <c r="L83" s="125"/>
      <c r="R83" s="50"/>
      <c r="S83" s="50"/>
      <c r="T83" s="50"/>
      <c r="U83" s="50"/>
      <c r="V83" s="50"/>
      <c r="W83" s="52"/>
      <c r="X83" s="50"/>
      <c r="Y83" s="50"/>
      <c r="Z83" s="50"/>
    </row>
    <row r="84" spans="1:26" ht="17.25" customHeight="1">
      <c r="A84" s="218"/>
      <c r="B84" s="219"/>
      <c r="C84" s="220"/>
      <c r="D84" s="53"/>
      <c r="E84" s="53"/>
      <c r="F84" s="53"/>
      <c r="G84" s="53"/>
      <c r="H84" s="53"/>
      <c r="I84" s="53"/>
      <c r="J84" s="50"/>
      <c r="K84" s="125"/>
      <c r="L84" s="125"/>
      <c r="R84" s="50"/>
      <c r="S84" s="50"/>
      <c r="T84" s="50"/>
      <c r="U84" s="50"/>
      <c r="V84" s="50"/>
      <c r="W84" s="52"/>
      <c r="X84" s="50"/>
      <c r="Y84" s="50"/>
      <c r="Z84" s="50"/>
    </row>
    <row r="85" spans="1:26" ht="17.25" customHeight="1">
      <c r="A85" s="218"/>
      <c r="B85" s="219"/>
      <c r="C85" s="220"/>
      <c r="D85" s="53"/>
      <c r="E85" s="53"/>
      <c r="F85" s="53"/>
      <c r="G85" s="53"/>
      <c r="H85" s="53"/>
      <c r="I85" s="53"/>
      <c r="J85" s="50"/>
      <c r="K85" s="125"/>
      <c r="L85" s="125"/>
      <c r="R85" s="50"/>
      <c r="S85" s="50"/>
      <c r="T85" s="50"/>
      <c r="U85" s="50"/>
      <c r="V85" s="50"/>
      <c r="W85" s="52"/>
      <c r="X85" s="50"/>
      <c r="Y85" s="50"/>
      <c r="Z85" s="50"/>
    </row>
    <row r="86" spans="1:26" ht="17.25" customHeight="1">
      <c r="A86" s="218"/>
      <c r="B86" s="219"/>
      <c r="C86" s="220"/>
      <c r="D86" s="53"/>
      <c r="E86" s="53"/>
      <c r="F86" s="53"/>
      <c r="G86" s="53"/>
      <c r="H86" s="53"/>
      <c r="I86" s="53"/>
      <c r="J86" s="50"/>
      <c r="K86" s="125"/>
      <c r="L86" s="125"/>
      <c r="R86" s="50"/>
      <c r="S86" s="50"/>
      <c r="T86" s="50"/>
      <c r="U86" s="50"/>
      <c r="V86" s="50"/>
      <c r="W86" s="52"/>
      <c r="X86" s="50"/>
      <c r="Y86" s="50"/>
      <c r="Z86" s="50"/>
    </row>
    <row r="87" spans="1:26" ht="17.25" customHeight="1">
      <c r="A87" s="218"/>
      <c r="B87" s="219"/>
      <c r="C87" s="220"/>
      <c r="D87" s="53"/>
      <c r="E87" s="53"/>
      <c r="F87" s="53"/>
      <c r="G87" s="53"/>
      <c r="H87" s="53"/>
      <c r="I87" s="53"/>
      <c r="J87" s="50"/>
      <c r="K87" s="125"/>
      <c r="L87" s="125"/>
      <c r="R87" s="50"/>
      <c r="S87" s="50"/>
      <c r="T87" s="50"/>
      <c r="U87" s="50"/>
      <c r="V87" s="50"/>
      <c r="W87" s="52"/>
      <c r="X87" s="50"/>
      <c r="Y87" s="50"/>
      <c r="Z87" s="50"/>
    </row>
    <row r="88" spans="1:26" ht="17.25" customHeight="1">
      <c r="A88" s="218"/>
      <c r="B88" s="219"/>
      <c r="C88" s="220"/>
      <c r="D88" s="53"/>
      <c r="E88" s="53"/>
      <c r="F88" s="53"/>
      <c r="G88" s="53"/>
      <c r="H88" s="53"/>
      <c r="I88" s="53"/>
      <c r="J88" s="50"/>
      <c r="K88" s="125"/>
      <c r="L88" s="125"/>
      <c r="R88" s="50"/>
      <c r="S88" s="50"/>
      <c r="T88" s="50"/>
      <c r="U88" s="50"/>
      <c r="V88" s="50"/>
      <c r="W88" s="52"/>
      <c r="X88" s="50"/>
      <c r="Y88" s="50"/>
      <c r="Z88" s="50"/>
    </row>
    <row r="89" spans="1:26" ht="17.25" customHeight="1">
      <c r="A89" s="218"/>
      <c r="B89" s="219"/>
      <c r="C89" s="220"/>
      <c r="D89" s="53"/>
      <c r="E89" s="53"/>
      <c r="F89" s="53"/>
      <c r="G89" s="53"/>
      <c r="H89" s="53"/>
      <c r="I89" s="53"/>
      <c r="J89" s="50"/>
      <c r="K89" s="125"/>
      <c r="L89" s="125"/>
      <c r="R89" s="50"/>
      <c r="S89" s="50"/>
      <c r="T89" s="50"/>
      <c r="U89" s="50"/>
      <c r="V89" s="50"/>
      <c r="W89" s="52"/>
      <c r="X89" s="50"/>
      <c r="Y89" s="50"/>
      <c r="Z89" s="50"/>
    </row>
    <row r="90" spans="1:26" ht="17.25" customHeight="1">
      <c r="A90" s="218"/>
      <c r="B90" s="219"/>
      <c r="C90" s="220"/>
      <c r="D90" s="53"/>
      <c r="E90" s="53"/>
      <c r="F90" s="53"/>
      <c r="G90" s="53"/>
      <c r="H90" s="53"/>
      <c r="I90" s="53"/>
      <c r="J90" s="50"/>
      <c r="K90" s="125"/>
      <c r="L90" s="125"/>
      <c r="R90" s="50"/>
      <c r="S90" s="50"/>
      <c r="T90" s="50"/>
      <c r="U90" s="50"/>
      <c r="V90" s="50"/>
      <c r="W90" s="52"/>
      <c r="X90" s="50"/>
      <c r="Y90" s="50"/>
      <c r="Z90" s="50"/>
    </row>
    <row r="91" spans="1:26" ht="17.25" customHeight="1">
      <c r="A91" s="218"/>
      <c r="B91" s="219"/>
      <c r="C91" s="220"/>
      <c r="D91" s="53"/>
      <c r="E91" s="53"/>
      <c r="F91" s="53"/>
      <c r="G91" s="53"/>
      <c r="H91" s="53"/>
      <c r="I91" s="53"/>
      <c r="J91" s="50"/>
      <c r="K91" s="125"/>
      <c r="L91" s="125"/>
      <c r="R91" s="50"/>
      <c r="S91" s="50"/>
      <c r="T91" s="50"/>
      <c r="U91" s="50"/>
      <c r="V91" s="50"/>
      <c r="W91" s="52"/>
      <c r="X91" s="50"/>
      <c r="Y91" s="50"/>
      <c r="Z91" s="50"/>
    </row>
    <row r="92" spans="1:26" ht="17.25" customHeight="1">
      <c r="A92" s="218"/>
      <c r="B92" s="219"/>
      <c r="C92" s="220"/>
      <c r="D92" s="53"/>
      <c r="E92" s="53"/>
      <c r="F92" s="53"/>
      <c r="G92" s="53"/>
      <c r="H92" s="53"/>
      <c r="I92" s="53"/>
      <c r="J92" s="50"/>
      <c r="K92" s="125"/>
      <c r="L92" s="125"/>
      <c r="R92" s="50"/>
      <c r="S92" s="50"/>
      <c r="T92" s="50"/>
      <c r="U92" s="50"/>
      <c r="V92" s="50"/>
      <c r="W92" s="52"/>
      <c r="X92" s="50"/>
      <c r="Y92" s="50"/>
      <c r="Z92" s="50"/>
    </row>
    <row r="93" spans="1:26" ht="17.25" customHeight="1">
      <c r="A93" s="218"/>
      <c r="B93" s="219"/>
      <c r="C93" s="220"/>
      <c r="D93" s="53"/>
      <c r="E93" s="53"/>
      <c r="F93" s="53"/>
      <c r="G93" s="53"/>
      <c r="H93" s="53"/>
      <c r="I93" s="53"/>
      <c r="J93" s="50"/>
      <c r="K93" s="125"/>
      <c r="L93" s="125"/>
      <c r="R93" s="50"/>
      <c r="S93" s="50"/>
      <c r="T93" s="50"/>
      <c r="U93" s="50"/>
      <c r="V93" s="50"/>
      <c r="W93" s="52"/>
      <c r="X93" s="50"/>
      <c r="Y93" s="50"/>
      <c r="Z93" s="50"/>
    </row>
    <row r="94" spans="1:26" ht="17.25" customHeight="1">
      <c r="A94" s="218"/>
      <c r="B94" s="219"/>
      <c r="C94" s="220"/>
      <c r="D94" s="53"/>
      <c r="E94" s="53"/>
      <c r="F94" s="53"/>
      <c r="G94" s="53"/>
      <c r="H94" s="53"/>
      <c r="I94" s="53"/>
      <c r="J94" s="50"/>
      <c r="K94" s="125"/>
      <c r="L94" s="125"/>
      <c r="R94" s="50"/>
      <c r="S94" s="50"/>
      <c r="T94" s="50"/>
      <c r="U94" s="50"/>
      <c r="V94" s="50"/>
      <c r="W94" s="52"/>
      <c r="X94" s="50"/>
      <c r="Y94" s="50"/>
      <c r="Z94" s="50"/>
    </row>
    <row r="95" spans="1:26" ht="17.25" customHeight="1">
      <c r="A95" s="218"/>
      <c r="B95" s="219"/>
      <c r="C95" s="220"/>
      <c r="D95" s="53"/>
      <c r="E95" s="53"/>
      <c r="F95" s="53"/>
      <c r="G95" s="53"/>
      <c r="H95" s="53"/>
      <c r="I95" s="53"/>
      <c r="J95" s="50"/>
      <c r="K95" s="125"/>
      <c r="L95" s="125"/>
      <c r="R95" s="50"/>
      <c r="S95" s="50"/>
      <c r="T95" s="50"/>
      <c r="U95" s="50"/>
      <c r="V95" s="50"/>
      <c r="W95" s="52"/>
      <c r="X95" s="50"/>
      <c r="Y95" s="50"/>
      <c r="Z95" s="50"/>
    </row>
    <row r="96" spans="1:26" ht="17.25" customHeight="1">
      <c r="A96" s="218"/>
      <c r="B96" s="219"/>
      <c r="C96" s="220"/>
      <c r="D96" s="53"/>
      <c r="E96" s="53"/>
      <c r="F96" s="53"/>
      <c r="G96" s="53"/>
      <c r="H96" s="53"/>
      <c r="I96" s="53"/>
      <c r="J96" s="50"/>
      <c r="K96" s="125"/>
      <c r="L96" s="125"/>
      <c r="R96" s="50"/>
      <c r="S96" s="50"/>
      <c r="T96" s="50"/>
      <c r="U96" s="50"/>
      <c r="V96" s="50"/>
      <c r="W96" s="52"/>
      <c r="X96" s="50"/>
      <c r="Y96" s="50"/>
      <c r="Z96" s="50"/>
    </row>
    <row r="97" spans="1:26" ht="17.25" customHeight="1">
      <c r="A97" s="53"/>
      <c r="B97" s="53"/>
      <c r="C97" s="53"/>
      <c r="D97" s="53"/>
      <c r="E97" s="53"/>
      <c r="F97" s="53"/>
      <c r="G97" s="53"/>
      <c r="H97" s="53"/>
      <c r="I97" s="53"/>
      <c r="J97" s="50"/>
      <c r="K97" s="125"/>
      <c r="L97" s="125"/>
      <c r="R97" s="50"/>
      <c r="S97" s="50"/>
      <c r="T97" s="50"/>
      <c r="U97" s="50"/>
      <c r="V97" s="50"/>
      <c r="W97" s="52"/>
      <c r="X97" s="50"/>
      <c r="Y97" s="50"/>
      <c r="Z97" s="50"/>
    </row>
    <row r="98" spans="1:26" ht="17.25" customHeight="1">
      <c r="A98" s="53"/>
      <c r="B98" s="53"/>
      <c r="C98" s="53"/>
      <c r="D98" s="53"/>
      <c r="E98" s="53"/>
      <c r="F98" s="53"/>
      <c r="G98" s="53"/>
      <c r="H98" s="53"/>
      <c r="I98" s="53"/>
      <c r="J98" s="50"/>
      <c r="K98" s="125"/>
      <c r="L98" s="125"/>
      <c r="R98" s="50"/>
      <c r="S98" s="50"/>
      <c r="T98" s="50"/>
      <c r="U98" s="50"/>
      <c r="V98" s="50"/>
      <c r="W98" s="52"/>
      <c r="X98" s="50"/>
      <c r="Y98" s="50"/>
      <c r="Z98" s="50"/>
    </row>
    <row r="99" spans="1:26" ht="17.25" customHeight="1">
      <c r="A99" s="53"/>
      <c r="B99" s="53"/>
      <c r="C99" s="53"/>
      <c r="D99" s="53"/>
      <c r="E99" s="53"/>
      <c r="F99" s="53"/>
      <c r="G99" s="53"/>
      <c r="H99" s="53"/>
      <c r="I99" s="53"/>
      <c r="J99" s="50"/>
      <c r="K99" s="125"/>
      <c r="L99" s="125"/>
      <c r="R99" s="50"/>
      <c r="S99" s="50"/>
      <c r="T99" s="50"/>
      <c r="U99" s="50"/>
      <c r="V99" s="50"/>
      <c r="W99" s="52"/>
      <c r="X99" s="50"/>
      <c r="Y99" s="50"/>
      <c r="Z99" s="50"/>
    </row>
    <row r="100" spans="1:26" ht="17.2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0"/>
      <c r="K100" s="125"/>
      <c r="L100" s="125"/>
      <c r="R100" s="50"/>
      <c r="S100" s="50"/>
      <c r="T100" s="50"/>
      <c r="U100" s="50"/>
      <c r="V100" s="50"/>
      <c r="W100" s="52"/>
      <c r="X100" s="50"/>
      <c r="Y100" s="50"/>
      <c r="Z100" s="50"/>
    </row>
    <row r="101" spans="1:26" ht="17.2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0"/>
      <c r="K101" s="125"/>
      <c r="L101" s="125"/>
      <c r="R101" s="50"/>
      <c r="S101" s="50"/>
      <c r="T101" s="50"/>
      <c r="U101" s="50"/>
      <c r="V101" s="50"/>
      <c r="W101" s="52"/>
      <c r="X101" s="50"/>
      <c r="Y101" s="50"/>
      <c r="Z101" s="50"/>
    </row>
    <row r="102" spans="1:26" ht="17.2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0"/>
      <c r="K102" s="125"/>
      <c r="L102" s="125"/>
      <c r="R102" s="50"/>
      <c r="S102" s="50"/>
      <c r="T102" s="50"/>
      <c r="U102" s="50"/>
      <c r="V102" s="50"/>
      <c r="W102" s="52"/>
      <c r="X102" s="50"/>
      <c r="Y102" s="50"/>
      <c r="Z102" s="50"/>
    </row>
    <row r="103" spans="1:26" ht="17.2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0"/>
      <c r="K103" s="125"/>
      <c r="L103" s="125"/>
      <c r="R103" s="50"/>
      <c r="S103" s="50"/>
      <c r="T103" s="50"/>
      <c r="U103" s="50"/>
      <c r="V103" s="50"/>
      <c r="W103" s="52"/>
      <c r="X103" s="50"/>
      <c r="Y103" s="50"/>
      <c r="Z103" s="50"/>
    </row>
    <row r="104" spans="1:26" ht="17.2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0"/>
      <c r="K104" s="125"/>
      <c r="L104" s="125"/>
      <c r="R104" s="50"/>
      <c r="S104" s="50"/>
      <c r="T104" s="50"/>
      <c r="U104" s="50"/>
      <c r="V104" s="50"/>
      <c r="W104" s="52"/>
      <c r="X104" s="50"/>
      <c r="Y104" s="50"/>
      <c r="Z104" s="50"/>
    </row>
    <row r="105" spans="1:26" ht="17.2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0"/>
      <c r="K105" s="125"/>
      <c r="L105" s="125"/>
      <c r="R105" s="50"/>
      <c r="S105" s="50"/>
      <c r="T105" s="50"/>
      <c r="U105" s="50"/>
      <c r="V105" s="50"/>
      <c r="W105" s="52"/>
      <c r="X105" s="50"/>
      <c r="Y105" s="50"/>
      <c r="Z105" s="50"/>
    </row>
    <row r="106" spans="1:26" ht="17.2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0"/>
      <c r="K106" s="125"/>
      <c r="L106" s="125"/>
      <c r="R106" s="50"/>
      <c r="S106" s="50"/>
      <c r="T106" s="50"/>
      <c r="U106" s="50"/>
      <c r="V106" s="50"/>
      <c r="W106" s="52"/>
      <c r="X106" s="50"/>
      <c r="Y106" s="50"/>
      <c r="Z106" s="50"/>
    </row>
    <row r="107" spans="1:26" ht="17.2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0"/>
      <c r="K107" s="125"/>
      <c r="L107" s="125"/>
      <c r="R107" s="50"/>
      <c r="S107" s="50"/>
      <c r="T107" s="50"/>
      <c r="U107" s="50"/>
      <c r="V107" s="50"/>
      <c r="W107" s="52"/>
      <c r="X107" s="50"/>
      <c r="Y107" s="50"/>
      <c r="Z107" s="50"/>
    </row>
    <row r="108" spans="1:26" ht="17.2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0"/>
      <c r="K108" s="125"/>
      <c r="L108" s="125"/>
      <c r="R108" s="50"/>
      <c r="S108" s="50"/>
      <c r="T108" s="50"/>
      <c r="U108" s="50"/>
      <c r="V108" s="50"/>
      <c r="W108" s="52"/>
      <c r="X108" s="50"/>
      <c r="Y108" s="50"/>
      <c r="Z108" s="50"/>
    </row>
    <row r="109" spans="1:26" ht="17.2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0"/>
      <c r="K109" s="125"/>
      <c r="L109" s="125"/>
      <c r="R109" s="50"/>
      <c r="S109" s="50"/>
      <c r="T109" s="50"/>
      <c r="U109" s="50"/>
      <c r="V109" s="50"/>
      <c r="W109" s="52"/>
      <c r="X109" s="50"/>
      <c r="Y109" s="50"/>
      <c r="Z109" s="50"/>
    </row>
    <row r="110" spans="1:26" ht="17.2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0"/>
      <c r="K110" s="125"/>
      <c r="L110" s="125"/>
      <c r="R110" s="50"/>
      <c r="S110" s="50"/>
      <c r="T110" s="50"/>
      <c r="U110" s="50"/>
      <c r="V110" s="50"/>
      <c r="W110" s="52"/>
      <c r="X110" s="50"/>
      <c r="Y110" s="50"/>
      <c r="Z110" s="50"/>
    </row>
    <row r="111" spans="1:26" ht="17.2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0"/>
      <c r="K111" s="125"/>
      <c r="L111" s="125"/>
      <c r="R111" s="50"/>
      <c r="S111" s="50"/>
      <c r="T111" s="50"/>
      <c r="U111" s="50"/>
      <c r="V111" s="50"/>
      <c r="W111" s="52"/>
      <c r="X111" s="50"/>
      <c r="Y111" s="50"/>
      <c r="Z111" s="50"/>
    </row>
    <row r="112" spans="1:26" ht="17.2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0"/>
      <c r="K112" s="125"/>
      <c r="L112" s="125"/>
      <c r="R112" s="50"/>
      <c r="S112" s="50"/>
      <c r="T112" s="50"/>
      <c r="U112" s="50"/>
      <c r="V112" s="50"/>
      <c r="W112" s="52"/>
      <c r="X112" s="50"/>
      <c r="Y112" s="50"/>
      <c r="Z112" s="50"/>
    </row>
    <row r="113" spans="1:26" ht="17.2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0"/>
      <c r="K113" s="125"/>
      <c r="L113" s="125"/>
      <c r="R113" s="50"/>
      <c r="S113" s="50"/>
      <c r="T113" s="50"/>
      <c r="U113" s="50"/>
      <c r="V113" s="50"/>
      <c r="W113" s="52"/>
      <c r="X113" s="50"/>
      <c r="Y113" s="50"/>
      <c r="Z113" s="50"/>
    </row>
    <row r="114" spans="1:26" ht="17.2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0"/>
      <c r="K114" s="125"/>
      <c r="L114" s="125"/>
      <c r="R114" s="50"/>
      <c r="S114" s="50"/>
      <c r="T114" s="50"/>
      <c r="U114" s="50"/>
      <c r="V114" s="50"/>
      <c r="W114" s="52"/>
      <c r="X114" s="50"/>
      <c r="Y114" s="50"/>
      <c r="Z114" s="50"/>
    </row>
    <row r="115" spans="1:26" ht="17.2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0"/>
      <c r="K115" s="125"/>
      <c r="L115" s="125"/>
      <c r="R115" s="50"/>
      <c r="S115" s="50"/>
      <c r="T115" s="50"/>
      <c r="U115" s="50"/>
      <c r="V115" s="50"/>
      <c r="W115" s="52"/>
      <c r="X115" s="50"/>
      <c r="Y115" s="50"/>
      <c r="Z115" s="50"/>
    </row>
    <row r="116" spans="1:26" ht="17.2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0"/>
      <c r="K116" s="125"/>
      <c r="L116" s="125"/>
      <c r="R116" s="50"/>
      <c r="S116" s="50"/>
      <c r="T116" s="50"/>
      <c r="U116" s="50"/>
      <c r="V116" s="50"/>
      <c r="W116" s="52"/>
      <c r="X116" s="50"/>
      <c r="Y116" s="50"/>
      <c r="Z116" s="50"/>
    </row>
    <row r="117" spans="1:26" ht="17.2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0"/>
      <c r="K117" s="125"/>
      <c r="L117" s="125"/>
      <c r="R117" s="50"/>
      <c r="S117" s="50"/>
      <c r="T117" s="50"/>
      <c r="U117" s="50"/>
      <c r="V117" s="50"/>
      <c r="W117" s="52"/>
      <c r="X117" s="50"/>
      <c r="Y117" s="50"/>
      <c r="Z117" s="50"/>
    </row>
    <row r="118" spans="1:26" ht="17.2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0"/>
      <c r="K118" s="125"/>
      <c r="L118" s="125"/>
      <c r="R118" s="50"/>
      <c r="S118" s="50"/>
      <c r="T118" s="50"/>
      <c r="U118" s="50"/>
      <c r="V118" s="50"/>
      <c r="W118" s="52"/>
      <c r="X118" s="50"/>
      <c r="Y118" s="50"/>
      <c r="Z118" s="50"/>
    </row>
    <row r="119" spans="1:26" ht="17.2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0"/>
      <c r="K119" s="125"/>
      <c r="L119" s="125"/>
      <c r="R119" s="50"/>
      <c r="S119" s="50"/>
      <c r="T119" s="50"/>
      <c r="U119" s="50"/>
      <c r="V119" s="50"/>
      <c r="W119" s="52"/>
      <c r="X119" s="50"/>
      <c r="Y119" s="50"/>
      <c r="Z119" s="50"/>
    </row>
    <row r="120" spans="1:26" ht="17.2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0"/>
      <c r="K120" s="125"/>
      <c r="L120" s="125"/>
      <c r="R120" s="50"/>
      <c r="S120" s="50"/>
      <c r="T120" s="50"/>
      <c r="U120" s="50"/>
      <c r="V120" s="50"/>
      <c r="W120" s="52"/>
      <c r="X120" s="50"/>
      <c r="Y120" s="50"/>
      <c r="Z120" s="50"/>
    </row>
    <row r="121" spans="1:26" ht="17.2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0"/>
      <c r="K121" s="125"/>
      <c r="L121" s="125"/>
      <c r="R121" s="50"/>
      <c r="S121" s="50"/>
      <c r="T121" s="50"/>
      <c r="U121" s="50"/>
      <c r="V121" s="50"/>
      <c r="W121" s="52"/>
      <c r="X121" s="50"/>
      <c r="Y121" s="50"/>
      <c r="Z121" s="50"/>
    </row>
    <row r="122" spans="1:26" ht="17.2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0"/>
      <c r="K122" s="125"/>
      <c r="L122" s="125"/>
      <c r="R122" s="50"/>
      <c r="S122" s="50"/>
      <c r="T122" s="50"/>
      <c r="U122" s="50"/>
      <c r="V122" s="50"/>
      <c r="W122" s="52"/>
      <c r="X122" s="50"/>
      <c r="Y122" s="50"/>
      <c r="Z122" s="50"/>
    </row>
    <row r="123" spans="1:26" ht="17.2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0"/>
      <c r="K123" s="125"/>
      <c r="L123" s="125"/>
      <c r="R123" s="50"/>
      <c r="S123" s="50"/>
      <c r="T123" s="50"/>
      <c r="U123" s="50"/>
      <c r="V123" s="50"/>
      <c r="W123" s="52"/>
      <c r="X123" s="50"/>
      <c r="Y123" s="50"/>
      <c r="Z123" s="50"/>
    </row>
    <row r="124" spans="1:26" ht="17.2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0"/>
      <c r="K124" s="125"/>
      <c r="L124" s="125"/>
      <c r="R124" s="50"/>
      <c r="S124" s="50"/>
      <c r="T124" s="50"/>
      <c r="U124" s="50"/>
      <c r="V124" s="50"/>
      <c r="W124" s="52"/>
      <c r="X124" s="50"/>
      <c r="Y124" s="50"/>
      <c r="Z124" s="50"/>
    </row>
    <row r="125" spans="1:26" ht="17.2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0"/>
      <c r="K125" s="125"/>
      <c r="L125" s="125"/>
      <c r="R125" s="50"/>
      <c r="S125" s="50"/>
      <c r="T125" s="50"/>
      <c r="U125" s="50"/>
      <c r="V125" s="50"/>
      <c r="W125" s="52"/>
      <c r="X125" s="50"/>
      <c r="Y125" s="50"/>
      <c r="Z125" s="50"/>
    </row>
    <row r="126" spans="1:26" ht="17.2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0"/>
      <c r="K126" s="125"/>
      <c r="L126" s="125"/>
      <c r="R126" s="50"/>
      <c r="S126" s="50"/>
      <c r="T126" s="50"/>
      <c r="U126" s="50"/>
      <c r="V126" s="50"/>
      <c r="W126" s="52"/>
      <c r="X126" s="50"/>
      <c r="Y126" s="50"/>
      <c r="Z126" s="50"/>
    </row>
    <row r="127" spans="1:26" ht="17.2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0"/>
      <c r="K127" s="125"/>
      <c r="L127" s="125"/>
      <c r="R127" s="50"/>
      <c r="S127" s="50"/>
      <c r="T127" s="50"/>
      <c r="U127" s="50"/>
      <c r="V127" s="50"/>
      <c r="W127" s="52"/>
      <c r="X127" s="50"/>
      <c r="Y127" s="50"/>
      <c r="Z127" s="50"/>
    </row>
    <row r="128" spans="1:26" ht="17.2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0"/>
      <c r="K128" s="125"/>
      <c r="L128" s="125"/>
      <c r="R128" s="50"/>
      <c r="S128" s="50"/>
      <c r="T128" s="50"/>
      <c r="U128" s="50"/>
      <c r="V128" s="50"/>
      <c r="W128" s="52"/>
      <c r="X128" s="50"/>
      <c r="Y128" s="50"/>
      <c r="Z128" s="50"/>
    </row>
    <row r="129" spans="1:26" ht="17.2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0"/>
      <c r="K129" s="125"/>
      <c r="L129" s="125"/>
      <c r="R129" s="50"/>
      <c r="S129" s="50"/>
      <c r="T129" s="50"/>
      <c r="U129" s="50"/>
      <c r="V129" s="50"/>
      <c r="W129" s="52"/>
      <c r="X129" s="50"/>
      <c r="Y129" s="50"/>
      <c r="Z129" s="50"/>
    </row>
    <row r="130" spans="1:26" ht="17.2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0"/>
      <c r="K130" s="125"/>
      <c r="L130" s="125"/>
      <c r="R130" s="50"/>
      <c r="S130" s="50"/>
      <c r="T130" s="50"/>
      <c r="U130" s="50"/>
      <c r="V130" s="50"/>
      <c r="W130" s="52"/>
      <c r="X130" s="50"/>
      <c r="Y130" s="50"/>
      <c r="Z130" s="50"/>
    </row>
    <row r="131" spans="1:26" ht="17.2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0"/>
      <c r="K131" s="125"/>
      <c r="L131" s="125"/>
      <c r="R131" s="50"/>
      <c r="S131" s="50"/>
      <c r="T131" s="50"/>
      <c r="U131" s="50"/>
      <c r="V131" s="50"/>
      <c r="W131" s="52"/>
      <c r="X131" s="50"/>
      <c r="Y131" s="50"/>
      <c r="Z131" s="50"/>
    </row>
    <row r="132" spans="1:26" ht="17.2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0"/>
      <c r="K132" s="125"/>
      <c r="L132" s="125"/>
      <c r="R132" s="50"/>
      <c r="S132" s="50"/>
      <c r="T132" s="50"/>
      <c r="U132" s="50"/>
      <c r="V132" s="50"/>
      <c r="W132" s="52"/>
      <c r="X132" s="50"/>
      <c r="Y132" s="50"/>
      <c r="Z132" s="50"/>
    </row>
    <row r="133" spans="1:26" ht="17.2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0"/>
      <c r="K133" s="125"/>
      <c r="L133" s="125"/>
      <c r="R133" s="50"/>
      <c r="S133" s="50"/>
      <c r="T133" s="50"/>
      <c r="U133" s="50"/>
      <c r="V133" s="50"/>
      <c r="W133" s="52"/>
      <c r="X133" s="50"/>
      <c r="Y133" s="50"/>
      <c r="Z133" s="50"/>
    </row>
    <row r="134" spans="1:26" ht="17.2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0"/>
      <c r="K134" s="125"/>
      <c r="L134" s="125"/>
      <c r="R134" s="50"/>
      <c r="S134" s="50"/>
      <c r="T134" s="50"/>
      <c r="U134" s="50"/>
      <c r="V134" s="50"/>
      <c r="W134" s="52"/>
      <c r="X134" s="50"/>
      <c r="Y134" s="50"/>
      <c r="Z134" s="50"/>
    </row>
    <row r="135" spans="1:26" ht="17.2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0"/>
      <c r="K135" s="125"/>
      <c r="L135" s="125"/>
      <c r="R135" s="50"/>
      <c r="S135" s="50"/>
      <c r="T135" s="50"/>
      <c r="U135" s="50"/>
      <c r="V135" s="50"/>
      <c r="W135" s="52"/>
      <c r="X135" s="50"/>
      <c r="Y135" s="50"/>
      <c r="Z135" s="50"/>
    </row>
    <row r="136" spans="1:26" ht="17.2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0"/>
      <c r="K136" s="125"/>
      <c r="L136" s="125"/>
      <c r="R136" s="50"/>
      <c r="S136" s="50"/>
      <c r="T136" s="50"/>
      <c r="U136" s="50"/>
      <c r="V136" s="50"/>
      <c r="W136" s="52"/>
      <c r="X136" s="50"/>
      <c r="Y136" s="50"/>
      <c r="Z136" s="50"/>
    </row>
    <row r="137" spans="1:26" ht="17.2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0"/>
      <c r="K137" s="125"/>
      <c r="L137" s="125"/>
      <c r="R137" s="50"/>
      <c r="S137" s="50"/>
      <c r="T137" s="50"/>
      <c r="U137" s="50"/>
      <c r="V137" s="50"/>
      <c r="W137" s="52"/>
      <c r="X137" s="50"/>
      <c r="Y137" s="50"/>
      <c r="Z137" s="50"/>
    </row>
    <row r="138" spans="1:26" ht="17.2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0"/>
      <c r="K138" s="125"/>
      <c r="L138" s="125"/>
      <c r="R138" s="50"/>
      <c r="S138" s="50"/>
      <c r="T138" s="50"/>
      <c r="U138" s="50"/>
      <c r="V138" s="50"/>
      <c r="W138" s="52"/>
      <c r="X138" s="50"/>
      <c r="Y138" s="50"/>
      <c r="Z138" s="50"/>
    </row>
    <row r="139" spans="1:26" ht="17.2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0"/>
      <c r="K139" s="125"/>
      <c r="L139" s="125"/>
      <c r="R139" s="50"/>
      <c r="S139" s="50"/>
      <c r="T139" s="50"/>
      <c r="U139" s="50"/>
      <c r="V139" s="50"/>
      <c r="W139" s="52"/>
      <c r="X139" s="50"/>
      <c r="Y139" s="50"/>
      <c r="Z139" s="50"/>
    </row>
    <row r="140" spans="1:26" ht="17.2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0"/>
      <c r="K140" s="125"/>
      <c r="L140" s="125"/>
      <c r="R140" s="50"/>
      <c r="S140" s="50"/>
      <c r="T140" s="50"/>
      <c r="U140" s="50"/>
      <c r="V140" s="50"/>
      <c r="W140" s="52"/>
      <c r="X140" s="50"/>
      <c r="Y140" s="50"/>
      <c r="Z140" s="50"/>
    </row>
    <row r="141" spans="1:26" ht="17.2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0"/>
      <c r="K141" s="125"/>
      <c r="L141" s="125"/>
      <c r="R141" s="50"/>
      <c r="S141" s="50"/>
      <c r="T141" s="50"/>
      <c r="U141" s="50"/>
      <c r="V141" s="50"/>
      <c r="W141" s="52"/>
      <c r="X141" s="50"/>
      <c r="Y141" s="50"/>
      <c r="Z141" s="50"/>
    </row>
    <row r="142" spans="1:26" ht="17.2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0"/>
      <c r="K142" s="125"/>
      <c r="L142" s="125"/>
      <c r="R142" s="50"/>
      <c r="S142" s="50"/>
      <c r="T142" s="50"/>
      <c r="U142" s="50"/>
      <c r="V142" s="50"/>
      <c r="W142" s="52"/>
      <c r="X142" s="50"/>
      <c r="Y142" s="50"/>
      <c r="Z142" s="50"/>
    </row>
    <row r="143" spans="1:26" ht="17.2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0"/>
      <c r="K143" s="125"/>
      <c r="L143" s="125"/>
      <c r="R143" s="50"/>
      <c r="S143" s="50"/>
      <c r="T143" s="50"/>
      <c r="U143" s="50"/>
      <c r="V143" s="50"/>
      <c r="W143" s="52"/>
      <c r="X143" s="50"/>
      <c r="Y143" s="50"/>
      <c r="Z143" s="50"/>
    </row>
    <row r="144" spans="1:26" ht="17.2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0"/>
      <c r="K144" s="125"/>
      <c r="L144" s="125"/>
      <c r="R144" s="50"/>
      <c r="S144" s="50"/>
      <c r="T144" s="50"/>
      <c r="U144" s="50"/>
      <c r="V144" s="50"/>
      <c r="W144" s="52"/>
      <c r="X144" s="50"/>
      <c r="Y144" s="50"/>
      <c r="Z144" s="50"/>
    </row>
    <row r="145" spans="1:26" ht="17.2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0"/>
      <c r="K145" s="125"/>
      <c r="L145" s="125"/>
      <c r="R145" s="50"/>
      <c r="S145" s="50"/>
      <c r="T145" s="50"/>
      <c r="U145" s="50"/>
      <c r="V145" s="50"/>
      <c r="W145" s="52"/>
      <c r="X145" s="50"/>
      <c r="Y145" s="50"/>
      <c r="Z145" s="50"/>
    </row>
    <row r="146" spans="1:26" ht="17.2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0"/>
      <c r="K146" s="125"/>
      <c r="L146" s="125"/>
      <c r="R146" s="50"/>
      <c r="S146" s="50"/>
      <c r="T146" s="50"/>
      <c r="U146" s="50"/>
      <c r="V146" s="50"/>
      <c r="W146" s="52"/>
      <c r="X146" s="50"/>
      <c r="Y146" s="50"/>
      <c r="Z146" s="50"/>
    </row>
    <row r="147" spans="1:26" ht="17.2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0"/>
      <c r="K147" s="125"/>
      <c r="L147" s="125"/>
      <c r="R147" s="50"/>
      <c r="S147" s="50"/>
      <c r="T147" s="50"/>
      <c r="U147" s="50"/>
      <c r="V147" s="50"/>
      <c r="W147" s="52"/>
      <c r="X147" s="50"/>
      <c r="Y147" s="50"/>
      <c r="Z147" s="50"/>
    </row>
    <row r="148" spans="1:26" ht="17.2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0"/>
      <c r="K148" s="125"/>
      <c r="L148" s="125"/>
      <c r="R148" s="50"/>
      <c r="S148" s="50"/>
      <c r="T148" s="50"/>
      <c r="U148" s="50"/>
      <c r="V148" s="50"/>
      <c r="W148" s="52"/>
      <c r="X148" s="50"/>
      <c r="Y148" s="50"/>
      <c r="Z148" s="50"/>
    </row>
    <row r="149" spans="1:26" ht="17.2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0"/>
      <c r="K149" s="125"/>
      <c r="L149" s="125"/>
      <c r="R149" s="50"/>
      <c r="S149" s="50"/>
      <c r="T149" s="50"/>
      <c r="U149" s="50"/>
      <c r="V149" s="50"/>
      <c r="W149" s="52"/>
      <c r="X149" s="50"/>
      <c r="Y149" s="50"/>
      <c r="Z149" s="50"/>
    </row>
    <row r="150" spans="1:26" ht="17.2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0"/>
      <c r="K150" s="125"/>
      <c r="L150" s="125"/>
      <c r="R150" s="50"/>
      <c r="S150" s="50"/>
      <c r="T150" s="50"/>
      <c r="U150" s="50"/>
      <c r="V150" s="50"/>
      <c r="W150" s="52"/>
      <c r="X150" s="50"/>
      <c r="Y150" s="50"/>
      <c r="Z150" s="50"/>
    </row>
    <row r="151" spans="1:26" ht="17.2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0"/>
      <c r="K151" s="125"/>
      <c r="L151" s="125"/>
      <c r="R151" s="50"/>
      <c r="S151" s="50"/>
      <c r="T151" s="50"/>
      <c r="U151" s="50"/>
      <c r="V151" s="50"/>
      <c r="W151" s="52"/>
      <c r="X151" s="50"/>
      <c r="Y151" s="50"/>
      <c r="Z151" s="50"/>
    </row>
    <row r="152" spans="1:26" ht="17.2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0"/>
      <c r="K152" s="125"/>
      <c r="L152" s="125"/>
      <c r="R152" s="50"/>
      <c r="S152" s="50"/>
      <c r="T152" s="50"/>
      <c r="U152" s="50"/>
      <c r="V152" s="50"/>
      <c r="W152" s="52"/>
      <c r="X152" s="50"/>
      <c r="Y152" s="50"/>
      <c r="Z152" s="50"/>
    </row>
    <row r="153" spans="1:26" ht="17.2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0"/>
      <c r="K153" s="125"/>
      <c r="L153" s="125"/>
      <c r="R153" s="50"/>
      <c r="S153" s="50"/>
      <c r="T153" s="50"/>
      <c r="U153" s="50"/>
      <c r="V153" s="50"/>
      <c r="W153" s="52"/>
      <c r="X153" s="50"/>
      <c r="Y153" s="50"/>
      <c r="Z153" s="50"/>
    </row>
    <row r="154" spans="1:26" ht="17.2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0"/>
      <c r="K154" s="125"/>
      <c r="L154" s="125"/>
      <c r="R154" s="50"/>
      <c r="S154" s="50"/>
      <c r="T154" s="50"/>
      <c r="U154" s="50"/>
      <c r="V154" s="50"/>
      <c r="W154" s="52"/>
      <c r="X154" s="50"/>
      <c r="Y154" s="50"/>
      <c r="Z154" s="50"/>
    </row>
    <row r="155" spans="1:26" ht="17.2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0"/>
      <c r="K155" s="125"/>
      <c r="L155" s="125"/>
      <c r="R155" s="50"/>
      <c r="S155" s="50"/>
      <c r="T155" s="50"/>
      <c r="U155" s="50"/>
      <c r="V155" s="50"/>
      <c r="W155" s="52"/>
      <c r="X155" s="50"/>
      <c r="Y155" s="50"/>
      <c r="Z155" s="50"/>
    </row>
    <row r="156" spans="1:26" ht="17.2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0"/>
      <c r="K156" s="125"/>
      <c r="L156" s="125"/>
      <c r="R156" s="50"/>
      <c r="S156" s="50"/>
      <c r="T156" s="50"/>
      <c r="U156" s="50"/>
      <c r="V156" s="50"/>
      <c r="W156" s="52"/>
      <c r="X156" s="50"/>
      <c r="Y156" s="50"/>
      <c r="Z156" s="50"/>
    </row>
    <row r="157" spans="1:26" ht="17.2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0"/>
      <c r="K157" s="125"/>
      <c r="L157" s="125"/>
      <c r="R157" s="50"/>
      <c r="S157" s="50"/>
      <c r="T157" s="50"/>
      <c r="U157" s="50"/>
      <c r="V157" s="50"/>
      <c r="W157" s="52"/>
      <c r="X157" s="50"/>
      <c r="Y157" s="50"/>
      <c r="Z157" s="50"/>
    </row>
    <row r="158" spans="1:26" ht="17.2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0"/>
      <c r="K158" s="125"/>
      <c r="L158" s="125"/>
      <c r="R158" s="50"/>
      <c r="S158" s="50"/>
      <c r="T158" s="50"/>
      <c r="U158" s="50"/>
      <c r="V158" s="50"/>
      <c r="W158" s="52"/>
      <c r="X158" s="50"/>
      <c r="Y158" s="50"/>
      <c r="Z158" s="50"/>
    </row>
    <row r="159" spans="1:26" ht="17.2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0"/>
      <c r="K159" s="125"/>
      <c r="L159" s="125"/>
      <c r="R159" s="50"/>
      <c r="S159" s="50"/>
      <c r="T159" s="50"/>
      <c r="U159" s="50"/>
      <c r="V159" s="50"/>
      <c r="W159" s="52"/>
      <c r="X159" s="50"/>
      <c r="Y159" s="50"/>
      <c r="Z159" s="50"/>
    </row>
    <row r="160" spans="1:26" ht="17.2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0"/>
      <c r="K160" s="125"/>
      <c r="L160" s="125"/>
      <c r="R160" s="50"/>
      <c r="S160" s="50"/>
      <c r="T160" s="50"/>
      <c r="U160" s="50"/>
      <c r="V160" s="50"/>
      <c r="W160" s="52"/>
      <c r="X160" s="50"/>
      <c r="Y160" s="50"/>
      <c r="Z160" s="50"/>
    </row>
    <row r="161" spans="1:26" ht="17.2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0"/>
      <c r="K161" s="125"/>
      <c r="L161" s="125"/>
      <c r="R161" s="50"/>
      <c r="S161" s="50"/>
      <c r="T161" s="50"/>
      <c r="U161" s="50"/>
      <c r="V161" s="50"/>
      <c r="W161" s="52"/>
      <c r="X161" s="50"/>
      <c r="Y161" s="50"/>
      <c r="Z161" s="50"/>
    </row>
    <row r="162" spans="1:26" ht="17.2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0"/>
      <c r="K162" s="125"/>
      <c r="L162" s="125"/>
      <c r="R162" s="50"/>
      <c r="S162" s="50"/>
      <c r="T162" s="50"/>
      <c r="U162" s="50"/>
      <c r="V162" s="50"/>
      <c r="W162" s="52"/>
      <c r="X162" s="50"/>
      <c r="Y162" s="50"/>
      <c r="Z162" s="50"/>
    </row>
    <row r="163" spans="1:26" ht="17.2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0"/>
      <c r="K163" s="125"/>
      <c r="L163" s="125"/>
      <c r="R163" s="50"/>
      <c r="S163" s="50"/>
      <c r="T163" s="50"/>
      <c r="U163" s="50"/>
      <c r="V163" s="50"/>
      <c r="W163" s="52"/>
      <c r="X163" s="50"/>
      <c r="Y163" s="50"/>
      <c r="Z163" s="50"/>
    </row>
    <row r="164" spans="1:26" ht="17.2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0"/>
      <c r="K164" s="125"/>
      <c r="L164" s="125"/>
      <c r="R164" s="50"/>
      <c r="S164" s="50"/>
      <c r="T164" s="50"/>
      <c r="U164" s="50"/>
      <c r="V164" s="50"/>
      <c r="W164" s="52"/>
      <c r="X164" s="50"/>
      <c r="Y164" s="50"/>
      <c r="Z164" s="50"/>
    </row>
    <row r="165" spans="1:26" ht="17.2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0"/>
      <c r="K165" s="125"/>
      <c r="L165" s="125"/>
      <c r="R165" s="50"/>
      <c r="S165" s="50"/>
      <c r="T165" s="50"/>
      <c r="U165" s="50"/>
      <c r="V165" s="50"/>
      <c r="W165" s="52"/>
      <c r="X165" s="50"/>
      <c r="Y165" s="50"/>
      <c r="Z165" s="50"/>
    </row>
    <row r="166" spans="1:26" ht="17.2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0"/>
      <c r="K166" s="125"/>
      <c r="L166" s="125"/>
      <c r="R166" s="50"/>
      <c r="S166" s="50"/>
      <c r="T166" s="50"/>
      <c r="U166" s="50"/>
      <c r="V166" s="50"/>
      <c r="W166" s="52"/>
      <c r="X166" s="50"/>
      <c r="Y166" s="50"/>
      <c r="Z166" s="50"/>
    </row>
    <row r="167" spans="1:26" ht="17.2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0"/>
      <c r="K167" s="125"/>
      <c r="L167" s="125"/>
      <c r="R167" s="50"/>
      <c r="S167" s="50"/>
      <c r="T167" s="50"/>
      <c r="U167" s="50"/>
      <c r="V167" s="50"/>
      <c r="W167" s="52"/>
      <c r="X167" s="50"/>
      <c r="Y167" s="50"/>
      <c r="Z167" s="50"/>
    </row>
    <row r="168" spans="1:26" ht="17.2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0"/>
      <c r="K168" s="125"/>
      <c r="L168" s="125"/>
      <c r="R168" s="50"/>
      <c r="S168" s="50"/>
      <c r="T168" s="50"/>
      <c r="U168" s="50"/>
      <c r="V168" s="50"/>
      <c r="W168" s="52"/>
      <c r="X168" s="50"/>
      <c r="Y168" s="50"/>
      <c r="Z168" s="50"/>
    </row>
    <row r="169" spans="1:26" ht="17.2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0"/>
      <c r="K169" s="125"/>
      <c r="L169" s="125"/>
      <c r="R169" s="50"/>
      <c r="S169" s="50"/>
      <c r="T169" s="50"/>
      <c r="U169" s="50"/>
      <c r="V169" s="50"/>
      <c r="W169" s="52"/>
      <c r="X169" s="50"/>
      <c r="Y169" s="50"/>
      <c r="Z169" s="50"/>
    </row>
    <row r="170" spans="1:26" ht="17.2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0"/>
      <c r="K170" s="125"/>
      <c r="L170" s="125"/>
      <c r="R170" s="50"/>
      <c r="S170" s="50"/>
      <c r="T170" s="50"/>
      <c r="U170" s="50"/>
      <c r="V170" s="50"/>
      <c r="W170" s="52"/>
      <c r="X170" s="50"/>
      <c r="Y170" s="50"/>
      <c r="Z170" s="50"/>
    </row>
    <row r="171" spans="1:26" ht="17.2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0"/>
      <c r="K171" s="125"/>
      <c r="L171" s="125"/>
      <c r="R171" s="50"/>
      <c r="S171" s="50"/>
      <c r="T171" s="50"/>
      <c r="U171" s="50"/>
      <c r="V171" s="50"/>
      <c r="W171" s="52"/>
      <c r="X171" s="50"/>
      <c r="Y171" s="50"/>
      <c r="Z171" s="50"/>
    </row>
    <row r="172" spans="1:26" ht="17.2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0"/>
      <c r="K172" s="125"/>
      <c r="L172" s="125"/>
      <c r="R172" s="50"/>
      <c r="S172" s="50"/>
      <c r="T172" s="50"/>
      <c r="U172" s="50"/>
      <c r="V172" s="50"/>
      <c r="W172" s="52"/>
      <c r="X172" s="50"/>
      <c r="Y172" s="50"/>
      <c r="Z172" s="50"/>
    </row>
    <row r="173" spans="1:26" ht="17.2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0"/>
      <c r="K173" s="125"/>
      <c r="L173" s="125"/>
      <c r="R173" s="50"/>
      <c r="S173" s="50"/>
      <c r="T173" s="50"/>
      <c r="U173" s="50"/>
      <c r="V173" s="50"/>
      <c r="W173" s="52"/>
      <c r="X173" s="50"/>
      <c r="Y173" s="50"/>
      <c r="Z173" s="50"/>
    </row>
    <row r="174" spans="1:26" ht="17.2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0"/>
      <c r="K174" s="125"/>
      <c r="L174" s="125"/>
      <c r="R174" s="50"/>
      <c r="S174" s="50"/>
      <c r="T174" s="50"/>
      <c r="U174" s="50"/>
      <c r="V174" s="50"/>
      <c r="W174" s="52"/>
      <c r="X174" s="50"/>
      <c r="Y174" s="50"/>
      <c r="Z174" s="50"/>
    </row>
    <row r="175" spans="1:26" ht="17.2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0"/>
      <c r="K175" s="125"/>
      <c r="L175" s="125"/>
      <c r="R175" s="50"/>
      <c r="S175" s="50"/>
      <c r="T175" s="50"/>
      <c r="U175" s="50"/>
      <c r="V175" s="50"/>
      <c r="W175" s="52"/>
      <c r="X175" s="50"/>
      <c r="Y175" s="50"/>
      <c r="Z175" s="50"/>
    </row>
    <row r="176" spans="1:26" ht="17.2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0"/>
      <c r="K176" s="125"/>
      <c r="L176" s="125"/>
      <c r="R176" s="50"/>
      <c r="S176" s="50"/>
      <c r="T176" s="50"/>
      <c r="U176" s="50"/>
      <c r="V176" s="50"/>
      <c r="W176" s="52"/>
      <c r="X176" s="50"/>
      <c r="Y176" s="50"/>
      <c r="Z176" s="50"/>
    </row>
    <row r="177" spans="1:26" ht="17.2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0"/>
      <c r="K177" s="125"/>
      <c r="L177" s="125"/>
      <c r="R177" s="50"/>
      <c r="S177" s="50"/>
      <c r="T177" s="50"/>
      <c r="U177" s="50"/>
      <c r="V177" s="50"/>
      <c r="W177" s="52"/>
      <c r="X177" s="50"/>
      <c r="Y177" s="50"/>
      <c r="Z177" s="50"/>
    </row>
    <row r="178" spans="1:26" ht="17.2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0"/>
      <c r="K178" s="125"/>
      <c r="L178" s="125"/>
      <c r="R178" s="50"/>
      <c r="S178" s="50"/>
      <c r="T178" s="50"/>
      <c r="U178" s="50"/>
      <c r="V178" s="50"/>
      <c r="W178" s="52"/>
      <c r="X178" s="50"/>
      <c r="Y178" s="50"/>
      <c r="Z178" s="50"/>
    </row>
    <row r="179" spans="1:26" ht="17.2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0"/>
      <c r="K179" s="125"/>
      <c r="L179" s="125"/>
      <c r="R179" s="50"/>
      <c r="S179" s="50"/>
      <c r="T179" s="50"/>
      <c r="U179" s="50"/>
      <c r="V179" s="50"/>
      <c r="W179" s="52"/>
      <c r="X179" s="50"/>
      <c r="Y179" s="50"/>
      <c r="Z179" s="50"/>
    </row>
    <row r="180" spans="1:26" ht="17.2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0"/>
      <c r="K180" s="125"/>
      <c r="L180" s="125"/>
      <c r="R180" s="50"/>
      <c r="S180" s="50"/>
      <c r="T180" s="50"/>
      <c r="U180" s="50"/>
      <c r="V180" s="50"/>
      <c r="W180" s="52"/>
      <c r="X180" s="50"/>
      <c r="Y180" s="50"/>
      <c r="Z180" s="50"/>
    </row>
    <row r="181" spans="1:26" ht="17.2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0"/>
      <c r="K181" s="125"/>
      <c r="L181" s="125"/>
      <c r="R181" s="50"/>
      <c r="S181" s="50"/>
      <c r="T181" s="50"/>
      <c r="U181" s="50"/>
      <c r="V181" s="50"/>
      <c r="W181" s="52"/>
      <c r="X181" s="50"/>
      <c r="Y181" s="50"/>
      <c r="Z181" s="50"/>
    </row>
    <row r="182" spans="1:26" ht="17.2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0"/>
      <c r="K182" s="125"/>
      <c r="L182" s="125"/>
      <c r="R182" s="50"/>
      <c r="S182" s="50"/>
      <c r="T182" s="50"/>
      <c r="U182" s="50"/>
      <c r="V182" s="50"/>
      <c r="W182" s="52"/>
      <c r="X182" s="50"/>
      <c r="Y182" s="50"/>
      <c r="Z182" s="50"/>
    </row>
    <row r="183" spans="1:26" ht="17.2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0"/>
      <c r="K183" s="125"/>
      <c r="L183" s="125"/>
      <c r="R183" s="50"/>
      <c r="S183" s="50"/>
      <c r="T183" s="50"/>
      <c r="U183" s="50"/>
      <c r="V183" s="50"/>
      <c r="W183" s="52"/>
      <c r="X183" s="50"/>
      <c r="Y183" s="50"/>
      <c r="Z183" s="50"/>
    </row>
    <row r="184" spans="1:26" ht="17.2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0"/>
      <c r="K184" s="125"/>
      <c r="L184" s="125"/>
      <c r="R184" s="50"/>
      <c r="S184" s="50"/>
      <c r="T184" s="50"/>
      <c r="U184" s="50"/>
      <c r="V184" s="50"/>
      <c r="W184" s="52"/>
      <c r="X184" s="50"/>
      <c r="Y184" s="50"/>
      <c r="Z184" s="50"/>
    </row>
    <row r="185" spans="1:26" ht="17.2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0"/>
      <c r="K185" s="125"/>
      <c r="L185" s="125"/>
      <c r="R185" s="50"/>
      <c r="S185" s="50"/>
      <c r="T185" s="50"/>
      <c r="U185" s="50"/>
      <c r="V185" s="50"/>
      <c r="W185" s="52"/>
      <c r="X185" s="50"/>
      <c r="Y185" s="50"/>
      <c r="Z185" s="50"/>
    </row>
    <row r="186" spans="1:26" ht="17.2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0"/>
      <c r="K186" s="125"/>
      <c r="L186" s="125"/>
      <c r="R186" s="50"/>
      <c r="S186" s="50"/>
      <c r="T186" s="50"/>
      <c r="U186" s="50"/>
      <c r="V186" s="50"/>
      <c r="W186" s="52"/>
      <c r="X186" s="50"/>
      <c r="Y186" s="50"/>
      <c r="Z186" s="50"/>
    </row>
    <row r="187" spans="1:26" ht="17.2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0"/>
      <c r="K187" s="125"/>
      <c r="L187" s="125"/>
      <c r="R187" s="50"/>
      <c r="S187" s="50"/>
      <c r="T187" s="50"/>
      <c r="U187" s="50"/>
      <c r="V187" s="50"/>
      <c r="W187" s="52"/>
      <c r="X187" s="50"/>
      <c r="Y187" s="50"/>
      <c r="Z187" s="50"/>
    </row>
    <row r="188" spans="1:26" ht="17.2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0"/>
      <c r="K188" s="125"/>
      <c r="L188" s="125"/>
      <c r="R188" s="50"/>
      <c r="S188" s="50"/>
      <c r="T188" s="50"/>
      <c r="U188" s="50"/>
      <c r="V188" s="50"/>
      <c r="W188" s="52"/>
      <c r="X188" s="50"/>
      <c r="Y188" s="50"/>
      <c r="Z188" s="50"/>
    </row>
    <row r="189" spans="1:26" ht="17.2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0"/>
      <c r="K189" s="125"/>
      <c r="L189" s="125"/>
      <c r="R189" s="50"/>
      <c r="S189" s="50"/>
      <c r="T189" s="50"/>
      <c r="U189" s="50"/>
      <c r="V189" s="50"/>
      <c r="W189" s="52"/>
      <c r="X189" s="50"/>
      <c r="Y189" s="50"/>
      <c r="Z189" s="50"/>
    </row>
    <row r="190" spans="1:26" ht="17.2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0"/>
      <c r="K190" s="125"/>
      <c r="L190" s="125"/>
      <c r="R190" s="50"/>
      <c r="S190" s="50"/>
      <c r="T190" s="50"/>
      <c r="U190" s="50"/>
      <c r="V190" s="50"/>
      <c r="W190" s="52"/>
      <c r="X190" s="50"/>
      <c r="Y190" s="50"/>
      <c r="Z190" s="50"/>
    </row>
    <row r="191" spans="1:26" ht="17.2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0"/>
      <c r="K191" s="125"/>
      <c r="L191" s="125"/>
      <c r="R191" s="50"/>
      <c r="S191" s="50"/>
      <c r="T191" s="50"/>
      <c r="U191" s="50"/>
      <c r="V191" s="50"/>
      <c r="W191" s="52"/>
      <c r="X191" s="50"/>
      <c r="Y191" s="50"/>
      <c r="Z191" s="50"/>
    </row>
    <row r="192" spans="1:26" ht="17.2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0"/>
      <c r="K192" s="125"/>
      <c r="L192" s="125"/>
      <c r="R192" s="50"/>
      <c r="S192" s="50"/>
      <c r="T192" s="50"/>
      <c r="U192" s="50"/>
      <c r="V192" s="50"/>
      <c r="W192" s="52"/>
      <c r="X192" s="50"/>
      <c r="Y192" s="50"/>
      <c r="Z192" s="50"/>
    </row>
    <row r="193" spans="1:26" ht="17.2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0"/>
      <c r="K193" s="125"/>
      <c r="L193" s="125"/>
      <c r="R193" s="50"/>
      <c r="S193" s="50"/>
      <c r="T193" s="50"/>
      <c r="U193" s="50"/>
      <c r="V193" s="50"/>
      <c r="W193" s="52"/>
      <c r="X193" s="50"/>
      <c r="Y193" s="50"/>
      <c r="Z193" s="50"/>
    </row>
    <row r="194" spans="1:26" ht="17.2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0"/>
      <c r="K194" s="125"/>
      <c r="L194" s="125"/>
      <c r="R194" s="50"/>
      <c r="S194" s="50"/>
      <c r="T194" s="50"/>
      <c r="U194" s="50"/>
      <c r="V194" s="50"/>
      <c r="W194" s="52"/>
      <c r="X194" s="50"/>
      <c r="Y194" s="50"/>
      <c r="Z194" s="50"/>
    </row>
    <row r="195" spans="1:26" ht="17.2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0"/>
      <c r="K195" s="125"/>
      <c r="L195" s="125"/>
      <c r="R195" s="50"/>
      <c r="S195" s="50"/>
      <c r="T195" s="50"/>
      <c r="U195" s="50"/>
      <c r="V195" s="50"/>
      <c r="W195" s="52"/>
      <c r="X195" s="50"/>
      <c r="Y195" s="50"/>
      <c r="Z195" s="50"/>
    </row>
    <row r="196" spans="1:26" ht="17.2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0"/>
      <c r="K196" s="125"/>
      <c r="L196" s="125"/>
      <c r="R196" s="50"/>
      <c r="S196" s="50"/>
      <c r="T196" s="50"/>
      <c r="U196" s="50"/>
      <c r="V196" s="50"/>
      <c r="W196" s="52"/>
      <c r="X196" s="50"/>
      <c r="Y196" s="50"/>
      <c r="Z196" s="50"/>
    </row>
    <row r="197" spans="1:26" ht="17.2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0"/>
      <c r="K197" s="125"/>
      <c r="L197" s="125"/>
      <c r="R197" s="50"/>
      <c r="S197" s="50"/>
      <c r="T197" s="50"/>
      <c r="U197" s="50"/>
      <c r="V197" s="50"/>
      <c r="W197" s="52"/>
      <c r="X197" s="50"/>
      <c r="Y197" s="50"/>
      <c r="Z197" s="50"/>
    </row>
    <row r="198" spans="1:26" ht="17.2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0"/>
      <c r="K198" s="125"/>
      <c r="L198" s="125"/>
      <c r="R198" s="50"/>
      <c r="S198" s="50"/>
      <c r="T198" s="50"/>
      <c r="U198" s="50"/>
      <c r="V198" s="50"/>
      <c r="W198" s="52"/>
      <c r="X198" s="50"/>
      <c r="Y198" s="50"/>
      <c r="Z198" s="50"/>
    </row>
    <row r="199" spans="1:26" ht="17.2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0"/>
      <c r="K199" s="125"/>
      <c r="L199" s="125"/>
      <c r="R199" s="50"/>
      <c r="S199" s="50"/>
      <c r="T199" s="50"/>
      <c r="U199" s="50"/>
      <c r="V199" s="50"/>
      <c r="W199" s="52"/>
      <c r="X199" s="50"/>
      <c r="Y199" s="50"/>
      <c r="Z199" s="50"/>
    </row>
    <row r="200" spans="1:26" ht="17.2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0"/>
      <c r="K200" s="125"/>
      <c r="L200" s="125"/>
      <c r="R200" s="50"/>
      <c r="S200" s="50"/>
      <c r="T200" s="50"/>
      <c r="U200" s="50"/>
      <c r="V200" s="50"/>
      <c r="W200" s="52"/>
      <c r="X200" s="50"/>
      <c r="Y200" s="50"/>
      <c r="Z200" s="50"/>
    </row>
    <row r="201" spans="1:26" ht="17.2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0"/>
      <c r="K201" s="125"/>
      <c r="L201" s="125"/>
      <c r="R201" s="50"/>
      <c r="S201" s="50"/>
      <c r="T201" s="50"/>
      <c r="U201" s="50"/>
      <c r="V201" s="50"/>
      <c r="W201" s="52"/>
      <c r="X201" s="50"/>
      <c r="Y201" s="50"/>
      <c r="Z201" s="50"/>
    </row>
    <row r="202" spans="1:26" ht="17.2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0"/>
      <c r="K202" s="125"/>
      <c r="L202" s="125"/>
      <c r="R202" s="50"/>
      <c r="S202" s="50"/>
      <c r="T202" s="50"/>
      <c r="U202" s="50"/>
      <c r="V202" s="50"/>
      <c r="W202" s="52"/>
      <c r="X202" s="50"/>
      <c r="Y202" s="50"/>
      <c r="Z202" s="50"/>
    </row>
    <row r="203" spans="1:26" ht="17.2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0"/>
      <c r="K203" s="125"/>
      <c r="L203" s="125"/>
      <c r="R203" s="50"/>
      <c r="S203" s="50"/>
      <c r="T203" s="50"/>
      <c r="U203" s="50"/>
      <c r="V203" s="50"/>
      <c r="W203" s="52"/>
      <c r="X203" s="50"/>
      <c r="Y203" s="50"/>
      <c r="Z203" s="50"/>
    </row>
    <row r="204" spans="1:26" ht="17.2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0"/>
      <c r="K204" s="125"/>
      <c r="L204" s="125"/>
      <c r="R204" s="50"/>
      <c r="S204" s="50"/>
      <c r="T204" s="50"/>
      <c r="U204" s="50"/>
      <c r="V204" s="50"/>
      <c r="W204" s="52"/>
      <c r="X204" s="50"/>
      <c r="Y204" s="50"/>
      <c r="Z204" s="50"/>
    </row>
    <row r="205" spans="1:26" ht="17.2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0"/>
      <c r="K205" s="125"/>
      <c r="L205" s="125"/>
      <c r="R205" s="50"/>
      <c r="S205" s="50"/>
      <c r="T205" s="50"/>
      <c r="U205" s="50"/>
      <c r="V205" s="50"/>
      <c r="W205" s="52"/>
      <c r="X205" s="50"/>
      <c r="Y205" s="50"/>
      <c r="Z205" s="50"/>
    </row>
    <row r="206" spans="1:26" ht="17.2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0"/>
      <c r="K206" s="125"/>
      <c r="L206" s="125"/>
      <c r="R206" s="50"/>
      <c r="S206" s="50"/>
      <c r="T206" s="50"/>
      <c r="U206" s="50"/>
      <c r="V206" s="50"/>
      <c r="W206" s="52"/>
      <c r="X206" s="50"/>
      <c r="Y206" s="50"/>
      <c r="Z206" s="50"/>
    </row>
    <row r="207" spans="1:26" ht="17.2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0"/>
      <c r="K207" s="125"/>
      <c r="L207" s="125"/>
      <c r="R207" s="50"/>
      <c r="S207" s="50"/>
      <c r="T207" s="50"/>
      <c r="U207" s="50"/>
      <c r="V207" s="50"/>
      <c r="W207" s="52"/>
      <c r="X207" s="50"/>
      <c r="Y207" s="50"/>
      <c r="Z207" s="50"/>
    </row>
    <row r="208" spans="1:26" ht="17.2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0"/>
      <c r="K208" s="125"/>
      <c r="L208" s="125"/>
      <c r="R208" s="50"/>
      <c r="S208" s="50"/>
      <c r="T208" s="50"/>
      <c r="U208" s="50"/>
      <c r="V208" s="50"/>
      <c r="W208" s="52"/>
      <c r="X208" s="50"/>
      <c r="Y208" s="50"/>
      <c r="Z208" s="50"/>
    </row>
    <row r="209" spans="1:26" ht="17.2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0"/>
      <c r="K209" s="125"/>
      <c r="L209" s="125"/>
      <c r="R209" s="50"/>
      <c r="S209" s="50"/>
      <c r="T209" s="50"/>
      <c r="U209" s="50"/>
      <c r="V209" s="50"/>
      <c r="W209" s="52"/>
      <c r="X209" s="50"/>
      <c r="Y209" s="50"/>
      <c r="Z209" s="50"/>
    </row>
    <row r="210" spans="1:26" ht="17.2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0"/>
      <c r="K210" s="125"/>
      <c r="L210" s="125"/>
      <c r="R210" s="50"/>
      <c r="S210" s="50"/>
      <c r="T210" s="50"/>
      <c r="U210" s="50"/>
      <c r="V210" s="50"/>
      <c r="W210" s="52"/>
      <c r="X210" s="50"/>
      <c r="Y210" s="50"/>
      <c r="Z210" s="50"/>
    </row>
    <row r="211" spans="1:26" ht="17.2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0"/>
      <c r="K211" s="125"/>
      <c r="L211" s="125"/>
      <c r="R211" s="50"/>
      <c r="S211" s="50"/>
      <c r="T211" s="50"/>
      <c r="U211" s="50"/>
      <c r="V211" s="50"/>
      <c r="W211" s="52"/>
      <c r="X211" s="50"/>
      <c r="Y211" s="50"/>
      <c r="Z211" s="50"/>
    </row>
    <row r="212" spans="1:26" ht="17.2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0"/>
      <c r="K212" s="125"/>
      <c r="L212" s="125"/>
      <c r="R212" s="50"/>
      <c r="S212" s="50"/>
      <c r="T212" s="50"/>
      <c r="U212" s="50"/>
      <c r="V212" s="50"/>
      <c r="W212" s="52"/>
      <c r="X212" s="50"/>
      <c r="Y212" s="50"/>
      <c r="Z212" s="50"/>
    </row>
    <row r="213" spans="1:26" ht="17.2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0"/>
      <c r="K213" s="125"/>
      <c r="L213" s="125"/>
      <c r="R213" s="50"/>
      <c r="S213" s="50"/>
      <c r="T213" s="50"/>
      <c r="U213" s="50"/>
      <c r="V213" s="50"/>
      <c r="W213" s="52"/>
      <c r="X213" s="50"/>
      <c r="Y213" s="50"/>
      <c r="Z213" s="50"/>
    </row>
    <row r="214" spans="1:26" ht="17.2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0"/>
      <c r="K214" s="125"/>
      <c r="L214" s="125"/>
      <c r="R214" s="50"/>
      <c r="S214" s="50"/>
      <c r="T214" s="50"/>
      <c r="U214" s="50"/>
      <c r="V214" s="50"/>
      <c r="W214" s="52"/>
      <c r="X214" s="50"/>
      <c r="Y214" s="50"/>
      <c r="Z214" s="50"/>
    </row>
    <row r="215" spans="1:26" ht="17.2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0"/>
      <c r="K215" s="125"/>
      <c r="L215" s="125"/>
      <c r="R215" s="50"/>
      <c r="S215" s="50"/>
      <c r="T215" s="50"/>
      <c r="U215" s="50"/>
      <c r="V215" s="50"/>
      <c r="W215" s="52"/>
      <c r="X215" s="50"/>
      <c r="Y215" s="50"/>
      <c r="Z215" s="50"/>
    </row>
    <row r="216" spans="1:26" ht="17.2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0"/>
      <c r="K216" s="125"/>
      <c r="L216" s="125"/>
      <c r="R216" s="50"/>
      <c r="S216" s="50"/>
      <c r="T216" s="50"/>
      <c r="U216" s="50"/>
      <c r="V216" s="50"/>
      <c r="W216" s="52"/>
      <c r="X216" s="50"/>
      <c r="Y216" s="50"/>
      <c r="Z216" s="50"/>
    </row>
    <row r="217" spans="1:26" ht="17.2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0"/>
      <c r="K217" s="125"/>
      <c r="L217" s="125"/>
      <c r="R217" s="50"/>
      <c r="S217" s="50"/>
      <c r="T217" s="50"/>
      <c r="U217" s="50"/>
      <c r="V217" s="50"/>
      <c r="W217" s="52"/>
      <c r="X217" s="50"/>
      <c r="Y217" s="50"/>
      <c r="Z217" s="50"/>
    </row>
    <row r="218" spans="1:26" ht="17.2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0"/>
      <c r="K218" s="125"/>
      <c r="L218" s="125"/>
      <c r="R218" s="50"/>
      <c r="S218" s="50"/>
      <c r="T218" s="50"/>
      <c r="U218" s="50"/>
      <c r="V218" s="50"/>
      <c r="W218" s="52"/>
      <c r="X218" s="50"/>
      <c r="Y218" s="50"/>
      <c r="Z218" s="50"/>
    </row>
    <row r="219" spans="1:26" ht="17.2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0"/>
      <c r="K219" s="125"/>
      <c r="L219" s="125"/>
      <c r="R219" s="50"/>
      <c r="S219" s="50"/>
      <c r="T219" s="50"/>
      <c r="U219" s="50"/>
      <c r="V219" s="50"/>
      <c r="W219" s="52"/>
      <c r="X219" s="50"/>
      <c r="Y219" s="50"/>
      <c r="Z219" s="50"/>
    </row>
    <row r="220" spans="1:26" ht="17.2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0"/>
      <c r="K220" s="125"/>
      <c r="L220" s="125"/>
      <c r="R220" s="50"/>
      <c r="S220" s="50"/>
      <c r="T220" s="50"/>
      <c r="U220" s="50"/>
      <c r="V220" s="50"/>
      <c r="W220" s="52"/>
      <c r="X220" s="50"/>
      <c r="Y220" s="50"/>
      <c r="Z220" s="50"/>
    </row>
    <row r="221" spans="1:26" ht="17.2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0"/>
      <c r="K221" s="125"/>
      <c r="L221" s="125"/>
      <c r="R221" s="50"/>
      <c r="S221" s="50"/>
      <c r="T221" s="50"/>
      <c r="U221" s="50"/>
      <c r="V221" s="50"/>
      <c r="W221" s="52"/>
      <c r="X221" s="50"/>
      <c r="Y221" s="50"/>
      <c r="Z221" s="50"/>
    </row>
    <row r="222" spans="1:26" ht="17.2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0"/>
      <c r="K222" s="125"/>
      <c r="L222" s="125"/>
      <c r="R222" s="50"/>
      <c r="S222" s="50"/>
      <c r="T222" s="50"/>
      <c r="U222" s="50"/>
      <c r="V222" s="50"/>
      <c r="W222" s="52"/>
      <c r="X222" s="50"/>
      <c r="Y222" s="50"/>
      <c r="Z222" s="50"/>
    </row>
    <row r="223" spans="1:26" ht="17.2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0"/>
      <c r="K223" s="125"/>
      <c r="L223" s="125"/>
      <c r="R223" s="50"/>
      <c r="S223" s="50"/>
      <c r="T223" s="50"/>
      <c r="U223" s="50"/>
      <c r="V223" s="50"/>
      <c r="W223" s="52"/>
      <c r="X223" s="50"/>
      <c r="Y223" s="50"/>
      <c r="Z223" s="50"/>
    </row>
    <row r="224" spans="1:26" ht="17.2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0"/>
      <c r="K224" s="125"/>
      <c r="L224" s="125"/>
      <c r="R224" s="50"/>
      <c r="S224" s="50"/>
      <c r="T224" s="50"/>
      <c r="U224" s="50"/>
      <c r="V224" s="50"/>
      <c r="W224" s="52"/>
      <c r="X224" s="50"/>
      <c r="Y224" s="50"/>
      <c r="Z224" s="50"/>
    </row>
    <row r="225" spans="1:26" ht="17.2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0"/>
      <c r="K225" s="125"/>
      <c r="L225" s="125"/>
      <c r="R225" s="50"/>
      <c r="S225" s="50"/>
      <c r="T225" s="50"/>
      <c r="U225" s="50"/>
      <c r="V225" s="50"/>
      <c r="W225" s="52"/>
      <c r="X225" s="50"/>
      <c r="Y225" s="50"/>
      <c r="Z225" s="50"/>
    </row>
    <row r="226" spans="1:26" ht="17.2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0"/>
      <c r="K226" s="125"/>
      <c r="L226" s="125"/>
      <c r="R226" s="50"/>
      <c r="S226" s="50"/>
      <c r="T226" s="50"/>
      <c r="U226" s="50"/>
      <c r="V226" s="50"/>
      <c r="W226" s="52"/>
      <c r="X226" s="50"/>
      <c r="Y226" s="50"/>
      <c r="Z226" s="50"/>
    </row>
    <row r="227" spans="1:26" ht="17.2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0"/>
      <c r="K227" s="125"/>
      <c r="L227" s="125"/>
      <c r="R227" s="50"/>
      <c r="S227" s="50"/>
      <c r="T227" s="50"/>
      <c r="U227" s="50"/>
      <c r="V227" s="50"/>
      <c r="W227" s="52"/>
      <c r="X227" s="50"/>
      <c r="Y227" s="50"/>
      <c r="Z227" s="50"/>
    </row>
    <row r="228" spans="1:26" ht="17.2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0"/>
      <c r="K228" s="125"/>
      <c r="L228" s="125"/>
      <c r="R228" s="50"/>
      <c r="S228" s="50"/>
      <c r="T228" s="50"/>
      <c r="U228" s="50"/>
      <c r="V228" s="50"/>
      <c r="W228" s="52"/>
      <c r="X228" s="50"/>
      <c r="Y228" s="50"/>
      <c r="Z228" s="50"/>
    </row>
    <row r="229" spans="1:26" ht="17.2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0"/>
      <c r="K229" s="125"/>
      <c r="L229" s="125"/>
      <c r="R229" s="50"/>
      <c r="S229" s="50"/>
      <c r="T229" s="50"/>
      <c r="U229" s="50"/>
      <c r="V229" s="50"/>
      <c r="W229" s="52"/>
      <c r="X229" s="50"/>
      <c r="Y229" s="50"/>
      <c r="Z229" s="50"/>
    </row>
    <row r="230" spans="1:26" ht="17.2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0"/>
      <c r="K230" s="125"/>
      <c r="L230" s="125"/>
      <c r="R230" s="50"/>
      <c r="S230" s="50"/>
      <c r="T230" s="50"/>
      <c r="U230" s="50"/>
      <c r="V230" s="50"/>
      <c r="W230" s="52"/>
      <c r="X230" s="50"/>
      <c r="Y230" s="50"/>
      <c r="Z230" s="50"/>
    </row>
    <row r="231" spans="1:26" ht="17.2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0"/>
      <c r="K231" s="125"/>
      <c r="L231" s="125"/>
      <c r="R231" s="50"/>
      <c r="S231" s="50"/>
      <c r="T231" s="50"/>
      <c r="U231" s="50"/>
      <c r="V231" s="50"/>
      <c r="W231" s="52"/>
      <c r="X231" s="50"/>
      <c r="Y231" s="50"/>
      <c r="Z231" s="50"/>
    </row>
    <row r="232" spans="1:26" ht="17.2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0"/>
      <c r="K232" s="125"/>
      <c r="L232" s="125"/>
      <c r="R232" s="50"/>
      <c r="S232" s="50"/>
      <c r="T232" s="50"/>
      <c r="U232" s="50"/>
      <c r="V232" s="50"/>
      <c r="W232" s="52"/>
      <c r="X232" s="50"/>
      <c r="Y232" s="50"/>
      <c r="Z232" s="50"/>
    </row>
    <row r="233" spans="1:26" ht="17.2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0"/>
      <c r="K233" s="125"/>
      <c r="L233" s="125"/>
      <c r="R233" s="50"/>
      <c r="S233" s="50"/>
      <c r="T233" s="50"/>
      <c r="U233" s="50"/>
      <c r="V233" s="50"/>
      <c r="W233" s="52"/>
      <c r="X233" s="50"/>
      <c r="Y233" s="50"/>
      <c r="Z233" s="50"/>
    </row>
    <row r="234" spans="1:26" ht="17.2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0"/>
      <c r="K234" s="125"/>
      <c r="L234" s="125"/>
      <c r="R234" s="50"/>
      <c r="S234" s="50"/>
      <c r="T234" s="50"/>
      <c r="U234" s="50"/>
      <c r="V234" s="50"/>
      <c r="W234" s="52"/>
      <c r="X234" s="50"/>
      <c r="Y234" s="50"/>
      <c r="Z234" s="50"/>
    </row>
    <row r="235" spans="1:26" ht="17.2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0"/>
      <c r="K235" s="125"/>
      <c r="L235" s="125"/>
      <c r="R235" s="50"/>
      <c r="S235" s="50"/>
      <c r="T235" s="50"/>
      <c r="U235" s="50"/>
      <c r="V235" s="50"/>
      <c r="W235" s="52"/>
      <c r="X235" s="50"/>
      <c r="Y235" s="50"/>
      <c r="Z235" s="50"/>
    </row>
    <row r="236" spans="1:26" ht="17.2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0"/>
      <c r="K236" s="125"/>
      <c r="L236" s="125"/>
      <c r="R236" s="50"/>
      <c r="S236" s="50"/>
      <c r="T236" s="50"/>
      <c r="U236" s="50"/>
      <c r="V236" s="50"/>
      <c r="W236" s="52"/>
      <c r="X236" s="50"/>
      <c r="Y236" s="50"/>
      <c r="Z236" s="50"/>
    </row>
    <row r="237" spans="1:26" ht="17.2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0"/>
      <c r="K237" s="125"/>
      <c r="L237" s="125"/>
      <c r="R237" s="50"/>
      <c r="S237" s="50"/>
      <c r="T237" s="50"/>
      <c r="U237" s="50"/>
      <c r="V237" s="50"/>
      <c r="W237" s="52"/>
      <c r="X237" s="50"/>
      <c r="Y237" s="50"/>
      <c r="Z237" s="50"/>
    </row>
    <row r="238" spans="1:26" ht="17.2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0"/>
      <c r="K238" s="125"/>
      <c r="L238" s="125"/>
      <c r="R238" s="50"/>
      <c r="S238" s="50"/>
      <c r="T238" s="50"/>
      <c r="U238" s="50"/>
      <c r="V238" s="50"/>
      <c r="W238" s="52"/>
      <c r="X238" s="50"/>
      <c r="Y238" s="50"/>
      <c r="Z238" s="50"/>
    </row>
    <row r="239" spans="1:26" ht="17.2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0"/>
      <c r="K239" s="125"/>
      <c r="L239" s="125"/>
      <c r="R239" s="50"/>
      <c r="S239" s="50"/>
      <c r="T239" s="50"/>
      <c r="U239" s="50"/>
      <c r="V239" s="50"/>
      <c r="W239" s="52"/>
      <c r="X239" s="50"/>
      <c r="Y239" s="50"/>
      <c r="Z239" s="50"/>
    </row>
    <row r="240" spans="1:26" ht="17.2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0"/>
      <c r="K240" s="125"/>
      <c r="L240" s="125"/>
      <c r="R240" s="50"/>
      <c r="S240" s="50"/>
      <c r="T240" s="50"/>
      <c r="U240" s="50"/>
      <c r="V240" s="50"/>
      <c r="W240" s="52"/>
      <c r="X240" s="50"/>
      <c r="Y240" s="50"/>
      <c r="Z240" s="50"/>
    </row>
    <row r="241" spans="1:26" ht="17.2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0"/>
      <c r="K241" s="125"/>
      <c r="L241" s="125"/>
      <c r="R241" s="50"/>
      <c r="S241" s="50"/>
      <c r="T241" s="50"/>
      <c r="U241" s="50"/>
      <c r="V241" s="50"/>
      <c r="W241" s="52"/>
      <c r="X241" s="50"/>
      <c r="Y241" s="50"/>
      <c r="Z241" s="50"/>
    </row>
    <row r="242" spans="1:26" ht="17.2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0"/>
      <c r="K242" s="125"/>
      <c r="L242" s="125"/>
      <c r="R242" s="50"/>
      <c r="S242" s="50"/>
      <c r="T242" s="50"/>
      <c r="U242" s="50"/>
      <c r="V242" s="50"/>
      <c r="W242" s="52"/>
      <c r="X242" s="50"/>
      <c r="Y242" s="50"/>
      <c r="Z242" s="50"/>
    </row>
    <row r="243" spans="1:26" ht="17.2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0"/>
      <c r="K243" s="125"/>
      <c r="L243" s="125"/>
      <c r="R243" s="50"/>
      <c r="S243" s="50"/>
      <c r="T243" s="50"/>
      <c r="U243" s="50"/>
      <c r="V243" s="50"/>
      <c r="W243" s="52"/>
      <c r="X243" s="50"/>
      <c r="Y243" s="50"/>
      <c r="Z243" s="50"/>
    </row>
    <row r="244" spans="1:26" ht="17.2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0"/>
      <c r="K244" s="125"/>
      <c r="L244" s="125"/>
      <c r="R244" s="50"/>
      <c r="S244" s="50"/>
      <c r="T244" s="50"/>
      <c r="U244" s="50"/>
      <c r="V244" s="50"/>
      <c r="W244" s="52"/>
      <c r="X244" s="50"/>
      <c r="Y244" s="50"/>
      <c r="Z244" s="50"/>
    </row>
    <row r="245" spans="1:26" ht="17.2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0"/>
      <c r="K245" s="125"/>
      <c r="L245" s="125"/>
      <c r="R245" s="50"/>
      <c r="S245" s="50"/>
      <c r="T245" s="50"/>
      <c r="U245" s="50"/>
      <c r="V245" s="50"/>
      <c r="W245" s="52"/>
      <c r="X245" s="50"/>
      <c r="Y245" s="50"/>
      <c r="Z245" s="50"/>
    </row>
    <row r="246" spans="1:26" ht="17.2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0"/>
      <c r="K246" s="125"/>
      <c r="L246" s="125"/>
      <c r="R246" s="50"/>
      <c r="S246" s="50"/>
      <c r="T246" s="50"/>
      <c r="U246" s="50"/>
      <c r="V246" s="50"/>
      <c r="W246" s="52"/>
      <c r="X246" s="50"/>
      <c r="Y246" s="50"/>
      <c r="Z246" s="50"/>
    </row>
    <row r="247" spans="1:26" ht="17.2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0"/>
      <c r="K247" s="125"/>
      <c r="L247" s="125"/>
      <c r="R247" s="50"/>
      <c r="S247" s="50"/>
      <c r="T247" s="50"/>
      <c r="U247" s="50"/>
      <c r="V247" s="50"/>
      <c r="W247" s="52"/>
      <c r="X247" s="50"/>
      <c r="Y247" s="50"/>
      <c r="Z247" s="50"/>
    </row>
    <row r="248" spans="1:26" ht="17.2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0"/>
      <c r="K248" s="125"/>
      <c r="L248" s="125"/>
      <c r="R248" s="50"/>
      <c r="S248" s="50"/>
      <c r="T248" s="50"/>
      <c r="U248" s="50"/>
      <c r="V248" s="50"/>
      <c r="W248" s="52"/>
      <c r="X248" s="50"/>
      <c r="Y248" s="50"/>
      <c r="Z248" s="50"/>
    </row>
    <row r="249" spans="1:26" ht="17.2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0"/>
      <c r="K249" s="125"/>
      <c r="L249" s="125"/>
      <c r="R249" s="50"/>
      <c r="S249" s="50"/>
      <c r="T249" s="50"/>
      <c r="U249" s="50"/>
      <c r="V249" s="50"/>
      <c r="W249" s="52"/>
      <c r="X249" s="50"/>
      <c r="Y249" s="50"/>
      <c r="Z249" s="50"/>
    </row>
    <row r="250" spans="1:26" ht="17.2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0"/>
      <c r="K250" s="125"/>
      <c r="L250" s="125"/>
      <c r="R250" s="50"/>
      <c r="S250" s="50"/>
      <c r="T250" s="50"/>
      <c r="U250" s="50"/>
      <c r="V250" s="50"/>
      <c r="W250" s="52"/>
      <c r="X250" s="50"/>
      <c r="Y250" s="50"/>
      <c r="Z250" s="50"/>
    </row>
    <row r="251" spans="1:26" ht="17.2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0"/>
      <c r="K251" s="125"/>
      <c r="L251" s="125"/>
      <c r="R251" s="50"/>
      <c r="S251" s="50"/>
      <c r="T251" s="50"/>
      <c r="U251" s="50"/>
      <c r="V251" s="50"/>
      <c r="W251" s="52"/>
      <c r="X251" s="50"/>
      <c r="Y251" s="50"/>
      <c r="Z251" s="50"/>
    </row>
    <row r="252" spans="1:26" ht="17.2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0"/>
      <c r="K252" s="125"/>
      <c r="L252" s="125"/>
      <c r="R252" s="50"/>
      <c r="S252" s="50"/>
      <c r="T252" s="50"/>
      <c r="U252" s="50"/>
      <c r="V252" s="50"/>
      <c r="W252" s="52"/>
      <c r="X252" s="50"/>
      <c r="Y252" s="50"/>
      <c r="Z252" s="50"/>
    </row>
    <row r="253" spans="1:26" ht="17.2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0"/>
      <c r="K253" s="125"/>
      <c r="L253" s="125"/>
      <c r="R253" s="50"/>
      <c r="S253" s="50"/>
      <c r="T253" s="50"/>
      <c r="U253" s="50"/>
      <c r="V253" s="50"/>
      <c r="W253" s="52"/>
      <c r="X253" s="50"/>
      <c r="Y253" s="50"/>
      <c r="Z253" s="50"/>
    </row>
    <row r="254" spans="1:26" ht="17.2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0"/>
      <c r="K254" s="125"/>
      <c r="L254" s="125"/>
      <c r="R254" s="50"/>
      <c r="S254" s="50"/>
      <c r="T254" s="50"/>
      <c r="U254" s="50"/>
      <c r="V254" s="50"/>
      <c r="W254" s="52"/>
      <c r="X254" s="50"/>
      <c r="Y254" s="50"/>
      <c r="Z254" s="50"/>
    </row>
    <row r="255" spans="1:26" ht="17.2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0"/>
      <c r="K255" s="125"/>
      <c r="L255" s="125"/>
      <c r="R255" s="50"/>
      <c r="S255" s="50"/>
      <c r="T255" s="50"/>
      <c r="U255" s="50"/>
      <c r="V255" s="50"/>
      <c r="W255" s="52"/>
      <c r="X255" s="50"/>
      <c r="Y255" s="50"/>
      <c r="Z255" s="50"/>
    </row>
    <row r="256" spans="1:26" ht="17.2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0"/>
      <c r="K256" s="125"/>
      <c r="L256" s="125"/>
      <c r="R256" s="50"/>
      <c r="S256" s="50"/>
      <c r="T256" s="50"/>
      <c r="U256" s="50"/>
      <c r="V256" s="50"/>
      <c r="W256" s="52"/>
      <c r="X256" s="50"/>
      <c r="Y256" s="50"/>
      <c r="Z256" s="50"/>
    </row>
    <row r="257" spans="1:26" ht="17.2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0"/>
      <c r="K257" s="125"/>
      <c r="L257" s="125"/>
      <c r="R257" s="50"/>
      <c r="S257" s="50"/>
      <c r="T257" s="50"/>
      <c r="U257" s="50"/>
      <c r="V257" s="50"/>
      <c r="W257" s="52"/>
      <c r="X257" s="50"/>
      <c r="Y257" s="50"/>
      <c r="Z257" s="50"/>
    </row>
    <row r="258" spans="1:26" ht="17.2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0"/>
      <c r="K258" s="125"/>
      <c r="L258" s="125"/>
      <c r="R258" s="50"/>
      <c r="S258" s="50"/>
      <c r="T258" s="50"/>
      <c r="U258" s="50"/>
      <c r="V258" s="50"/>
      <c r="W258" s="52"/>
      <c r="X258" s="50"/>
      <c r="Y258" s="50"/>
      <c r="Z258" s="50"/>
    </row>
    <row r="259" spans="1:26" ht="17.2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0"/>
      <c r="K259" s="125"/>
      <c r="L259" s="125"/>
      <c r="R259" s="50"/>
      <c r="S259" s="50"/>
      <c r="T259" s="50"/>
      <c r="U259" s="50"/>
      <c r="V259" s="50"/>
      <c r="W259" s="52"/>
      <c r="X259" s="50"/>
      <c r="Y259" s="50"/>
      <c r="Z259" s="50"/>
    </row>
    <row r="260" spans="1:26" ht="17.2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0"/>
      <c r="K260" s="125"/>
      <c r="L260" s="125"/>
      <c r="R260" s="50"/>
      <c r="S260" s="50"/>
      <c r="T260" s="50"/>
      <c r="U260" s="50"/>
      <c r="V260" s="50"/>
      <c r="W260" s="52"/>
      <c r="X260" s="50"/>
      <c r="Y260" s="50"/>
      <c r="Z260" s="50"/>
    </row>
    <row r="261" spans="1:26" ht="17.2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0"/>
      <c r="K261" s="125"/>
      <c r="L261" s="125"/>
      <c r="R261" s="50"/>
      <c r="S261" s="50"/>
      <c r="T261" s="50"/>
      <c r="U261" s="50"/>
      <c r="V261" s="50"/>
      <c r="W261" s="52"/>
      <c r="X261" s="50"/>
      <c r="Y261" s="50"/>
      <c r="Z261" s="50"/>
    </row>
    <row r="262" spans="1:26" ht="17.2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0"/>
      <c r="K262" s="125"/>
      <c r="L262" s="125"/>
      <c r="R262" s="50"/>
      <c r="S262" s="50"/>
      <c r="T262" s="50"/>
      <c r="U262" s="50"/>
      <c r="V262" s="50"/>
      <c r="W262" s="52"/>
      <c r="X262" s="50"/>
      <c r="Y262" s="50"/>
      <c r="Z262" s="50"/>
    </row>
    <row r="263" spans="1:26" ht="17.2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0"/>
      <c r="K263" s="125"/>
      <c r="L263" s="125"/>
      <c r="R263" s="50"/>
      <c r="S263" s="50"/>
      <c r="T263" s="50"/>
      <c r="U263" s="50"/>
      <c r="V263" s="50"/>
      <c r="W263" s="52"/>
      <c r="X263" s="50"/>
      <c r="Y263" s="50"/>
      <c r="Z263" s="50"/>
    </row>
    <row r="264" spans="1:26" ht="17.2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0"/>
      <c r="K264" s="125"/>
      <c r="L264" s="125"/>
      <c r="R264" s="50"/>
      <c r="S264" s="50"/>
      <c r="T264" s="50"/>
      <c r="U264" s="50"/>
      <c r="V264" s="50"/>
      <c r="W264" s="52"/>
      <c r="X264" s="50"/>
      <c r="Y264" s="50"/>
      <c r="Z264" s="50"/>
    </row>
    <row r="265" spans="1:26" ht="17.2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0"/>
      <c r="K265" s="125"/>
      <c r="L265" s="125"/>
      <c r="R265" s="50"/>
      <c r="S265" s="50"/>
      <c r="T265" s="50"/>
      <c r="U265" s="50"/>
      <c r="V265" s="50"/>
      <c r="W265" s="52"/>
      <c r="X265" s="50"/>
      <c r="Y265" s="50"/>
      <c r="Z265" s="50"/>
    </row>
    <row r="266" spans="1:26" ht="17.2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0"/>
      <c r="K266" s="125"/>
      <c r="L266" s="125"/>
      <c r="R266" s="50"/>
      <c r="S266" s="50"/>
      <c r="T266" s="50"/>
      <c r="U266" s="50"/>
      <c r="V266" s="50"/>
      <c r="W266" s="52"/>
      <c r="X266" s="50"/>
      <c r="Y266" s="50"/>
      <c r="Z266" s="50"/>
    </row>
    <row r="267" spans="1:26" ht="17.2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0"/>
      <c r="K267" s="125"/>
      <c r="L267" s="125"/>
      <c r="R267" s="50"/>
      <c r="S267" s="50"/>
      <c r="T267" s="50"/>
      <c r="U267" s="50"/>
      <c r="V267" s="50"/>
      <c r="W267" s="52"/>
      <c r="X267" s="50"/>
      <c r="Y267" s="50"/>
      <c r="Z267" s="50"/>
    </row>
    <row r="268" spans="1:26" ht="17.2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0"/>
      <c r="K268" s="125"/>
      <c r="L268" s="125"/>
      <c r="R268" s="50"/>
      <c r="S268" s="50"/>
      <c r="T268" s="50"/>
      <c r="U268" s="50"/>
      <c r="V268" s="50"/>
      <c r="W268" s="52"/>
      <c r="X268" s="50"/>
      <c r="Y268" s="50"/>
      <c r="Z268" s="50"/>
    </row>
    <row r="269" spans="1:26" ht="17.2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0"/>
      <c r="K269" s="125"/>
      <c r="L269" s="125"/>
      <c r="R269" s="50"/>
      <c r="S269" s="50"/>
      <c r="T269" s="50"/>
      <c r="U269" s="50"/>
      <c r="V269" s="50"/>
      <c r="W269" s="52"/>
      <c r="X269" s="50"/>
      <c r="Y269" s="50"/>
      <c r="Z269" s="50"/>
    </row>
    <row r="270" spans="1:26" ht="17.2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0"/>
      <c r="K270" s="125"/>
      <c r="L270" s="125"/>
      <c r="R270" s="50"/>
      <c r="S270" s="50"/>
      <c r="T270" s="50"/>
      <c r="U270" s="50"/>
      <c r="V270" s="50"/>
      <c r="W270" s="52"/>
      <c r="X270" s="50"/>
      <c r="Y270" s="50"/>
      <c r="Z270" s="50"/>
    </row>
    <row r="271" spans="1:26" ht="17.2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0"/>
      <c r="K271" s="125"/>
      <c r="L271" s="125"/>
      <c r="R271" s="50"/>
      <c r="S271" s="50"/>
      <c r="T271" s="50"/>
      <c r="U271" s="50"/>
      <c r="V271" s="50"/>
      <c r="W271" s="52"/>
      <c r="X271" s="50"/>
      <c r="Y271" s="50"/>
      <c r="Z271" s="50"/>
    </row>
    <row r="272" spans="1:26" ht="17.2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0"/>
      <c r="K272" s="125"/>
      <c r="L272" s="125"/>
      <c r="R272" s="50"/>
      <c r="S272" s="50"/>
      <c r="T272" s="50"/>
      <c r="U272" s="50"/>
      <c r="V272" s="50"/>
      <c r="W272" s="52"/>
      <c r="X272" s="50"/>
      <c r="Y272" s="50"/>
      <c r="Z272" s="50"/>
    </row>
    <row r="273" spans="1:26" ht="17.2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0"/>
      <c r="K273" s="125"/>
      <c r="L273" s="125"/>
      <c r="R273" s="50"/>
      <c r="S273" s="50"/>
      <c r="T273" s="50"/>
      <c r="U273" s="50"/>
      <c r="V273" s="50"/>
      <c r="W273" s="52"/>
      <c r="X273" s="50"/>
      <c r="Y273" s="50"/>
      <c r="Z273" s="50"/>
    </row>
    <row r="274" spans="1:26" ht="17.2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0"/>
      <c r="K274" s="125"/>
      <c r="L274" s="125"/>
      <c r="R274" s="50"/>
      <c r="S274" s="50"/>
      <c r="T274" s="50"/>
      <c r="U274" s="50"/>
      <c r="V274" s="50"/>
      <c r="W274" s="52"/>
      <c r="X274" s="50"/>
      <c r="Y274" s="50"/>
      <c r="Z274" s="50"/>
    </row>
    <row r="275" spans="1:26" ht="17.2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0"/>
      <c r="K275" s="125"/>
      <c r="L275" s="125"/>
      <c r="R275" s="50"/>
      <c r="S275" s="50"/>
      <c r="T275" s="50"/>
      <c r="U275" s="50"/>
      <c r="V275" s="50"/>
      <c r="W275" s="52"/>
      <c r="X275" s="50"/>
      <c r="Y275" s="50"/>
      <c r="Z275" s="50"/>
    </row>
    <row r="276" spans="1:26" ht="17.2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0"/>
      <c r="K276" s="125"/>
      <c r="L276" s="125"/>
      <c r="R276" s="50"/>
      <c r="S276" s="50"/>
      <c r="T276" s="50"/>
      <c r="U276" s="50"/>
      <c r="V276" s="50"/>
      <c r="W276" s="52"/>
      <c r="X276" s="50"/>
      <c r="Y276" s="50"/>
      <c r="Z276" s="50"/>
    </row>
    <row r="277" spans="1:26" ht="17.2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0"/>
      <c r="K277" s="125"/>
      <c r="L277" s="125"/>
      <c r="R277" s="50"/>
      <c r="S277" s="50"/>
      <c r="T277" s="50"/>
      <c r="U277" s="50"/>
      <c r="V277" s="50"/>
      <c r="W277" s="52"/>
      <c r="X277" s="50"/>
      <c r="Y277" s="50"/>
      <c r="Z277" s="50"/>
    </row>
    <row r="278" spans="1:26" ht="17.2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0"/>
      <c r="K278" s="125"/>
      <c r="L278" s="125"/>
      <c r="R278" s="50"/>
      <c r="S278" s="50"/>
      <c r="T278" s="50"/>
      <c r="U278" s="50"/>
      <c r="V278" s="50"/>
      <c r="W278" s="52"/>
      <c r="X278" s="50"/>
      <c r="Y278" s="50"/>
      <c r="Z278" s="50"/>
    </row>
    <row r="279" spans="1:26" ht="17.2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0"/>
      <c r="K279" s="125"/>
      <c r="L279" s="125"/>
      <c r="R279" s="50"/>
      <c r="S279" s="50"/>
      <c r="T279" s="50"/>
      <c r="U279" s="50"/>
      <c r="V279" s="50"/>
      <c r="W279" s="52"/>
      <c r="X279" s="50"/>
      <c r="Y279" s="50"/>
      <c r="Z279" s="50"/>
    </row>
    <row r="280" spans="1:26" ht="17.2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0"/>
      <c r="K280" s="125"/>
      <c r="L280" s="125"/>
      <c r="R280" s="50"/>
      <c r="S280" s="50"/>
      <c r="T280" s="50"/>
      <c r="U280" s="50"/>
      <c r="V280" s="50"/>
      <c r="W280" s="52"/>
      <c r="X280" s="50"/>
      <c r="Y280" s="50"/>
      <c r="Z280" s="50"/>
    </row>
    <row r="281" spans="1:26" ht="17.2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0"/>
      <c r="K281" s="125"/>
      <c r="L281" s="125"/>
      <c r="R281" s="50"/>
      <c r="S281" s="50"/>
      <c r="T281" s="50"/>
      <c r="U281" s="50"/>
      <c r="V281" s="50"/>
      <c r="W281" s="52"/>
      <c r="X281" s="50"/>
      <c r="Y281" s="50"/>
      <c r="Z281" s="50"/>
    </row>
    <row r="282" spans="1:26" ht="17.2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0"/>
      <c r="K282" s="125"/>
      <c r="L282" s="125"/>
      <c r="R282" s="50"/>
      <c r="S282" s="50"/>
      <c r="T282" s="50"/>
      <c r="U282" s="50"/>
      <c r="V282" s="50"/>
      <c r="W282" s="52"/>
      <c r="X282" s="50"/>
      <c r="Y282" s="50"/>
      <c r="Z282" s="50"/>
    </row>
    <row r="283" spans="1:26" ht="17.2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0"/>
      <c r="K283" s="125"/>
      <c r="L283" s="125"/>
      <c r="R283" s="50"/>
      <c r="S283" s="50"/>
      <c r="T283" s="50"/>
      <c r="U283" s="50"/>
      <c r="V283" s="50"/>
      <c r="W283" s="52"/>
      <c r="X283" s="50"/>
      <c r="Y283" s="50"/>
      <c r="Z283" s="50"/>
    </row>
    <row r="284" spans="1:26" ht="17.2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0"/>
      <c r="K284" s="125"/>
      <c r="L284" s="125"/>
      <c r="R284" s="50"/>
      <c r="S284" s="50"/>
      <c r="T284" s="50"/>
      <c r="U284" s="50"/>
      <c r="V284" s="50"/>
      <c r="W284" s="52"/>
      <c r="X284" s="50"/>
      <c r="Y284" s="50"/>
      <c r="Z284" s="50"/>
    </row>
    <row r="285" spans="1:26" ht="17.2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0"/>
      <c r="K285" s="125"/>
      <c r="L285" s="125"/>
      <c r="R285" s="50"/>
      <c r="S285" s="50"/>
      <c r="T285" s="50"/>
      <c r="U285" s="50"/>
      <c r="V285" s="50"/>
      <c r="W285" s="52"/>
      <c r="X285" s="50"/>
      <c r="Y285" s="50"/>
      <c r="Z285" s="50"/>
    </row>
    <row r="286" spans="1:26" ht="17.2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0"/>
      <c r="K286" s="125"/>
      <c r="L286" s="125"/>
      <c r="R286" s="50"/>
      <c r="S286" s="50"/>
      <c r="T286" s="50"/>
      <c r="U286" s="50"/>
      <c r="V286" s="50"/>
      <c r="W286" s="52"/>
      <c r="X286" s="50"/>
      <c r="Y286" s="50"/>
      <c r="Z286" s="50"/>
    </row>
    <row r="287" spans="1:26" ht="17.2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0"/>
      <c r="K287" s="125"/>
      <c r="L287" s="125"/>
      <c r="R287" s="50"/>
      <c r="S287" s="50"/>
      <c r="T287" s="50"/>
      <c r="U287" s="50"/>
      <c r="V287" s="50"/>
      <c r="W287" s="52"/>
      <c r="X287" s="50"/>
      <c r="Y287" s="50"/>
      <c r="Z287" s="50"/>
    </row>
    <row r="288" spans="1:26" ht="17.2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0"/>
      <c r="K288" s="125"/>
      <c r="L288" s="125"/>
      <c r="R288" s="50"/>
      <c r="S288" s="50"/>
      <c r="T288" s="50"/>
      <c r="U288" s="50"/>
      <c r="V288" s="50"/>
      <c r="W288" s="52"/>
      <c r="X288" s="50"/>
      <c r="Y288" s="50"/>
      <c r="Z288" s="50"/>
    </row>
    <row r="289" spans="1:26" ht="17.2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0"/>
      <c r="K289" s="125"/>
      <c r="L289" s="125"/>
      <c r="R289" s="50"/>
      <c r="S289" s="50"/>
      <c r="T289" s="50"/>
      <c r="U289" s="50"/>
      <c r="V289" s="50"/>
      <c r="W289" s="52"/>
      <c r="X289" s="50"/>
      <c r="Y289" s="50"/>
      <c r="Z289" s="50"/>
    </row>
    <row r="290" spans="1:26" ht="17.2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0"/>
      <c r="K290" s="125"/>
      <c r="L290" s="125"/>
      <c r="R290" s="50"/>
      <c r="S290" s="50"/>
      <c r="T290" s="50"/>
      <c r="U290" s="50"/>
      <c r="V290" s="50"/>
      <c r="W290" s="52"/>
      <c r="X290" s="50"/>
      <c r="Y290" s="50"/>
      <c r="Z290" s="50"/>
    </row>
    <row r="291" spans="1:26" ht="17.2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0"/>
      <c r="K291" s="125"/>
      <c r="L291" s="125"/>
      <c r="R291" s="50"/>
      <c r="S291" s="50"/>
      <c r="T291" s="50"/>
      <c r="U291" s="50"/>
      <c r="V291" s="50"/>
      <c r="W291" s="52"/>
      <c r="X291" s="50"/>
      <c r="Y291" s="50"/>
      <c r="Z291" s="50"/>
    </row>
    <row r="292" spans="1:26" ht="17.2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0"/>
      <c r="K292" s="125"/>
      <c r="L292" s="125"/>
      <c r="R292" s="50"/>
      <c r="S292" s="50"/>
      <c r="T292" s="50"/>
      <c r="U292" s="50"/>
      <c r="V292" s="50"/>
      <c r="W292" s="52"/>
      <c r="X292" s="50"/>
      <c r="Y292" s="50"/>
      <c r="Z292" s="50"/>
    </row>
    <row r="293" spans="1:26" ht="17.2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0"/>
      <c r="K293" s="125"/>
      <c r="L293" s="125"/>
      <c r="R293" s="50"/>
      <c r="S293" s="50"/>
      <c r="T293" s="50"/>
      <c r="U293" s="50"/>
      <c r="V293" s="50"/>
      <c r="W293" s="52"/>
      <c r="X293" s="50"/>
      <c r="Y293" s="50"/>
      <c r="Z293" s="50"/>
    </row>
    <row r="294" spans="1:26" ht="17.2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0"/>
      <c r="K294" s="125"/>
      <c r="L294" s="125"/>
      <c r="R294" s="50"/>
      <c r="S294" s="50"/>
      <c r="T294" s="50"/>
      <c r="U294" s="50"/>
      <c r="V294" s="50"/>
      <c r="W294" s="52"/>
      <c r="X294" s="50"/>
      <c r="Y294" s="50"/>
      <c r="Z294" s="50"/>
    </row>
    <row r="295" spans="1:26" ht="17.2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0"/>
      <c r="K295" s="125"/>
      <c r="L295" s="125"/>
      <c r="R295" s="50"/>
      <c r="S295" s="50"/>
      <c r="T295" s="50"/>
      <c r="U295" s="50"/>
      <c r="V295" s="50"/>
      <c r="W295" s="52"/>
      <c r="X295" s="50"/>
      <c r="Y295" s="50"/>
      <c r="Z295" s="50"/>
    </row>
    <row r="296" spans="1:26" ht="17.2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0"/>
      <c r="K296" s="125"/>
      <c r="L296" s="125"/>
      <c r="R296" s="50"/>
      <c r="S296" s="50"/>
      <c r="T296" s="50"/>
      <c r="U296" s="50"/>
      <c r="V296" s="50"/>
      <c r="W296" s="52"/>
      <c r="X296" s="50"/>
      <c r="Y296" s="50"/>
      <c r="Z296" s="50"/>
    </row>
    <row r="297" spans="1:26" ht="17.2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0"/>
      <c r="K297" s="125"/>
      <c r="L297" s="125"/>
      <c r="R297" s="50"/>
      <c r="S297" s="50"/>
      <c r="T297" s="50"/>
      <c r="U297" s="50"/>
      <c r="V297" s="50"/>
      <c r="W297" s="52"/>
      <c r="X297" s="50"/>
      <c r="Y297" s="50"/>
      <c r="Z297" s="50"/>
    </row>
    <row r="298" spans="1:26" ht="17.2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0"/>
      <c r="K298" s="125"/>
      <c r="L298" s="125"/>
      <c r="R298" s="50"/>
      <c r="S298" s="50"/>
      <c r="T298" s="50"/>
      <c r="U298" s="50"/>
      <c r="V298" s="50"/>
      <c r="W298" s="52"/>
      <c r="X298" s="50"/>
      <c r="Y298" s="50"/>
      <c r="Z298" s="50"/>
    </row>
    <row r="299" spans="1:26" ht="17.2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0"/>
      <c r="K299" s="125"/>
      <c r="L299" s="125"/>
      <c r="R299" s="50"/>
      <c r="S299" s="50"/>
      <c r="T299" s="50"/>
      <c r="U299" s="50"/>
      <c r="V299" s="50"/>
      <c r="W299" s="52"/>
      <c r="X299" s="50"/>
      <c r="Y299" s="50"/>
      <c r="Z299" s="50"/>
    </row>
    <row r="300" spans="1:26" ht="17.2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0"/>
      <c r="K300" s="125"/>
      <c r="L300" s="125"/>
      <c r="R300" s="50"/>
      <c r="S300" s="50"/>
      <c r="T300" s="50"/>
      <c r="U300" s="50"/>
      <c r="V300" s="50"/>
      <c r="W300" s="52"/>
      <c r="X300" s="50"/>
      <c r="Y300" s="50"/>
      <c r="Z300" s="50"/>
    </row>
    <row r="301" spans="1:26" ht="17.2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0"/>
      <c r="K301" s="125"/>
      <c r="L301" s="125"/>
      <c r="R301" s="50"/>
      <c r="S301" s="50"/>
      <c r="T301" s="50"/>
      <c r="U301" s="50"/>
      <c r="V301" s="50"/>
      <c r="W301" s="52"/>
      <c r="X301" s="50"/>
      <c r="Y301" s="50"/>
      <c r="Z301" s="50"/>
    </row>
    <row r="302" spans="1:26" ht="17.2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0"/>
      <c r="K302" s="125"/>
      <c r="L302" s="125"/>
      <c r="R302" s="50"/>
      <c r="S302" s="50"/>
      <c r="T302" s="50"/>
      <c r="U302" s="50"/>
      <c r="V302" s="50"/>
      <c r="W302" s="52"/>
      <c r="X302" s="50"/>
      <c r="Y302" s="50"/>
      <c r="Z302" s="50"/>
    </row>
    <row r="303" spans="1:26" ht="17.2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0"/>
      <c r="K303" s="125"/>
      <c r="L303" s="125"/>
      <c r="R303" s="50"/>
      <c r="S303" s="50"/>
      <c r="T303" s="50"/>
      <c r="U303" s="50"/>
      <c r="V303" s="50"/>
      <c r="W303" s="52"/>
      <c r="X303" s="50"/>
      <c r="Y303" s="50"/>
      <c r="Z303" s="50"/>
    </row>
    <row r="304" spans="1:26" ht="17.2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0"/>
      <c r="K304" s="125"/>
      <c r="L304" s="125"/>
      <c r="R304" s="50"/>
      <c r="S304" s="50"/>
      <c r="T304" s="50"/>
      <c r="U304" s="50"/>
      <c r="V304" s="50"/>
      <c r="W304" s="52"/>
      <c r="X304" s="50"/>
      <c r="Y304" s="50"/>
      <c r="Z304" s="50"/>
    </row>
    <row r="305" spans="1:26" ht="17.2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0"/>
      <c r="K305" s="125"/>
      <c r="L305" s="125"/>
      <c r="R305" s="50"/>
      <c r="S305" s="50"/>
      <c r="T305" s="50"/>
      <c r="U305" s="50"/>
      <c r="V305" s="50"/>
      <c r="W305" s="52"/>
      <c r="X305" s="50"/>
      <c r="Y305" s="50"/>
      <c r="Z305" s="50"/>
    </row>
    <row r="306" spans="1:26" ht="17.2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0"/>
      <c r="K306" s="125"/>
      <c r="L306" s="125"/>
      <c r="R306" s="50"/>
      <c r="S306" s="50"/>
      <c r="T306" s="50"/>
      <c r="U306" s="50"/>
      <c r="V306" s="50"/>
      <c r="W306" s="52"/>
      <c r="X306" s="50"/>
      <c r="Y306" s="50"/>
      <c r="Z306" s="50"/>
    </row>
    <row r="307" spans="1:26" ht="17.2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0"/>
      <c r="K307" s="125"/>
      <c r="L307" s="125"/>
      <c r="R307" s="50"/>
      <c r="S307" s="50"/>
      <c r="T307" s="50"/>
      <c r="U307" s="50"/>
      <c r="V307" s="50"/>
      <c r="W307" s="52"/>
      <c r="X307" s="50"/>
      <c r="Y307" s="50"/>
      <c r="Z307" s="50"/>
    </row>
    <row r="308" spans="1:26" ht="17.2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0"/>
      <c r="K308" s="125"/>
      <c r="L308" s="125"/>
      <c r="R308" s="50"/>
      <c r="S308" s="50"/>
      <c r="T308" s="50"/>
      <c r="U308" s="50"/>
      <c r="V308" s="50"/>
      <c r="W308" s="52"/>
      <c r="X308" s="50"/>
      <c r="Y308" s="50"/>
      <c r="Z308" s="50"/>
    </row>
    <row r="309" spans="1:26" ht="17.2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0"/>
      <c r="K309" s="125"/>
      <c r="L309" s="125"/>
      <c r="R309" s="50"/>
      <c r="S309" s="50"/>
      <c r="T309" s="50"/>
      <c r="U309" s="50"/>
      <c r="V309" s="50"/>
      <c r="W309" s="52"/>
      <c r="X309" s="50"/>
      <c r="Y309" s="50"/>
      <c r="Z309" s="50"/>
    </row>
    <row r="310" spans="1:26" ht="17.2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0"/>
      <c r="K310" s="125"/>
      <c r="L310" s="125"/>
      <c r="R310" s="50"/>
      <c r="S310" s="50"/>
      <c r="T310" s="50"/>
      <c r="U310" s="50"/>
      <c r="V310" s="50"/>
      <c r="W310" s="52"/>
      <c r="X310" s="50"/>
      <c r="Y310" s="50"/>
      <c r="Z310" s="50"/>
    </row>
    <row r="311" spans="1:26" ht="17.2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0"/>
      <c r="K311" s="125"/>
      <c r="L311" s="125"/>
      <c r="R311" s="50"/>
      <c r="S311" s="50"/>
      <c r="T311" s="50"/>
      <c r="U311" s="50"/>
      <c r="V311" s="50"/>
      <c r="W311" s="52"/>
      <c r="X311" s="50"/>
      <c r="Y311" s="50"/>
      <c r="Z311" s="50"/>
    </row>
    <row r="312" spans="1:26" ht="17.2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0"/>
      <c r="K312" s="125"/>
      <c r="L312" s="125"/>
      <c r="R312" s="50"/>
      <c r="S312" s="50"/>
      <c r="T312" s="50"/>
      <c r="U312" s="50"/>
      <c r="V312" s="50"/>
      <c r="W312" s="52"/>
      <c r="X312" s="50"/>
      <c r="Y312" s="50"/>
      <c r="Z312" s="50"/>
    </row>
    <row r="313" spans="1:26" ht="17.2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0"/>
      <c r="K313" s="125"/>
      <c r="L313" s="125"/>
      <c r="R313" s="50"/>
      <c r="S313" s="50"/>
      <c r="T313" s="50"/>
      <c r="U313" s="50"/>
      <c r="V313" s="50"/>
      <c r="W313" s="52"/>
      <c r="X313" s="50"/>
      <c r="Y313" s="50"/>
      <c r="Z313" s="50"/>
    </row>
    <row r="314" spans="1:26" ht="17.2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0"/>
      <c r="K314" s="125"/>
      <c r="L314" s="125"/>
      <c r="R314" s="50"/>
      <c r="S314" s="50"/>
      <c r="T314" s="50"/>
      <c r="U314" s="50"/>
      <c r="V314" s="50"/>
      <c r="W314" s="52"/>
      <c r="X314" s="50"/>
      <c r="Y314" s="50"/>
      <c r="Z314" s="50"/>
    </row>
    <row r="315" spans="1:26" ht="17.2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0"/>
      <c r="K315" s="125"/>
      <c r="L315" s="125"/>
      <c r="R315" s="50"/>
      <c r="S315" s="50"/>
      <c r="T315" s="50"/>
      <c r="U315" s="50"/>
      <c r="V315" s="50"/>
      <c r="W315" s="52"/>
      <c r="X315" s="50"/>
      <c r="Y315" s="50"/>
      <c r="Z315" s="50"/>
    </row>
    <row r="316" spans="1:26" ht="17.2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0"/>
      <c r="K316" s="125"/>
      <c r="L316" s="125"/>
      <c r="R316" s="50"/>
      <c r="S316" s="50"/>
      <c r="T316" s="50"/>
      <c r="U316" s="50"/>
      <c r="V316" s="50"/>
      <c r="W316" s="52"/>
      <c r="X316" s="50"/>
      <c r="Y316" s="50"/>
      <c r="Z316" s="50"/>
    </row>
    <row r="317" spans="1:26" ht="17.2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0"/>
      <c r="K317" s="125"/>
      <c r="L317" s="125"/>
      <c r="R317" s="50"/>
      <c r="S317" s="50"/>
      <c r="T317" s="50"/>
      <c r="U317" s="50"/>
      <c r="V317" s="50"/>
      <c r="W317" s="52"/>
      <c r="X317" s="50"/>
      <c r="Y317" s="50"/>
      <c r="Z317" s="50"/>
    </row>
    <row r="318" spans="1:26" ht="17.2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0"/>
      <c r="K318" s="125"/>
      <c r="L318" s="125"/>
      <c r="R318" s="50"/>
      <c r="S318" s="50"/>
      <c r="T318" s="50"/>
      <c r="U318" s="50"/>
      <c r="V318" s="50"/>
      <c r="W318" s="52"/>
      <c r="X318" s="50"/>
      <c r="Y318" s="50"/>
      <c r="Z318" s="50"/>
    </row>
    <row r="319" spans="1:26" ht="17.2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0"/>
      <c r="K319" s="125"/>
      <c r="L319" s="125"/>
      <c r="R319" s="50"/>
      <c r="S319" s="50"/>
      <c r="T319" s="50"/>
      <c r="U319" s="50"/>
      <c r="V319" s="50"/>
      <c r="W319" s="52"/>
      <c r="X319" s="50"/>
      <c r="Y319" s="50"/>
      <c r="Z319" s="50"/>
    </row>
    <row r="320" spans="1:26" ht="17.2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0"/>
      <c r="K320" s="125"/>
      <c r="L320" s="125"/>
      <c r="R320" s="50"/>
      <c r="S320" s="50"/>
      <c r="T320" s="50"/>
      <c r="U320" s="50"/>
      <c r="V320" s="50"/>
      <c r="W320" s="52"/>
      <c r="X320" s="50"/>
      <c r="Y320" s="50"/>
      <c r="Z320" s="50"/>
    </row>
    <row r="321" spans="1:26" ht="17.2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0"/>
      <c r="K321" s="125"/>
      <c r="L321" s="125"/>
      <c r="R321" s="50"/>
      <c r="S321" s="50"/>
      <c r="T321" s="50"/>
      <c r="U321" s="50"/>
      <c r="V321" s="50"/>
      <c r="W321" s="52"/>
      <c r="X321" s="50"/>
      <c r="Y321" s="50"/>
      <c r="Z321" s="50"/>
    </row>
    <row r="322" spans="1:26" ht="17.2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0"/>
      <c r="K322" s="125"/>
      <c r="L322" s="125"/>
      <c r="R322" s="50"/>
      <c r="S322" s="50"/>
      <c r="T322" s="50"/>
      <c r="U322" s="50"/>
      <c r="V322" s="50"/>
      <c r="W322" s="52"/>
      <c r="X322" s="50"/>
      <c r="Y322" s="50"/>
      <c r="Z322" s="50"/>
    </row>
    <row r="323" spans="1:26" ht="17.2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0"/>
      <c r="K323" s="125"/>
      <c r="L323" s="125"/>
      <c r="R323" s="50"/>
      <c r="S323" s="50"/>
      <c r="T323" s="50"/>
      <c r="U323" s="50"/>
      <c r="V323" s="50"/>
      <c r="W323" s="52"/>
      <c r="X323" s="50"/>
      <c r="Y323" s="50"/>
      <c r="Z323" s="50"/>
    </row>
    <row r="324" spans="1:26" ht="17.2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0"/>
      <c r="K324" s="125"/>
      <c r="L324" s="125"/>
      <c r="R324" s="50"/>
      <c r="S324" s="50"/>
      <c r="T324" s="50"/>
      <c r="U324" s="50"/>
      <c r="V324" s="50"/>
      <c r="W324" s="52"/>
      <c r="X324" s="50"/>
      <c r="Y324" s="50"/>
      <c r="Z324" s="50"/>
    </row>
    <row r="325" spans="1:26" ht="17.2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0"/>
      <c r="K325" s="125"/>
      <c r="L325" s="125"/>
      <c r="R325" s="50"/>
      <c r="S325" s="50"/>
      <c r="T325" s="50"/>
      <c r="U325" s="50"/>
      <c r="V325" s="50"/>
      <c r="W325" s="52"/>
      <c r="X325" s="50"/>
      <c r="Y325" s="50"/>
      <c r="Z325" s="50"/>
    </row>
    <row r="326" spans="1:26" ht="17.2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0"/>
      <c r="K326" s="125"/>
      <c r="L326" s="125"/>
      <c r="R326" s="50"/>
      <c r="S326" s="50"/>
      <c r="T326" s="50"/>
      <c r="U326" s="50"/>
      <c r="V326" s="50"/>
      <c r="W326" s="52"/>
      <c r="X326" s="50"/>
      <c r="Y326" s="50"/>
      <c r="Z326" s="50"/>
    </row>
    <row r="327" spans="1:26" ht="17.2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0"/>
      <c r="K327" s="125"/>
      <c r="L327" s="125"/>
      <c r="R327" s="50"/>
      <c r="S327" s="50"/>
      <c r="T327" s="50"/>
      <c r="U327" s="50"/>
      <c r="V327" s="50"/>
      <c r="W327" s="52"/>
      <c r="X327" s="50"/>
      <c r="Y327" s="50"/>
      <c r="Z327" s="50"/>
    </row>
    <row r="328" spans="1:26" ht="17.2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0"/>
      <c r="K328" s="125"/>
      <c r="L328" s="125"/>
      <c r="R328" s="50"/>
      <c r="S328" s="50"/>
      <c r="T328" s="50"/>
      <c r="U328" s="50"/>
      <c r="V328" s="50"/>
      <c r="W328" s="52"/>
      <c r="X328" s="50"/>
      <c r="Y328" s="50"/>
      <c r="Z328" s="50"/>
    </row>
    <row r="329" spans="1:26" ht="17.2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0"/>
      <c r="K329" s="125"/>
      <c r="L329" s="125"/>
      <c r="R329" s="50"/>
      <c r="S329" s="50"/>
      <c r="T329" s="50"/>
      <c r="U329" s="50"/>
      <c r="V329" s="50"/>
      <c r="W329" s="52"/>
      <c r="X329" s="50"/>
      <c r="Y329" s="50"/>
      <c r="Z329" s="50"/>
    </row>
    <row r="330" spans="1:26" ht="17.2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0"/>
      <c r="K330" s="125"/>
      <c r="L330" s="125"/>
      <c r="R330" s="50"/>
      <c r="S330" s="50"/>
      <c r="T330" s="50"/>
      <c r="U330" s="50"/>
      <c r="V330" s="50"/>
      <c r="W330" s="52"/>
      <c r="X330" s="50"/>
      <c r="Y330" s="50"/>
      <c r="Z330" s="50"/>
    </row>
    <row r="331" spans="1:26" ht="17.2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0"/>
      <c r="K331" s="125"/>
      <c r="L331" s="125"/>
      <c r="R331" s="50"/>
      <c r="S331" s="50"/>
      <c r="T331" s="50"/>
      <c r="U331" s="50"/>
      <c r="V331" s="50"/>
      <c r="W331" s="52"/>
      <c r="X331" s="50"/>
      <c r="Y331" s="50"/>
      <c r="Z331" s="50"/>
    </row>
    <row r="332" spans="1:26" ht="17.2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0"/>
      <c r="K332" s="125"/>
      <c r="L332" s="125"/>
      <c r="R332" s="50"/>
      <c r="S332" s="50"/>
      <c r="T332" s="50"/>
      <c r="U332" s="50"/>
      <c r="V332" s="50"/>
      <c r="W332" s="52"/>
      <c r="X332" s="50"/>
      <c r="Y332" s="50"/>
      <c r="Z332" s="50"/>
    </row>
    <row r="333" spans="1:26" ht="17.2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0"/>
      <c r="K333" s="125"/>
      <c r="L333" s="125"/>
      <c r="R333" s="50"/>
      <c r="S333" s="50"/>
      <c r="T333" s="50"/>
      <c r="U333" s="50"/>
      <c r="V333" s="50"/>
      <c r="W333" s="52"/>
      <c r="X333" s="50"/>
      <c r="Y333" s="50"/>
      <c r="Z333" s="50"/>
    </row>
    <row r="334" spans="1:26" ht="17.2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0"/>
      <c r="K334" s="125"/>
      <c r="L334" s="125"/>
      <c r="R334" s="50"/>
      <c r="S334" s="50"/>
      <c r="T334" s="50"/>
      <c r="U334" s="50"/>
      <c r="V334" s="50"/>
      <c r="W334" s="52"/>
      <c r="X334" s="50"/>
      <c r="Y334" s="50"/>
      <c r="Z334" s="50"/>
    </row>
    <row r="335" spans="1:26" ht="17.2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0"/>
      <c r="K335" s="125"/>
      <c r="L335" s="125"/>
      <c r="R335" s="50"/>
      <c r="S335" s="50"/>
      <c r="T335" s="50"/>
      <c r="U335" s="50"/>
      <c r="V335" s="50"/>
      <c r="W335" s="52"/>
      <c r="X335" s="50"/>
      <c r="Y335" s="50"/>
      <c r="Z335" s="50"/>
    </row>
    <row r="336" spans="1:26" ht="17.2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0"/>
      <c r="K336" s="125"/>
      <c r="L336" s="125"/>
      <c r="R336" s="50"/>
      <c r="S336" s="50"/>
      <c r="T336" s="50"/>
      <c r="U336" s="50"/>
      <c r="V336" s="50"/>
      <c r="W336" s="52"/>
      <c r="X336" s="50"/>
      <c r="Y336" s="50"/>
      <c r="Z336" s="50"/>
    </row>
    <row r="337" spans="1:26" ht="17.2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0"/>
      <c r="K337" s="125"/>
      <c r="L337" s="125"/>
      <c r="R337" s="50"/>
      <c r="S337" s="50"/>
      <c r="T337" s="50"/>
      <c r="U337" s="50"/>
      <c r="V337" s="50"/>
      <c r="W337" s="52"/>
      <c r="X337" s="50"/>
      <c r="Y337" s="50"/>
      <c r="Z337" s="50"/>
    </row>
    <row r="338" spans="1:26" ht="17.2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0"/>
      <c r="K338" s="125"/>
      <c r="L338" s="125"/>
      <c r="R338" s="50"/>
      <c r="S338" s="50"/>
      <c r="T338" s="50"/>
      <c r="U338" s="50"/>
      <c r="V338" s="50"/>
      <c r="W338" s="52"/>
      <c r="X338" s="50"/>
      <c r="Y338" s="50"/>
      <c r="Z338" s="50"/>
    </row>
    <row r="339" spans="1:26" ht="17.2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0"/>
      <c r="K339" s="125"/>
      <c r="L339" s="125"/>
      <c r="R339" s="50"/>
      <c r="S339" s="50"/>
      <c r="T339" s="50"/>
      <c r="U339" s="50"/>
      <c r="V339" s="50"/>
      <c r="W339" s="52"/>
      <c r="X339" s="50"/>
      <c r="Y339" s="50"/>
      <c r="Z339" s="50"/>
    </row>
    <row r="340" spans="1:26" ht="17.2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0"/>
      <c r="K340" s="125"/>
      <c r="L340" s="125"/>
      <c r="R340" s="50"/>
      <c r="S340" s="50"/>
      <c r="T340" s="50"/>
      <c r="U340" s="50"/>
      <c r="V340" s="50"/>
      <c r="W340" s="52"/>
      <c r="X340" s="50"/>
      <c r="Y340" s="50"/>
      <c r="Z340" s="50"/>
    </row>
    <row r="341" spans="1:26" ht="17.2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0"/>
      <c r="K341" s="125"/>
      <c r="L341" s="125"/>
      <c r="R341" s="50"/>
      <c r="S341" s="50"/>
      <c r="T341" s="50"/>
      <c r="U341" s="50"/>
      <c r="V341" s="50"/>
      <c r="W341" s="52"/>
      <c r="X341" s="50"/>
      <c r="Y341" s="50"/>
      <c r="Z341" s="50"/>
    </row>
    <row r="342" spans="1:26" ht="17.2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0"/>
      <c r="K342" s="125"/>
      <c r="L342" s="125"/>
      <c r="R342" s="50"/>
      <c r="S342" s="50"/>
      <c r="T342" s="50"/>
      <c r="U342" s="50"/>
      <c r="V342" s="50"/>
      <c r="W342" s="52"/>
      <c r="X342" s="50"/>
      <c r="Y342" s="50"/>
      <c r="Z342" s="50"/>
    </row>
    <row r="343" spans="1:26" ht="17.2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0"/>
      <c r="K343" s="125"/>
      <c r="L343" s="125"/>
      <c r="R343" s="50"/>
      <c r="S343" s="50"/>
      <c r="T343" s="50"/>
      <c r="U343" s="50"/>
      <c r="V343" s="50"/>
      <c r="W343" s="52"/>
      <c r="X343" s="50"/>
      <c r="Y343" s="50"/>
      <c r="Z343" s="50"/>
    </row>
    <row r="344" spans="1:26" ht="17.2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0"/>
      <c r="K344" s="125"/>
      <c r="L344" s="125"/>
      <c r="R344" s="50"/>
      <c r="S344" s="50"/>
      <c r="T344" s="50"/>
      <c r="U344" s="50"/>
      <c r="V344" s="50"/>
      <c r="W344" s="52"/>
      <c r="X344" s="50"/>
      <c r="Y344" s="50"/>
      <c r="Z344" s="50"/>
    </row>
    <row r="345" spans="1:26" ht="17.2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0"/>
      <c r="K345" s="125"/>
      <c r="L345" s="125"/>
      <c r="R345" s="50"/>
      <c r="S345" s="50"/>
      <c r="T345" s="50"/>
      <c r="U345" s="50"/>
      <c r="V345" s="50"/>
      <c r="W345" s="52"/>
      <c r="X345" s="50"/>
      <c r="Y345" s="50"/>
      <c r="Z345" s="50"/>
    </row>
    <row r="346" spans="1:26" ht="17.2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0"/>
      <c r="K346" s="125"/>
      <c r="L346" s="125"/>
      <c r="R346" s="50"/>
      <c r="S346" s="50"/>
      <c r="T346" s="50"/>
      <c r="U346" s="50"/>
      <c r="V346" s="50"/>
      <c r="W346" s="52"/>
      <c r="X346" s="50"/>
      <c r="Y346" s="50"/>
      <c r="Z346" s="50"/>
    </row>
    <row r="347" spans="1:26" ht="17.2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0"/>
      <c r="K347" s="125"/>
      <c r="L347" s="125"/>
      <c r="R347" s="50"/>
      <c r="S347" s="50"/>
      <c r="T347" s="50"/>
      <c r="U347" s="50"/>
      <c r="V347" s="50"/>
      <c r="W347" s="52"/>
      <c r="X347" s="50"/>
      <c r="Y347" s="50"/>
      <c r="Z347" s="50"/>
    </row>
    <row r="348" spans="1:26" ht="17.2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0"/>
      <c r="K348" s="125"/>
      <c r="L348" s="125"/>
      <c r="R348" s="50"/>
      <c r="S348" s="50"/>
      <c r="T348" s="50"/>
      <c r="U348" s="50"/>
      <c r="V348" s="50"/>
      <c r="W348" s="52"/>
      <c r="X348" s="50"/>
      <c r="Y348" s="50"/>
      <c r="Z348" s="50"/>
    </row>
    <row r="349" spans="1:26" ht="17.2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0"/>
      <c r="K349" s="125"/>
      <c r="L349" s="125"/>
      <c r="R349" s="50"/>
      <c r="S349" s="50"/>
      <c r="T349" s="50"/>
      <c r="U349" s="50"/>
      <c r="V349" s="50"/>
      <c r="W349" s="52"/>
      <c r="X349" s="50"/>
      <c r="Y349" s="50"/>
      <c r="Z349" s="50"/>
    </row>
    <row r="350" spans="1:26" ht="17.2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0"/>
      <c r="K350" s="125"/>
      <c r="L350" s="125"/>
      <c r="R350" s="50"/>
      <c r="S350" s="50"/>
      <c r="T350" s="50"/>
      <c r="U350" s="50"/>
      <c r="V350" s="50"/>
      <c r="W350" s="52"/>
      <c r="X350" s="50"/>
      <c r="Y350" s="50"/>
      <c r="Z350" s="50"/>
    </row>
    <row r="351" spans="1:26" ht="17.2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0"/>
      <c r="K351" s="125"/>
      <c r="L351" s="125"/>
      <c r="R351" s="50"/>
      <c r="S351" s="50"/>
      <c r="T351" s="50"/>
      <c r="U351" s="50"/>
      <c r="V351" s="50"/>
      <c r="W351" s="52"/>
      <c r="X351" s="50"/>
      <c r="Y351" s="50"/>
      <c r="Z351" s="50"/>
    </row>
    <row r="352" spans="1:26" ht="17.2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0"/>
      <c r="K352" s="125"/>
      <c r="L352" s="125"/>
      <c r="R352" s="50"/>
      <c r="S352" s="50"/>
      <c r="T352" s="50"/>
      <c r="U352" s="50"/>
      <c r="V352" s="50"/>
      <c r="W352" s="52"/>
      <c r="X352" s="50"/>
      <c r="Y352" s="50"/>
      <c r="Z352" s="50"/>
    </row>
    <row r="353" spans="1:26" ht="17.2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0"/>
      <c r="K353" s="125"/>
      <c r="L353" s="125"/>
      <c r="R353" s="50"/>
      <c r="S353" s="50"/>
      <c r="T353" s="50"/>
      <c r="U353" s="50"/>
      <c r="V353" s="50"/>
      <c r="W353" s="52"/>
      <c r="X353" s="50"/>
      <c r="Y353" s="50"/>
      <c r="Z353" s="50"/>
    </row>
    <row r="354" spans="1:26" ht="17.2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0"/>
      <c r="K354" s="125"/>
      <c r="L354" s="125"/>
      <c r="R354" s="50"/>
      <c r="S354" s="50"/>
      <c r="T354" s="50"/>
      <c r="U354" s="50"/>
      <c r="V354" s="50"/>
      <c r="W354" s="52"/>
      <c r="X354" s="50"/>
      <c r="Y354" s="50"/>
      <c r="Z354" s="50"/>
    </row>
    <row r="355" spans="1:26" ht="17.2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0"/>
      <c r="K355" s="125"/>
      <c r="L355" s="125"/>
      <c r="R355" s="50"/>
      <c r="S355" s="50"/>
      <c r="T355" s="50"/>
      <c r="U355" s="50"/>
      <c r="V355" s="50"/>
      <c r="W355" s="52"/>
      <c r="X355" s="50"/>
      <c r="Y355" s="50"/>
      <c r="Z355" s="50"/>
    </row>
    <row r="356" spans="1:26" ht="17.2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0"/>
      <c r="K356" s="125"/>
      <c r="L356" s="125"/>
      <c r="R356" s="50"/>
      <c r="S356" s="50"/>
      <c r="T356" s="50"/>
      <c r="U356" s="50"/>
      <c r="V356" s="50"/>
      <c r="W356" s="52"/>
      <c r="X356" s="50"/>
      <c r="Y356" s="50"/>
      <c r="Z356" s="50"/>
    </row>
    <row r="357" spans="1:26" ht="17.2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0"/>
      <c r="K357" s="125"/>
      <c r="L357" s="125"/>
      <c r="R357" s="50"/>
      <c r="S357" s="50"/>
      <c r="T357" s="50"/>
      <c r="U357" s="50"/>
      <c r="V357" s="50"/>
      <c r="W357" s="52"/>
      <c r="X357" s="50"/>
      <c r="Y357" s="50"/>
      <c r="Z357" s="50"/>
    </row>
    <row r="358" spans="1:26" ht="17.2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0"/>
      <c r="K358" s="125"/>
      <c r="L358" s="125"/>
      <c r="R358" s="50"/>
      <c r="S358" s="50"/>
      <c r="T358" s="50"/>
      <c r="U358" s="50"/>
      <c r="V358" s="50"/>
      <c r="W358" s="52"/>
      <c r="X358" s="50"/>
      <c r="Y358" s="50"/>
      <c r="Z358" s="50"/>
    </row>
    <row r="359" spans="1:26" ht="17.2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0"/>
      <c r="K359" s="125"/>
      <c r="L359" s="125"/>
      <c r="R359" s="50"/>
      <c r="S359" s="50"/>
      <c r="T359" s="50"/>
      <c r="U359" s="50"/>
      <c r="V359" s="50"/>
      <c r="W359" s="52"/>
      <c r="X359" s="50"/>
      <c r="Y359" s="50"/>
      <c r="Z359" s="50"/>
    </row>
    <row r="360" spans="1:26" ht="17.2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0"/>
      <c r="K360" s="125"/>
      <c r="L360" s="125"/>
      <c r="R360" s="50"/>
      <c r="S360" s="50"/>
      <c r="T360" s="50"/>
      <c r="U360" s="50"/>
      <c r="V360" s="50"/>
      <c r="W360" s="52"/>
      <c r="X360" s="50"/>
      <c r="Y360" s="50"/>
      <c r="Z360" s="50"/>
    </row>
    <row r="361" spans="1:26" ht="17.2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0"/>
      <c r="K361" s="125"/>
      <c r="L361" s="125"/>
      <c r="R361" s="50"/>
      <c r="S361" s="50"/>
      <c r="T361" s="50"/>
      <c r="U361" s="50"/>
      <c r="V361" s="50"/>
      <c r="W361" s="52"/>
      <c r="X361" s="50"/>
      <c r="Y361" s="50"/>
      <c r="Z361" s="50"/>
    </row>
    <row r="362" spans="1:26" ht="17.2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0"/>
      <c r="K362" s="125"/>
      <c r="L362" s="125"/>
      <c r="R362" s="50"/>
      <c r="S362" s="50"/>
      <c r="T362" s="50"/>
      <c r="U362" s="50"/>
      <c r="V362" s="50"/>
      <c r="W362" s="52"/>
      <c r="X362" s="50"/>
      <c r="Y362" s="50"/>
      <c r="Z362" s="50"/>
    </row>
    <row r="363" spans="1:26" ht="17.2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0"/>
      <c r="K363" s="125"/>
      <c r="L363" s="125"/>
      <c r="R363" s="50"/>
      <c r="S363" s="50"/>
      <c r="T363" s="50"/>
      <c r="U363" s="50"/>
      <c r="V363" s="50"/>
      <c r="W363" s="52"/>
      <c r="X363" s="50"/>
      <c r="Y363" s="50"/>
      <c r="Z363" s="50"/>
    </row>
    <row r="364" spans="1:26" ht="17.2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0"/>
      <c r="K364" s="125"/>
      <c r="L364" s="125"/>
      <c r="R364" s="50"/>
      <c r="S364" s="50"/>
      <c r="T364" s="50"/>
      <c r="U364" s="50"/>
      <c r="V364" s="50"/>
      <c r="W364" s="52"/>
      <c r="X364" s="50"/>
      <c r="Y364" s="50"/>
      <c r="Z364" s="50"/>
    </row>
    <row r="365" spans="1:26" ht="17.2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0"/>
      <c r="K365" s="125"/>
      <c r="L365" s="125"/>
      <c r="R365" s="50"/>
      <c r="S365" s="50"/>
      <c r="T365" s="50"/>
      <c r="U365" s="50"/>
      <c r="V365" s="50"/>
      <c r="W365" s="52"/>
      <c r="X365" s="50"/>
      <c r="Y365" s="50"/>
      <c r="Z365" s="50"/>
    </row>
    <row r="366" spans="1:26" ht="17.2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0"/>
      <c r="K366" s="125"/>
      <c r="L366" s="125"/>
      <c r="R366" s="50"/>
      <c r="S366" s="50"/>
      <c r="T366" s="50"/>
      <c r="U366" s="50"/>
      <c r="V366" s="50"/>
      <c r="W366" s="52"/>
      <c r="X366" s="50"/>
      <c r="Y366" s="50"/>
      <c r="Z366" s="50"/>
    </row>
    <row r="367" spans="1:26" ht="17.2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0"/>
      <c r="K367" s="125"/>
      <c r="L367" s="125"/>
      <c r="R367" s="50"/>
      <c r="S367" s="50"/>
      <c r="T367" s="50"/>
      <c r="U367" s="50"/>
      <c r="V367" s="50"/>
      <c r="W367" s="52"/>
      <c r="X367" s="50"/>
      <c r="Y367" s="50"/>
      <c r="Z367" s="50"/>
    </row>
    <row r="368" spans="1:26" ht="17.2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0"/>
      <c r="K368" s="125"/>
      <c r="L368" s="125"/>
      <c r="R368" s="50"/>
      <c r="S368" s="50"/>
      <c r="T368" s="50"/>
      <c r="U368" s="50"/>
      <c r="V368" s="50"/>
      <c r="W368" s="52"/>
      <c r="X368" s="50"/>
      <c r="Y368" s="50"/>
      <c r="Z368" s="50"/>
    </row>
    <row r="369" spans="1:26" ht="17.2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0"/>
      <c r="K369" s="125"/>
      <c r="L369" s="125"/>
      <c r="R369" s="50"/>
      <c r="S369" s="50"/>
      <c r="T369" s="50"/>
      <c r="U369" s="50"/>
      <c r="V369" s="50"/>
      <c r="W369" s="52"/>
      <c r="X369" s="50"/>
      <c r="Y369" s="50"/>
      <c r="Z369" s="50"/>
    </row>
    <row r="370" spans="1:26" ht="17.2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0"/>
      <c r="K370" s="125"/>
      <c r="L370" s="125"/>
      <c r="R370" s="50"/>
      <c r="S370" s="50"/>
      <c r="T370" s="50"/>
      <c r="U370" s="50"/>
      <c r="V370" s="50"/>
      <c r="W370" s="52"/>
      <c r="X370" s="50"/>
      <c r="Y370" s="50"/>
      <c r="Z370" s="50"/>
    </row>
    <row r="371" spans="1:26" ht="17.2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0"/>
      <c r="K371" s="125"/>
      <c r="L371" s="125"/>
      <c r="R371" s="50"/>
      <c r="S371" s="50"/>
      <c r="T371" s="50"/>
      <c r="U371" s="50"/>
      <c r="V371" s="50"/>
      <c r="W371" s="52"/>
      <c r="X371" s="50"/>
      <c r="Y371" s="50"/>
      <c r="Z371" s="50"/>
    </row>
    <row r="372" spans="1:26" ht="17.2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0"/>
      <c r="K372" s="125"/>
      <c r="L372" s="125"/>
      <c r="R372" s="50"/>
      <c r="S372" s="50"/>
      <c r="T372" s="50"/>
      <c r="U372" s="50"/>
      <c r="V372" s="50"/>
      <c r="W372" s="52"/>
      <c r="X372" s="50"/>
      <c r="Y372" s="50"/>
      <c r="Z372" s="50"/>
    </row>
    <row r="373" spans="1:26" ht="17.2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0"/>
      <c r="K373" s="125"/>
      <c r="L373" s="125"/>
      <c r="R373" s="50"/>
      <c r="S373" s="50"/>
      <c r="T373" s="50"/>
      <c r="U373" s="50"/>
      <c r="V373" s="50"/>
      <c r="W373" s="52"/>
      <c r="X373" s="50"/>
      <c r="Y373" s="50"/>
      <c r="Z373" s="50"/>
    </row>
    <row r="374" spans="1:26" ht="17.2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0"/>
      <c r="K374" s="125"/>
      <c r="L374" s="125"/>
      <c r="R374" s="50"/>
      <c r="S374" s="50"/>
      <c r="T374" s="50"/>
      <c r="U374" s="50"/>
      <c r="V374" s="50"/>
      <c r="W374" s="52"/>
      <c r="X374" s="50"/>
      <c r="Y374" s="50"/>
      <c r="Z374" s="50"/>
    </row>
    <row r="375" spans="1:26" ht="17.2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0"/>
      <c r="K375" s="125"/>
      <c r="L375" s="125"/>
      <c r="R375" s="50"/>
      <c r="S375" s="50"/>
      <c r="T375" s="50"/>
      <c r="U375" s="50"/>
      <c r="V375" s="50"/>
      <c r="W375" s="52"/>
      <c r="X375" s="50"/>
      <c r="Y375" s="50"/>
      <c r="Z375" s="50"/>
    </row>
    <row r="376" spans="1:26" ht="17.2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0"/>
      <c r="K376" s="125"/>
      <c r="L376" s="125"/>
      <c r="R376" s="50"/>
      <c r="S376" s="50"/>
      <c r="T376" s="50"/>
      <c r="U376" s="50"/>
      <c r="V376" s="50"/>
      <c r="W376" s="52"/>
      <c r="X376" s="50"/>
      <c r="Y376" s="50"/>
      <c r="Z376" s="50"/>
    </row>
    <row r="377" spans="1:26" ht="17.2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0"/>
      <c r="K377" s="125"/>
      <c r="L377" s="125"/>
      <c r="R377" s="50"/>
      <c r="S377" s="50"/>
      <c r="T377" s="50"/>
      <c r="U377" s="50"/>
      <c r="V377" s="50"/>
      <c r="W377" s="52"/>
      <c r="X377" s="50"/>
      <c r="Y377" s="50"/>
      <c r="Z377" s="50"/>
    </row>
    <row r="378" spans="1:26" ht="17.2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0"/>
      <c r="K378" s="125"/>
      <c r="L378" s="125"/>
      <c r="R378" s="50"/>
      <c r="S378" s="50"/>
      <c r="T378" s="50"/>
      <c r="U378" s="50"/>
      <c r="V378" s="50"/>
      <c r="W378" s="52"/>
      <c r="X378" s="50"/>
      <c r="Y378" s="50"/>
      <c r="Z378" s="50"/>
    </row>
    <row r="379" spans="1:26" ht="17.2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0"/>
      <c r="K379" s="125"/>
      <c r="L379" s="125"/>
      <c r="R379" s="50"/>
      <c r="S379" s="50"/>
      <c r="T379" s="50"/>
      <c r="U379" s="50"/>
      <c r="V379" s="50"/>
      <c r="W379" s="52"/>
      <c r="X379" s="50"/>
      <c r="Y379" s="50"/>
      <c r="Z379" s="50"/>
    </row>
    <row r="380" spans="1:26" ht="17.2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0"/>
      <c r="K380" s="125"/>
      <c r="L380" s="125"/>
      <c r="R380" s="50"/>
      <c r="S380" s="50"/>
      <c r="T380" s="50"/>
      <c r="U380" s="50"/>
      <c r="V380" s="50"/>
      <c r="W380" s="52"/>
      <c r="X380" s="50"/>
      <c r="Y380" s="50"/>
      <c r="Z380" s="50"/>
    </row>
    <row r="381" spans="1:26" ht="17.2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0"/>
      <c r="K381" s="125"/>
      <c r="L381" s="125"/>
      <c r="R381" s="50"/>
      <c r="S381" s="50"/>
      <c r="T381" s="50"/>
      <c r="U381" s="50"/>
      <c r="V381" s="50"/>
      <c r="W381" s="52"/>
      <c r="X381" s="50"/>
      <c r="Y381" s="50"/>
      <c r="Z381" s="50"/>
    </row>
    <row r="382" spans="1:26" ht="17.2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0"/>
      <c r="K382" s="125"/>
      <c r="L382" s="125"/>
      <c r="R382" s="50"/>
      <c r="S382" s="50"/>
      <c r="T382" s="50"/>
      <c r="U382" s="50"/>
      <c r="V382" s="50"/>
      <c r="W382" s="52"/>
      <c r="X382" s="50"/>
      <c r="Y382" s="50"/>
      <c r="Z382" s="50"/>
    </row>
    <row r="383" spans="1:26" ht="17.2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0"/>
      <c r="K383" s="125"/>
      <c r="L383" s="125"/>
      <c r="R383" s="50"/>
      <c r="S383" s="50"/>
      <c r="T383" s="50"/>
      <c r="U383" s="50"/>
      <c r="V383" s="50"/>
      <c r="W383" s="52"/>
      <c r="X383" s="50"/>
      <c r="Y383" s="50"/>
      <c r="Z383" s="50"/>
    </row>
    <row r="384" spans="1:26" ht="17.2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0"/>
      <c r="K384" s="125"/>
      <c r="L384" s="125"/>
      <c r="R384" s="50"/>
      <c r="S384" s="50"/>
      <c r="T384" s="50"/>
      <c r="U384" s="50"/>
      <c r="V384" s="50"/>
      <c r="W384" s="52"/>
      <c r="X384" s="50"/>
      <c r="Y384" s="50"/>
      <c r="Z384" s="50"/>
    </row>
    <row r="385" spans="1:26" ht="17.2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0"/>
      <c r="K385" s="125"/>
      <c r="L385" s="125"/>
      <c r="R385" s="50"/>
      <c r="S385" s="50"/>
      <c r="T385" s="50"/>
      <c r="U385" s="50"/>
      <c r="V385" s="50"/>
      <c r="W385" s="52"/>
      <c r="X385" s="50"/>
      <c r="Y385" s="50"/>
      <c r="Z385" s="50"/>
    </row>
    <row r="386" spans="1:26" ht="17.2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0"/>
      <c r="K386" s="125"/>
      <c r="L386" s="125"/>
      <c r="R386" s="50"/>
      <c r="S386" s="50"/>
      <c r="T386" s="50"/>
      <c r="U386" s="50"/>
      <c r="V386" s="50"/>
      <c r="W386" s="52"/>
      <c r="X386" s="50"/>
      <c r="Y386" s="50"/>
      <c r="Z386" s="50"/>
    </row>
    <row r="387" spans="1:26" ht="17.2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0"/>
      <c r="K387" s="125"/>
      <c r="L387" s="125"/>
      <c r="R387" s="50"/>
      <c r="S387" s="50"/>
      <c r="T387" s="50"/>
      <c r="U387" s="50"/>
      <c r="V387" s="50"/>
      <c r="W387" s="52"/>
      <c r="X387" s="50"/>
      <c r="Y387" s="50"/>
      <c r="Z387" s="50"/>
    </row>
    <row r="388" spans="1:26" ht="17.2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0"/>
      <c r="K388" s="125"/>
      <c r="L388" s="125"/>
      <c r="R388" s="50"/>
      <c r="S388" s="50"/>
      <c r="T388" s="50"/>
      <c r="U388" s="50"/>
      <c r="V388" s="50"/>
      <c r="W388" s="52"/>
      <c r="X388" s="50"/>
      <c r="Y388" s="50"/>
      <c r="Z388" s="50"/>
    </row>
    <row r="389" spans="1:26" ht="17.2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0"/>
      <c r="K389" s="125"/>
      <c r="L389" s="125"/>
      <c r="R389" s="50"/>
      <c r="S389" s="50"/>
      <c r="T389" s="50"/>
      <c r="U389" s="50"/>
      <c r="V389" s="50"/>
      <c r="W389" s="52"/>
      <c r="X389" s="50"/>
      <c r="Y389" s="50"/>
      <c r="Z389" s="50"/>
    </row>
    <row r="390" spans="1:26" ht="17.2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0"/>
      <c r="K390" s="125"/>
      <c r="L390" s="125"/>
      <c r="R390" s="50"/>
      <c r="S390" s="50"/>
      <c r="T390" s="50"/>
      <c r="U390" s="50"/>
      <c r="V390" s="50"/>
      <c r="W390" s="52"/>
      <c r="X390" s="50"/>
      <c r="Y390" s="50"/>
      <c r="Z390" s="50"/>
    </row>
    <row r="391" spans="1:26" ht="17.2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0"/>
      <c r="K391" s="125"/>
      <c r="L391" s="125"/>
      <c r="R391" s="50"/>
      <c r="S391" s="50"/>
      <c r="T391" s="50"/>
      <c r="U391" s="50"/>
      <c r="V391" s="50"/>
      <c r="W391" s="52"/>
      <c r="X391" s="50"/>
      <c r="Y391" s="50"/>
      <c r="Z391" s="50"/>
    </row>
    <row r="392" spans="1:26" ht="17.2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0"/>
      <c r="K392" s="125"/>
      <c r="L392" s="125"/>
      <c r="R392" s="50"/>
      <c r="S392" s="50"/>
      <c r="T392" s="50"/>
      <c r="U392" s="50"/>
      <c r="V392" s="50"/>
      <c r="W392" s="52"/>
      <c r="X392" s="50"/>
      <c r="Y392" s="50"/>
      <c r="Z392" s="50"/>
    </row>
    <row r="393" spans="1:26" ht="17.2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0"/>
      <c r="K393" s="125"/>
      <c r="L393" s="125"/>
      <c r="R393" s="50"/>
      <c r="S393" s="50"/>
      <c r="T393" s="50"/>
      <c r="U393" s="50"/>
      <c r="V393" s="50"/>
      <c r="W393" s="52"/>
      <c r="X393" s="50"/>
      <c r="Y393" s="50"/>
      <c r="Z393" s="50"/>
    </row>
    <row r="394" spans="1:26" ht="17.2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0"/>
      <c r="K394" s="125"/>
      <c r="L394" s="125"/>
      <c r="R394" s="50"/>
      <c r="S394" s="50"/>
      <c r="T394" s="50"/>
      <c r="U394" s="50"/>
      <c r="V394" s="50"/>
      <c r="W394" s="52"/>
      <c r="X394" s="50"/>
      <c r="Y394" s="50"/>
      <c r="Z394" s="50"/>
    </row>
    <row r="395" spans="1:26" ht="17.2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0"/>
      <c r="K395" s="125"/>
      <c r="L395" s="125"/>
      <c r="R395" s="50"/>
      <c r="S395" s="50"/>
      <c r="T395" s="50"/>
      <c r="U395" s="50"/>
      <c r="V395" s="50"/>
      <c r="W395" s="52"/>
      <c r="X395" s="50"/>
      <c r="Y395" s="50"/>
      <c r="Z395" s="50"/>
    </row>
    <row r="396" spans="1:26" ht="17.2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0"/>
      <c r="K396" s="125"/>
      <c r="L396" s="125"/>
      <c r="R396" s="50"/>
      <c r="S396" s="50"/>
      <c r="T396" s="50"/>
      <c r="U396" s="50"/>
      <c r="V396" s="50"/>
      <c r="W396" s="52"/>
      <c r="X396" s="50"/>
      <c r="Y396" s="50"/>
      <c r="Z396" s="50"/>
    </row>
    <row r="397" spans="1:26" ht="17.2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0"/>
      <c r="K397" s="125"/>
      <c r="L397" s="125"/>
      <c r="R397" s="50"/>
      <c r="S397" s="50"/>
      <c r="T397" s="50"/>
      <c r="U397" s="50"/>
      <c r="V397" s="50"/>
      <c r="W397" s="52"/>
      <c r="X397" s="50"/>
      <c r="Y397" s="50"/>
      <c r="Z397" s="50"/>
    </row>
    <row r="398" spans="1:26" ht="17.2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0"/>
      <c r="K398" s="125"/>
      <c r="L398" s="125"/>
      <c r="R398" s="50"/>
      <c r="S398" s="50"/>
      <c r="T398" s="50"/>
      <c r="U398" s="50"/>
      <c r="V398" s="50"/>
      <c r="W398" s="52"/>
      <c r="X398" s="50"/>
      <c r="Y398" s="50"/>
      <c r="Z398" s="50"/>
    </row>
    <row r="399" spans="1:26" ht="17.2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0"/>
      <c r="K399" s="125"/>
      <c r="L399" s="125"/>
      <c r="R399" s="50"/>
      <c r="S399" s="50"/>
      <c r="T399" s="50"/>
      <c r="U399" s="50"/>
      <c r="V399" s="50"/>
      <c r="W399" s="52"/>
      <c r="X399" s="50"/>
      <c r="Y399" s="50"/>
      <c r="Z399" s="50"/>
    </row>
    <row r="400" spans="1:26" ht="17.2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0"/>
      <c r="K400" s="125"/>
      <c r="L400" s="125"/>
      <c r="R400" s="50"/>
      <c r="S400" s="50"/>
      <c r="T400" s="50"/>
      <c r="U400" s="50"/>
      <c r="V400" s="50"/>
      <c r="W400" s="52"/>
      <c r="X400" s="50"/>
      <c r="Y400" s="50"/>
      <c r="Z400" s="50"/>
    </row>
    <row r="401" spans="1:26" ht="17.2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0"/>
      <c r="K401" s="125"/>
      <c r="L401" s="125"/>
      <c r="R401" s="50"/>
      <c r="S401" s="50"/>
      <c r="T401" s="50"/>
      <c r="U401" s="50"/>
      <c r="V401" s="50"/>
      <c r="W401" s="52"/>
      <c r="X401" s="50"/>
      <c r="Y401" s="50"/>
      <c r="Z401" s="50"/>
    </row>
    <row r="402" spans="1:26" ht="17.2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0"/>
      <c r="K402" s="125"/>
      <c r="L402" s="125"/>
      <c r="R402" s="50"/>
      <c r="S402" s="50"/>
      <c r="T402" s="50"/>
      <c r="U402" s="50"/>
      <c r="V402" s="50"/>
      <c r="W402" s="52"/>
      <c r="X402" s="50"/>
      <c r="Y402" s="50"/>
      <c r="Z402" s="50"/>
    </row>
    <row r="403" spans="1:26" ht="17.2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0"/>
      <c r="K403" s="125"/>
      <c r="L403" s="125"/>
      <c r="R403" s="50"/>
      <c r="S403" s="50"/>
      <c r="T403" s="50"/>
      <c r="U403" s="50"/>
      <c r="V403" s="50"/>
      <c r="W403" s="52"/>
      <c r="X403" s="50"/>
      <c r="Y403" s="50"/>
      <c r="Z403" s="50"/>
    </row>
    <row r="404" spans="1:26" ht="17.2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0"/>
      <c r="K404" s="125"/>
      <c r="L404" s="125"/>
      <c r="R404" s="50"/>
      <c r="S404" s="50"/>
      <c r="T404" s="50"/>
      <c r="U404" s="50"/>
      <c r="V404" s="50"/>
      <c r="W404" s="52"/>
      <c r="X404" s="50"/>
      <c r="Y404" s="50"/>
      <c r="Z404" s="50"/>
    </row>
    <row r="405" spans="1:26" ht="17.2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0"/>
      <c r="K405" s="125"/>
      <c r="L405" s="125"/>
      <c r="R405" s="50"/>
      <c r="S405" s="50"/>
      <c r="T405" s="50"/>
      <c r="U405" s="50"/>
      <c r="V405" s="50"/>
      <c r="W405" s="52"/>
      <c r="X405" s="50"/>
      <c r="Y405" s="50"/>
      <c r="Z405" s="50"/>
    </row>
    <row r="406" spans="1:26" ht="17.2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0"/>
      <c r="K406" s="125"/>
      <c r="L406" s="125"/>
      <c r="R406" s="50"/>
      <c r="S406" s="50"/>
      <c r="T406" s="50"/>
      <c r="U406" s="50"/>
      <c r="V406" s="50"/>
      <c r="W406" s="52"/>
      <c r="X406" s="50"/>
      <c r="Y406" s="50"/>
      <c r="Z406" s="50"/>
    </row>
    <row r="407" spans="1:26" ht="17.2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0"/>
      <c r="K407" s="125"/>
      <c r="L407" s="125"/>
      <c r="R407" s="50"/>
      <c r="S407" s="50"/>
      <c r="T407" s="50"/>
      <c r="U407" s="50"/>
      <c r="V407" s="50"/>
      <c r="W407" s="52"/>
      <c r="X407" s="50"/>
      <c r="Y407" s="50"/>
      <c r="Z407" s="50"/>
    </row>
    <row r="408" spans="1:26" ht="17.2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0"/>
      <c r="K408" s="125"/>
      <c r="L408" s="125"/>
      <c r="R408" s="50"/>
      <c r="S408" s="50"/>
      <c r="T408" s="50"/>
      <c r="U408" s="50"/>
      <c r="V408" s="50"/>
      <c r="W408" s="52"/>
      <c r="X408" s="50"/>
      <c r="Y408" s="50"/>
      <c r="Z408" s="50"/>
    </row>
    <row r="409" spans="1:26" ht="17.2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0"/>
      <c r="K409" s="125"/>
      <c r="L409" s="125"/>
      <c r="R409" s="50"/>
      <c r="S409" s="50"/>
      <c r="T409" s="50"/>
      <c r="U409" s="50"/>
      <c r="V409" s="50"/>
      <c r="W409" s="52"/>
      <c r="X409" s="50"/>
      <c r="Y409" s="50"/>
      <c r="Z409" s="50"/>
    </row>
    <row r="410" spans="1:26" ht="17.2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0"/>
      <c r="K410" s="125"/>
      <c r="L410" s="125"/>
      <c r="R410" s="50"/>
      <c r="S410" s="50"/>
      <c r="T410" s="50"/>
      <c r="U410" s="50"/>
      <c r="V410" s="50"/>
      <c r="W410" s="52"/>
      <c r="X410" s="50"/>
      <c r="Y410" s="50"/>
      <c r="Z410" s="50"/>
    </row>
    <row r="411" spans="1:26" ht="17.2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0"/>
      <c r="K411" s="125"/>
      <c r="L411" s="125"/>
      <c r="R411" s="50"/>
      <c r="S411" s="50"/>
      <c r="T411" s="50"/>
      <c r="U411" s="50"/>
      <c r="V411" s="50"/>
      <c r="W411" s="52"/>
      <c r="X411" s="50"/>
      <c r="Y411" s="50"/>
      <c r="Z411" s="50"/>
    </row>
    <row r="412" spans="1:26" ht="17.2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0"/>
      <c r="K412" s="125"/>
      <c r="L412" s="125"/>
      <c r="R412" s="50"/>
      <c r="S412" s="50"/>
      <c r="T412" s="50"/>
      <c r="U412" s="50"/>
      <c r="V412" s="50"/>
      <c r="W412" s="52"/>
      <c r="X412" s="50"/>
      <c r="Y412" s="50"/>
      <c r="Z412" s="50"/>
    </row>
    <row r="413" spans="1:26" ht="17.2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0"/>
      <c r="K413" s="125"/>
      <c r="L413" s="125"/>
      <c r="R413" s="50"/>
      <c r="S413" s="50"/>
      <c r="T413" s="50"/>
      <c r="U413" s="50"/>
      <c r="V413" s="50"/>
      <c r="W413" s="52"/>
      <c r="X413" s="50"/>
      <c r="Y413" s="50"/>
      <c r="Z413" s="50"/>
    </row>
    <row r="414" spans="1:26" ht="17.2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0"/>
      <c r="K414" s="125"/>
      <c r="L414" s="125"/>
      <c r="R414" s="50"/>
      <c r="S414" s="50"/>
      <c r="T414" s="50"/>
      <c r="U414" s="50"/>
      <c r="V414" s="50"/>
      <c r="W414" s="52"/>
      <c r="X414" s="50"/>
      <c r="Y414" s="50"/>
      <c r="Z414" s="50"/>
    </row>
    <row r="415" spans="1:26" ht="17.2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0"/>
      <c r="K415" s="125"/>
      <c r="L415" s="125"/>
      <c r="R415" s="50"/>
      <c r="S415" s="50"/>
      <c r="T415" s="50"/>
      <c r="U415" s="50"/>
      <c r="V415" s="50"/>
      <c r="W415" s="52"/>
      <c r="X415" s="50"/>
      <c r="Y415" s="50"/>
      <c r="Z415" s="50"/>
    </row>
    <row r="416" spans="1:26" ht="17.2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0"/>
      <c r="K416" s="125"/>
      <c r="L416" s="125"/>
      <c r="R416" s="50"/>
      <c r="S416" s="50"/>
      <c r="T416" s="50"/>
      <c r="U416" s="50"/>
      <c r="V416" s="50"/>
      <c r="W416" s="52"/>
      <c r="X416" s="50"/>
      <c r="Y416" s="50"/>
      <c r="Z416" s="50"/>
    </row>
    <row r="417" spans="1:26" ht="17.2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0"/>
      <c r="K417" s="125"/>
      <c r="L417" s="125"/>
      <c r="R417" s="50"/>
      <c r="S417" s="50"/>
      <c r="T417" s="50"/>
      <c r="U417" s="50"/>
      <c r="V417" s="50"/>
      <c r="W417" s="52"/>
      <c r="X417" s="50"/>
      <c r="Y417" s="50"/>
      <c r="Z417" s="50"/>
    </row>
    <row r="418" spans="1:26" ht="17.2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0"/>
      <c r="K418" s="125"/>
      <c r="L418" s="125"/>
      <c r="R418" s="50"/>
      <c r="S418" s="50"/>
      <c r="T418" s="50"/>
      <c r="U418" s="50"/>
      <c r="V418" s="50"/>
      <c r="W418" s="52"/>
      <c r="X418" s="50"/>
      <c r="Y418" s="50"/>
      <c r="Z418" s="50"/>
    </row>
    <row r="419" spans="1:26" ht="17.2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0"/>
      <c r="K419" s="125"/>
      <c r="L419" s="125"/>
      <c r="R419" s="50"/>
      <c r="S419" s="50"/>
      <c r="T419" s="50"/>
      <c r="U419" s="50"/>
      <c r="V419" s="50"/>
      <c r="W419" s="52"/>
      <c r="X419" s="50"/>
      <c r="Y419" s="50"/>
      <c r="Z419" s="50"/>
    </row>
    <row r="420" spans="1:26" ht="17.2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0"/>
      <c r="K420" s="125"/>
      <c r="L420" s="125"/>
      <c r="R420" s="50"/>
      <c r="S420" s="50"/>
      <c r="T420" s="50"/>
      <c r="U420" s="50"/>
      <c r="V420" s="50"/>
      <c r="W420" s="52"/>
      <c r="X420" s="50"/>
      <c r="Y420" s="50"/>
      <c r="Z420" s="50"/>
    </row>
    <row r="421" spans="1:26" ht="17.2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0"/>
      <c r="K421" s="125"/>
      <c r="L421" s="125"/>
      <c r="R421" s="50"/>
      <c r="S421" s="50"/>
      <c r="T421" s="50"/>
      <c r="U421" s="50"/>
      <c r="V421" s="50"/>
      <c r="W421" s="52"/>
      <c r="X421" s="50"/>
      <c r="Y421" s="50"/>
      <c r="Z421" s="50"/>
    </row>
    <row r="422" spans="1:26" ht="17.2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0"/>
      <c r="K422" s="125"/>
      <c r="L422" s="125"/>
      <c r="R422" s="50"/>
      <c r="S422" s="50"/>
      <c r="T422" s="50"/>
      <c r="U422" s="50"/>
      <c r="V422" s="50"/>
      <c r="W422" s="52"/>
      <c r="X422" s="50"/>
      <c r="Y422" s="50"/>
      <c r="Z422" s="50"/>
    </row>
    <row r="423" spans="1:26" ht="17.2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0"/>
      <c r="K423" s="125"/>
      <c r="L423" s="125"/>
      <c r="R423" s="50"/>
      <c r="S423" s="50"/>
      <c r="T423" s="50"/>
      <c r="U423" s="50"/>
      <c r="V423" s="50"/>
      <c r="W423" s="52"/>
      <c r="X423" s="50"/>
      <c r="Y423" s="50"/>
      <c r="Z423" s="50"/>
    </row>
    <row r="424" spans="1:26" ht="17.2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0"/>
      <c r="K424" s="125"/>
      <c r="L424" s="125"/>
      <c r="R424" s="50"/>
      <c r="S424" s="50"/>
      <c r="T424" s="50"/>
      <c r="U424" s="50"/>
      <c r="V424" s="50"/>
      <c r="W424" s="52"/>
      <c r="X424" s="50"/>
      <c r="Y424" s="50"/>
      <c r="Z424" s="50"/>
    </row>
    <row r="425" spans="1:26" ht="17.2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0"/>
      <c r="K425" s="125"/>
      <c r="L425" s="125"/>
      <c r="R425" s="50"/>
      <c r="S425" s="50"/>
      <c r="T425" s="50"/>
      <c r="U425" s="50"/>
      <c r="V425" s="50"/>
      <c r="W425" s="52"/>
      <c r="X425" s="50"/>
      <c r="Y425" s="50"/>
      <c r="Z425" s="50"/>
    </row>
    <row r="426" spans="1:26" ht="17.2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0"/>
      <c r="K426" s="125"/>
      <c r="L426" s="125"/>
      <c r="R426" s="50"/>
      <c r="S426" s="50"/>
      <c r="T426" s="50"/>
      <c r="U426" s="50"/>
      <c r="V426" s="50"/>
      <c r="W426" s="52"/>
      <c r="X426" s="50"/>
      <c r="Y426" s="50"/>
      <c r="Z426" s="50"/>
    </row>
    <row r="427" spans="1:26" ht="17.2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0"/>
      <c r="K427" s="125"/>
      <c r="L427" s="125"/>
      <c r="R427" s="50"/>
      <c r="S427" s="50"/>
      <c r="T427" s="50"/>
      <c r="U427" s="50"/>
      <c r="V427" s="50"/>
      <c r="W427" s="52"/>
      <c r="X427" s="50"/>
      <c r="Y427" s="50"/>
      <c r="Z427" s="50"/>
    </row>
    <row r="428" spans="1:26" ht="17.2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0"/>
      <c r="K428" s="125"/>
      <c r="L428" s="125"/>
      <c r="R428" s="50"/>
      <c r="S428" s="50"/>
      <c r="T428" s="50"/>
      <c r="U428" s="50"/>
      <c r="V428" s="50"/>
      <c r="W428" s="52"/>
      <c r="X428" s="50"/>
      <c r="Y428" s="50"/>
      <c r="Z428" s="50"/>
    </row>
    <row r="429" spans="1:26" ht="17.2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0"/>
      <c r="K429" s="125"/>
      <c r="L429" s="125"/>
      <c r="R429" s="50"/>
      <c r="S429" s="50"/>
      <c r="T429" s="50"/>
      <c r="U429" s="50"/>
      <c r="V429" s="50"/>
      <c r="W429" s="52"/>
      <c r="X429" s="50"/>
      <c r="Y429" s="50"/>
      <c r="Z429" s="50"/>
    </row>
    <row r="430" spans="1:26" ht="17.2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0"/>
      <c r="K430" s="125"/>
      <c r="L430" s="125"/>
      <c r="R430" s="50"/>
      <c r="S430" s="50"/>
      <c r="T430" s="50"/>
      <c r="U430" s="50"/>
      <c r="V430" s="50"/>
      <c r="W430" s="52"/>
      <c r="X430" s="50"/>
      <c r="Y430" s="50"/>
      <c r="Z430" s="50"/>
    </row>
    <row r="431" spans="1:26" ht="17.2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0"/>
      <c r="K431" s="125"/>
      <c r="L431" s="125"/>
      <c r="R431" s="50"/>
      <c r="S431" s="50"/>
      <c r="T431" s="50"/>
      <c r="U431" s="50"/>
      <c r="V431" s="50"/>
      <c r="W431" s="52"/>
      <c r="X431" s="50"/>
      <c r="Y431" s="50"/>
      <c r="Z431" s="50"/>
    </row>
    <row r="432" spans="1:26" ht="17.2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0"/>
      <c r="K432" s="125"/>
      <c r="L432" s="125"/>
      <c r="R432" s="50"/>
      <c r="S432" s="50"/>
      <c r="T432" s="50"/>
      <c r="U432" s="50"/>
      <c r="V432" s="50"/>
      <c r="W432" s="52"/>
      <c r="X432" s="50"/>
      <c r="Y432" s="50"/>
      <c r="Z432" s="50"/>
    </row>
    <row r="433" spans="1:26" ht="17.2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0"/>
      <c r="K433" s="125"/>
      <c r="L433" s="125"/>
      <c r="R433" s="50"/>
      <c r="S433" s="50"/>
      <c r="T433" s="50"/>
      <c r="U433" s="50"/>
      <c r="V433" s="50"/>
      <c r="W433" s="52"/>
      <c r="X433" s="50"/>
      <c r="Y433" s="50"/>
      <c r="Z433" s="50"/>
    </row>
    <row r="434" spans="1:26" ht="17.2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0"/>
      <c r="K434" s="125"/>
      <c r="L434" s="125"/>
      <c r="R434" s="50"/>
      <c r="S434" s="50"/>
      <c r="T434" s="50"/>
      <c r="U434" s="50"/>
      <c r="V434" s="50"/>
      <c r="W434" s="52"/>
      <c r="X434" s="50"/>
      <c r="Y434" s="50"/>
      <c r="Z434" s="50"/>
    </row>
    <row r="435" spans="1:26" ht="17.2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0"/>
      <c r="K435" s="125"/>
      <c r="L435" s="125"/>
      <c r="R435" s="50"/>
      <c r="S435" s="50"/>
      <c r="T435" s="50"/>
      <c r="U435" s="50"/>
      <c r="V435" s="50"/>
      <c r="W435" s="52"/>
      <c r="X435" s="50"/>
      <c r="Y435" s="50"/>
      <c r="Z435" s="50"/>
    </row>
    <row r="436" spans="1:26" ht="17.2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0"/>
      <c r="K436" s="125"/>
      <c r="L436" s="125"/>
      <c r="R436" s="50"/>
      <c r="S436" s="50"/>
      <c r="T436" s="50"/>
      <c r="U436" s="50"/>
      <c r="V436" s="50"/>
      <c r="W436" s="52"/>
      <c r="X436" s="50"/>
      <c r="Y436" s="50"/>
      <c r="Z436" s="50"/>
    </row>
    <row r="437" spans="1:26" ht="17.2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0"/>
      <c r="K437" s="125"/>
      <c r="L437" s="125"/>
      <c r="R437" s="50"/>
      <c r="S437" s="50"/>
      <c r="T437" s="50"/>
      <c r="U437" s="50"/>
      <c r="V437" s="50"/>
      <c r="W437" s="52"/>
      <c r="X437" s="50"/>
      <c r="Y437" s="50"/>
      <c r="Z437" s="50"/>
    </row>
    <row r="438" spans="1:26" ht="17.2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0"/>
      <c r="K438" s="125"/>
      <c r="L438" s="125"/>
      <c r="R438" s="50"/>
      <c r="S438" s="50"/>
      <c r="T438" s="50"/>
      <c r="U438" s="50"/>
      <c r="V438" s="50"/>
      <c r="W438" s="52"/>
      <c r="X438" s="50"/>
      <c r="Y438" s="50"/>
      <c r="Z438" s="50"/>
    </row>
    <row r="439" spans="1:26" ht="17.2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0"/>
      <c r="K439" s="125"/>
      <c r="L439" s="125"/>
      <c r="R439" s="50"/>
      <c r="S439" s="50"/>
      <c r="T439" s="50"/>
      <c r="U439" s="50"/>
      <c r="V439" s="50"/>
      <c r="W439" s="52"/>
      <c r="X439" s="50"/>
      <c r="Y439" s="50"/>
      <c r="Z439" s="50"/>
    </row>
    <row r="440" spans="1:26" ht="17.2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0"/>
      <c r="K440" s="125"/>
      <c r="L440" s="125"/>
      <c r="R440" s="50"/>
      <c r="S440" s="50"/>
      <c r="T440" s="50"/>
      <c r="U440" s="50"/>
      <c r="V440" s="50"/>
      <c r="W440" s="52"/>
      <c r="X440" s="50"/>
      <c r="Y440" s="50"/>
      <c r="Z440" s="50"/>
    </row>
    <row r="441" spans="1:26" ht="17.2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0"/>
      <c r="K441" s="125"/>
      <c r="L441" s="125"/>
      <c r="R441" s="50"/>
      <c r="S441" s="50"/>
      <c r="T441" s="50"/>
      <c r="U441" s="50"/>
      <c r="V441" s="50"/>
      <c r="W441" s="52"/>
      <c r="X441" s="50"/>
      <c r="Y441" s="50"/>
      <c r="Z441" s="50"/>
    </row>
    <row r="442" spans="1:26" ht="17.2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0"/>
      <c r="K442" s="125"/>
      <c r="L442" s="125"/>
      <c r="R442" s="50"/>
      <c r="S442" s="50"/>
      <c r="T442" s="50"/>
      <c r="U442" s="50"/>
      <c r="V442" s="50"/>
      <c r="W442" s="52"/>
      <c r="X442" s="50"/>
      <c r="Y442" s="50"/>
      <c r="Z442" s="50"/>
    </row>
    <row r="443" spans="1:26" ht="17.2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0"/>
      <c r="K443" s="125"/>
      <c r="L443" s="125"/>
      <c r="R443" s="50"/>
      <c r="S443" s="50"/>
      <c r="T443" s="50"/>
      <c r="U443" s="50"/>
      <c r="V443" s="50"/>
      <c r="W443" s="52"/>
      <c r="X443" s="50"/>
      <c r="Y443" s="50"/>
      <c r="Z443" s="50"/>
    </row>
    <row r="444" spans="1:26" ht="17.2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0"/>
      <c r="K444" s="125"/>
      <c r="L444" s="125"/>
      <c r="R444" s="50"/>
      <c r="S444" s="50"/>
      <c r="T444" s="50"/>
      <c r="U444" s="50"/>
      <c r="V444" s="50"/>
      <c r="W444" s="52"/>
      <c r="X444" s="50"/>
      <c r="Y444" s="50"/>
      <c r="Z444" s="50"/>
    </row>
    <row r="445" spans="1:26" ht="17.2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0"/>
      <c r="K445" s="125"/>
      <c r="L445" s="125"/>
      <c r="R445" s="50"/>
      <c r="S445" s="50"/>
      <c r="T445" s="50"/>
      <c r="U445" s="50"/>
      <c r="V445" s="50"/>
      <c r="W445" s="52"/>
      <c r="X445" s="50"/>
      <c r="Y445" s="50"/>
      <c r="Z445" s="50"/>
    </row>
    <row r="446" spans="1:26" ht="17.2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0"/>
      <c r="K446" s="125"/>
      <c r="L446" s="125"/>
      <c r="R446" s="50"/>
      <c r="S446" s="50"/>
      <c r="T446" s="50"/>
      <c r="U446" s="50"/>
      <c r="V446" s="50"/>
      <c r="W446" s="52"/>
      <c r="X446" s="50"/>
      <c r="Y446" s="50"/>
      <c r="Z446" s="50"/>
    </row>
    <row r="447" spans="1:26" ht="17.2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0"/>
      <c r="K447" s="125"/>
      <c r="L447" s="125"/>
      <c r="R447" s="50"/>
      <c r="S447" s="50"/>
      <c r="T447" s="50"/>
      <c r="U447" s="50"/>
      <c r="V447" s="50"/>
      <c r="W447" s="52"/>
      <c r="X447" s="50"/>
      <c r="Y447" s="50"/>
      <c r="Z447" s="50"/>
    </row>
    <row r="448" spans="1:26" ht="17.2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0"/>
      <c r="K448" s="125"/>
      <c r="L448" s="125"/>
      <c r="R448" s="50"/>
      <c r="S448" s="50"/>
      <c r="T448" s="50"/>
      <c r="U448" s="50"/>
      <c r="V448" s="50"/>
      <c r="W448" s="52"/>
      <c r="X448" s="50"/>
      <c r="Y448" s="50"/>
      <c r="Z448" s="50"/>
    </row>
    <row r="449" spans="1:26" ht="17.2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0"/>
      <c r="K449" s="125"/>
      <c r="L449" s="125"/>
      <c r="R449" s="50"/>
      <c r="S449" s="50"/>
      <c r="T449" s="50"/>
      <c r="U449" s="50"/>
      <c r="V449" s="50"/>
      <c r="W449" s="52"/>
      <c r="X449" s="50"/>
      <c r="Y449" s="50"/>
      <c r="Z449" s="50"/>
    </row>
    <row r="450" spans="1:26" ht="17.2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0"/>
      <c r="K450" s="125"/>
      <c r="L450" s="125"/>
      <c r="R450" s="50"/>
      <c r="S450" s="50"/>
      <c r="T450" s="50"/>
      <c r="U450" s="50"/>
      <c r="V450" s="50"/>
      <c r="W450" s="52"/>
      <c r="X450" s="50"/>
      <c r="Y450" s="50"/>
      <c r="Z450" s="50"/>
    </row>
    <row r="451" spans="1:26" ht="17.2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0"/>
      <c r="K451" s="125"/>
      <c r="L451" s="125"/>
      <c r="R451" s="50"/>
      <c r="S451" s="50"/>
      <c r="T451" s="50"/>
      <c r="U451" s="50"/>
      <c r="V451" s="50"/>
      <c r="W451" s="52"/>
      <c r="X451" s="50"/>
      <c r="Y451" s="50"/>
      <c r="Z451" s="50"/>
    </row>
    <row r="452" spans="1:26" ht="17.2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0"/>
      <c r="K452" s="125"/>
      <c r="L452" s="125"/>
      <c r="R452" s="50"/>
      <c r="S452" s="50"/>
      <c r="T452" s="50"/>
      <c r="U452" s="50"/>
      <c r="V452" s="50"/>
      <c r="W452" s="52"/>
      <c r="X452" s="50"/>
      <c r="Y452" s="50"/>
      <c r="Z452" s="50"/>
    </row>
    <row r="453" spans="1:26" ht="17.2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0"/>
      <c r="K453" s="125"/>
      <c r="L453" s="125"/>
      <c r="R453" s="50"/>
      <c r="S453" s="50"/>
      <c r="T453" s="50"/>
      <c r="U453" s="50"/>
      <c r="V453" s="50"/>
      <c r="W453" s="52"/>
      <c r="X453" s="50"/>
      <c r="Y453" s="50"/>
      <c r="Z453" s="50"/>
    </row>
    <row r="454" spans="1:26" ht="17.2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0"/>
      <c r="K454" s="125"/>
      <c r="L454" s="125"/>
      <c r="R454" s="50"/>
      <c r="S454" s="50"/>
      <c r="T454" s="50"/>
      <c r="U454" s="50"/>
      <c r="V454" s="50"/>
      <c r="W454" s="52"/>
      <c r="X454" s="50"/>
      <c r="Y454" s="50"/>
      <c r="Z454" s="50"/>
    </row>
    <row r="455" spans="1:26" ht="17.2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0"/>
      <c r="K455" s="125"/>
      <c r="L455" s="125"/>
      <c r="R455" s="50"/>
      <c r="S455" s="50"/>
      <c r="T455" s="50"/>
      <c r="U455" s="50"/>
      <c r="V455" s="50"/>
      <c r="W455" s="52"/>
      <c r="X455" s="50"/>
      <c r="Y455" s="50"/>
      <c r="Z455" s="50"/>
    </row>
    <row r="456" spans="1:26" ht="17.2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0"/>
      <c r="K456" s="125"/>
      <c r="L456" s="125"/>
      <c r="R456" s="50"/>
      <c r="S456" s="50"/>
      <c r="T456" s="50"/>
      <c r="U456" s="50"/>
      <c r="V456" s="50"/>
      <c r="W456" s="52"/>
      <c r="X456" s="50"/>
      <c r="Y456" s="50"/>
      <c r="Z456" s="50"/>
    </row>
    <row r="457" spans="1:26" ht="17.2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0"/>
      <c r="K457" s="125"/>
      <c r="L457" s="125"/>
      <c r="R457" s="50"/>
      <c r="S457" s="50"/>
      <c r="T457" s="50"/>
      <c r="U457" s="50"/>
      <c r="V457" s="50"/>
      <c r="W457" s="52"/>
      <c r="X457" s="50"/>
      <c r="Y457" s="50"/>
      <c r="Z457" s="50"/>
    </row>
    <row r="458" spans="1:26" ht="17.2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0"/>
      <c r="K458" s="125"/>
      <c r="L458" s="125"/>
      <c r="R458" s="50"/>
      <c r="S458" s="50"/>
      <c r="T458" s="50"/>
      <c r="U458" s="50"/>
      <c r="V458" s="50"/>
      <c r="W458" s="52"/>
      <c r="X458" s="50"/>
      <c r="Y458" s="50"/>
      <c r="Z458" s="50"/>
    </row>
    <row r="459" spans="1:26" ht="17.2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0"/>
      <c r="K459" s="125"/>
      <c r="L459" s="125"/>
      <c r="R459" s="50"/>
      <c r="S459" s="50"/>
      <c r="T459" s="50"/>
      <c r="U459" s="50"/>
      <c r="V459" s="50"/>
      <c r="W459" s="52"/>
      <c r="X459" s="50"/>
      <c r="Y459" s="50"/>
      <c r="Z459" s="50"/>
    </row>
    <row r="460" spans="1:26" ht="17.2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0"/>
      <c r="K460" s="125"/>
      <c r="L460" s="125"/>
      <c r="R460" s="50"/>
      <c r="S460" s="50"/>
      <c r="T460" s="50"/>
      <c r="U460" s="50"/>
      <c r="V460" s="50"/>
      <c r="W460" s="52"/>
      <c r="X460" s="50"/>
      <c r="Y460" s="50"/>
      <c r="Z460" s="50"/>
    </row>
    <row r="461" spans="1:26" ht="17.2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0"/>
      <c r="K461" s="125"/>
      <c r="L461" s="125"/>
      <c r="R461" s="50"/>
      <c r="S461" s="50"/>
      <c r="T461" s="50"/>
      <c r="U461" s="50"/>
      <c r="V461" s="50"/>
      <c r="W461" s="52"/>
      <c r="X461" s="50"/>
      <c r="Y461" s="50"/>
      <c r="Z461" s="50"/>
    </row>
    <row r="462" spans="1:26" ht="17.2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0"/>
      <c r="K462" s="125"/>
      <c r="L462" s="125"/>
      <c r="R462" s="50"/>
      <c r="S462" s="50"/>
      <c r="T462" s="50"/>
      <c r="U462" s="50"/>
      <c r="V462" s="50"/>
      <c r="W462" s="52"/>
      <c r="X462" s="50"/>
      <c r="Y462" s="50"/>
      <c r="Z462" s="50"/>
    </row>
    <row r="463" spans="1:26" ht="17.2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0"/>
      <c r="K463" s="125"/>
      <c r="L463" s="125"/>
      <c r="R463" s="50"/>
      <c r="S463" s="50"/>
      <c r="T463" s="50"/>
      <c r="U463" s="50"/>
      <c r="V463" s="50"/>
      <c r="W463" s="52"/>
      <c r="X463" s="50"/>
      <c r="Y463" s="50"/>
      <c r="Z463" s="50"/>
    </row>
    <row r="464" spans="1:26" ht="17.2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0"/>
      <c r="K464" s="125"/>
      <c r="L464" s="125"/>
      <c r="R464" s="50"/>
      <c r="S464" s="50"/>
      <c r="T464" s="50"/>
      <c r="U464" s="50"/>
      <c r="V464" s="50"/>
      <c r="W464" s="52"/>
      <c r="X464" s="50"/>
      <c r="Y464" s="50"/>
      <c r="Z464" s="50"/>
    </row>
    <row r="465" spans="1:26" ht="17.2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0"/>
      <c r="K465" s="125"/>
      <c r="L465" s="125"/>
      <c r="R465" s="50"/>
      <c r="S465" s="50"/>
      <c r="T465" s="50"/>
      <c r="U465" s="50"/>
      <c r="V465" s="50"/>
      <c r="W465" s="52"/>
      <c r="X465" s="50"/>
      <c r="Y465" s="50"/>
      <c r="Z465" s="50"/>
    </row>
    <row r="466" spans="1:26" ht="17.2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0"/>
      <c r="K466" s="125"/>
      <c r="L466" s="125"/>
      <c r="R466" s="50"/>
      <c r="S466" s="50"/>
      <c r="T466" s="50"/>
      <c r="U466" s="50"/>
      <c r="V466" s="50"/>
      <c r="W466" s="52"/>
      <c r="X466" s="50"/>
      <c r="Y466" s="50"/>
      <c r="Z466" s="50"/>
    </row>
    <row r="467" spans="1:26" ht="17.2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0"/>
      <c r="K467" s="125"/>
      <c r="L467" s="125"/>
      <c r="R467" s="50"/>
      <c r="S467" s="50"/>
      <c r="T467" s="50"/>
      <c r="U467" s="50"/>
      <c r="V467" s="50"/>
      <c r="W467" s="52"/>
      <c r="X467" s="50"/>
      <c r="Y467" s="50"/>
      <c r="Z467" s="50"/>
    </row>
    <row r="468" spans="1:26" ht="17.2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0"/>
      <c r="K468" s="125"/>
      <c r="L468" s="125"/>
      <c r="R468" s="50"/>
      <c r="S468" s="50"/>
      <c r="T468" s="50"/>
      <c r="U468" s="50"/>
      <c r="V468" s="50"/>
      <c r="W468" s="52"/>
      <c r="X468" s="50"/>
      <c r="Y468" s="50"/>
      <c r="Z468" s="50"/>
    </row>
    <row r="469" spans="1:26" ht="17.2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0"/>
      <c r="K469" s="125"/>
      <c r="L469" s="125"/>
      <c r="R469" s="50"/>
      <c r="S469" s="50"/>
      <c r="T469" s="50"/>
      <c r="U469" s="50"/>
      <c r="V469" s="50"/>
      <c r="W469" s="52"/>
      <c r="X469" s="50"/>
      <c r="Y469" s="50"/>
      <c r="Z469" s="50"/>
    </row>
    <row r="470" spans="1:26" ht="17.2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0"/>
      <c r="K470" s="125"/>
      <c r="L470" s="125"/>
      <c r="R470" s="50"/>
      <c r="S470" s="50"/>
      <c r="T470" s="50"/>
      <c r="U470" s="50"/>
      <c r="V470" s="50"/>
      <c r="W470" s="52"/>
      <c r="X470" s="50"/>
      <c r="Y470" s="50"/>
      <c r="Z470" s="50"/>
    </row>
    <row r="471" spans="1:26" ht="17.2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0"/>
      <c r="K471" s="125"/>
      <c r="L471" s="125"/>
      <c r="R471" s="50"/>
      <c r="S471" s="50"/>
      <c r="T471" s="50"/>
      <c r="U471" s="50"/>
      <c r="V471" s="50"/>
      <c r="W471" s="52"/>
      <c r="X471" s="50"/>
      <c r="Y471" s="50"/>
      <c r="Z471" s="50"/>
    </row>
    <row r="472" spans="1:26" ht="17.2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0"/>
      <c r="K472" s="125"/>
      <c r="L472" s="125"/>
      <c r="R472" s="50"/>
      <c r="S472" s="50"/>
      <c r="T472" s="50"/>
      <c r="U472" s="50"/>
      <c r="V472" s="50"/>
      <c r="W472" s="52"/>
      <c r="X472" s="50"/>
      <c r="Y472" s="50"/>
      <c r="Z472" s="50"/>
    </row>
    <row r="473" spans="1:26" ht="17.2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0"/>
      <c r="K473" s="125"/>
      <c r="L473" s="125"/>
      <c r="R473" s="50"/>
      <c r="S473" s="50"/>
      <c r="T473" s="50"/>
      <c r="U473" s="50"/>
      <c r="V473" s="50"/>
      <c r="W473" s="52"/>
      <c r="X473" s="50"/>
      <c r="Y473" s="50"/>
      <c r="Z473" s="50"/>
    </row>
    <row r="474" spans="1:26" ht="17.2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0"/>
      <c r="K474" s="125"/>
      <c r="L474" s="125"/>
      <c r="R474" s="50"/>
      <c r="S474" s="50"/>
      <c r="T474" s="50"/>
      <c r="U474" s="50"/>
      <c r="V474" s="50"/>
      <c r="W474" s="52"/>
      <c r="X474" s="50"/>
      <c r="Y474" s="50"/>
      <c r="Z474" s="50"/>
    </row>
    <row r="475" spans="1:26" ht="17.2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0"/>
      <c r="K475" s="125"/>
      <c r="L475" s="125"/>
      <c r="R475" s="50"/>
      <c r="S475" s="50"/>
      <c r="T475" s="50"/>
      <c r="U475" s="50"/>
      <c r="V475" s="50"/>
      <c r="W475" s="52"/>
      <c r="X475" s="50"/>
      <c r="Y475" s="50"/>
      <c r="Z475" s="50"/>
    </row>
    <row r="476" spans="1:26" ht="17.2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0"/>
      <c r="K476" s="125"/>
      <c r="L476" s="125"/>
      <c r="R476" s="50"/>
      <c r="S476" s="50"/>
      <c r="T476" s="50"/>
      <c r="U476" s="50"/>
      <c r="V476" s="50"/>
      <c r="W476" s="52"/>
      <c r="X476" s="50"/>
      <c r="Y476" s="50"/>
      <c r="Z476" s="50"/>
    </row>
    <row r="477" spans="1:26" ht="17.2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0"/>
      <c r="K477" s="125"/>
      <c r="L477" s="125"/>
      <c r="R477" s="50"/>
      <c r="S477" s="50"/>
      <c r="T477" s="50"/>
      <c r="U477" s="50"/>
      <c r="V477" s="50"/>
      <c r="W477" s="52"/>
      <c r="X477" s="50"/>
      <c r="Y477" s="50"/>
      <c r="Z477" s="50"/>
    </row>
    <row r="478" spans="1:26" ht="17.2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0"/>
      <c r="K478" s="125"/>
      <c r="L478" s="125"/>
      <c r="R478" s="50"/>
      <c r="S478" s="50"/>
      <c r="T478" s="50"/>
      <c r="U478" s="50"/>
      <c r="V478" s="50"/>
      <c r="W478" s="52"/>
      <c r="X478" s="50"/>
      <c r="Y478" s="50"/>
      <c r="Z478" s="50"/>
    </row>
    <row r="479" spans="1:26" ht="17.2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0"/>
      <c r="K479" s="125"/>
      <c r="L479" s="125"/>
      <c r="R479" s="50"/>
      <c r="S479" s="50"/>
      <c r="T479" s="50"/>
      <c r="U479" s="50"/>
      <c r="V479" s="50"/>
      <c r="W479" s="52"/>
      <c r="X479" s="50"/>
      <c r="Y479" s="50"/>
      <c r="Z479" s="50"/>
    </row>
    <row r="480" spans="1:26" ht="17.2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0"/>
      <c r="K480" s="125"/>
      <c r="L480" s="125"/>
      <c r="R480" s="50"/>
      <c r="S480" s="50"/>
      <c r="T480" s="50"/>
      <c r="U480" s="50"/>
      <c r="V480" s="50"/>
      <c r="W480" s="52"/>
      <c r="X480" s="50"/>
      <c r="Y480" s="50"/>
      <c r="Z480" s="50"/>
    </row>
    <row r="481" spans="1:26" ht="17.2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0"/>
      <c r="K481" s="125"/>
      <c r="L481" s="125"/>
      <c r="R481" s="50"/>
      <c r="S481" s="50"/>
      <c r="T481" s="50"/>
      <c r="U481" s="50"/>
      <c r="V481" s="50"/>
      <c r="W481" s="52"/>
      <c r="X481" s="50"/>
      <c r="Y481" s="50"/>
      <c r="Z481" s="50"/>
    </row>
    <row r="482" spans="1:26" ht="17.2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0"/>
      <c r="K482" s="125"/>
      <c r="L482" s="125"/>
      <c r="R482" s="50"/>
      <c r="S482" s="50"/>
      <c r="T482" s="50"/>
      <c r="U482" s="50"/>
      <c r="V482" s="50"/>
      <c r="W482" s="52"/>
      <c r="X482" s="50"/>
      <c r="Y482" s="50"/>
      <c r="Z482" s="50"/>
    </row>
    <row r="483" spans="1:26" ht="17.2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0"/>
      <c r="K483" s="125"/>
      <c r="L483" s="125"/>
      <c r="R483" s="50"/>
      <c r="S483" s="50"/>
      <c r="T483" s="50"/>
      <c r="U483" s="50"/>
      <c r="V483" s="50"/>
      <c r="W483" s="52"/>
      <c r="X483" s="50"/>
      <c r="Y483" s="50"/>
      <c r="Z483" s="50"/>
    </row>
    <row r="484" spans="1:26" ht="17.2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0"/>
      <c r="K484" s="125"/>
      <c r="L484" s="125"/>
      <c r="R484" s="50"/>
      <c r="S484" s="50"/>
      <c r="T484" s="50"/>
      <c r="U484" s="50"/>
      <c r="V484" s="50"/>
      <c r="W484" s="52"/>
      <c r="X484" s="50"/>
      <c r="Y484" s="50"/>
      <c r="Z484" s="50"/>
    </row>
    <row r="485" spans="1:26" ht="17.2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0"/>
      <c r="K485" s="125"/>
      <c r="L485" s="125"/>
      <c r="R485" s="50"/>
      <c r="S485" s="50"/>
      <c r="T485" s="50"/>
      <c r="U485" s="50"/>
      <c r="V485" s="50"/>
      <c r="W485" s="52"/>
      <c r="X485" s="50"/>
      <c r="Y485" s="50"/>
      <c r="Z485" s="50"/>
    </row>
    <row r="486" spans="1:26" ht="17.2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0"/>
      <c r="K486" s="125"/>
      <c r="L486" s="125"/>
      <c r="R486" s="50"/>
      <c r="S486" s="50"/>
      <c r="T486" s="50"/>
      <c r="U486" s="50"/>
      <c r="V486" s="50"/>
      <c r="W486" s="52"/>
      <c r="X486" s="50"/>
      <c r="Y486" s="50"/>
      <c r="Z486" s="50"/>
    </row>
    <row r="487" spans="1:26" ht="17.2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0"/>
      <c r="K487" s="125"/>
      <c r="L487" s="125"/>
      <c r="R487" s="50"/>
      <c r="S487" s="50"/>
      <c r="T487" s="50"/>
      <c r="U487" s="50"/>
      <c r="V487" s="50"/>
      <c r="W487" s="52"/>
      <c r="X487" s="50"/>
      <c r="Y487" s="50"/>
      <c r="Z487" s="50"/>
    </row>
    <row r="488" spans="1:26" ht="17.2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0"/>
      <c r="K488" s="125"/>
      <c r="L488" s="125"/>
      <c r="R488" s="50"/>
      <c r="S488" s="50"/>
      <c r="T488" s="50"/>
      <c r="U488" s="50"/>
      <c r="V488" s="50"/>
      <c r="W488" s="52"/>
      <c r="X488" s="50"/>
      <c r="Y488" s="50"/>
      <c r="Z488" s="50"/>
    </row>
    <row r="489" spans="1:26" ht="17.2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0"/>
      <c r="K489" s="125"/>
      <c r="L489" s="125"/>
      <c r="R489" s="50"/>
      <c r="S489" s="50"/>
      <c r="T489" s="50"/>
      <c r="U489" s="50"/>
      <c r="V489" s="50"/>
      <c r="W489" s="52"/>
      <c r="X489" s="50"/>
      <c r="Y489" s="50"/>
      <c r="Z489" s="50"/>
    </row>
    <row r="490" spans="1:26" ht="17.2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0"/>
      <c r="K490" s="125"/>
      <c r="L490" s="125"/>
      <c r="R490" s="50"/>
      <c r="S490" s="50"/>
      <c r="T490" s="50"/>
      <c r="U490" s="50"/>
      <c r="V490" s="50"/>
      <c r="W490" s="52"/>
      <c r="X490" s="50"/>
      <c r="Y490" s="50"/>
      <c r="Z490" s="50"/>
    </row>
    <row r="491" spans="1:26" ht="17.2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0"/>
      <c r="K491" s="125"/>
      <c r="L491" s="125"/>
      <c r="R491" s="50"/>
      <c r="S491" s="50"/>
      <c r="T491" s="50"/>
      <c r="U491" s="50"/>
      <c r="V491" s="50"/>
      <c r="W491" s="52"/>
      <c r="X491" s="50"/>
      <c r="Y491" s="50"/>
      <c r="Z491" s="50"/>
    </row>
    <row r="492" spans="1:26" ht="17.2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0"/>
      <c r="K492" s="125"/>
      <c r="L492" s="125"/>
      <c r="R492" s="50"/>
      <c r="S492" s="50"/>
      <c r="T492" s="50"/>
      <c r="U492" s="50"/>
      <c r="V492" s="50"/>
      <c r="W492" s="52"/>
      <c r="X492" s="50"/>
      <c r="Y492" s="50"/>
      <c r="Z492" s="50"/>
    </row>
    <row r="493" spans="1:26" ht="17.2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0"/>
      <c r="K493" s="125"/>
      <c r="L493" s="125"/>
      <c r="R493" s="50"/>
      <c r="S493" s="50"/>
      <c r="T493" s="50"/>
      <c r="U493" s="50"/>
      <c r="V493" s="50"/>
      <c r="W493" s="52"/>
      <c r="X493" s="50"/>
      <c r="Y493" s="50"/>
      <c r="Z493" s="50"/>
    </row>
    <row r="494" spans="1:26" ht="17.2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0"/>
      <c r="K494" s="125"/>
      <c r="L494" s="125"/>
      <c r="R494" s="50"/>
      <c r="S494" s="50"/>
      <c r="T494" s="50"/>
      <c r="U494" s="50"/>
      <c r="V494" s="50"/>
      <c r="W494" s="52"/>
      <c r="X494" s="50"/>
      <c r="Y494" s="50"/>
      <c r="Z494" s="50"/>
    </row>
    <row r="495" spans="1:26" ht="17.2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0"/>
      <c r="K495" s="125"/>
      <c r="L495" s="125"/>
      <c r="R495" s="50"/>
      <c r="S495" s="50"/>
      <c r="T495" s="50"/>
      <c r="U495" s="50"/>
      <c r="V495" s="50"/>
      <c r="W495" s="52"/>
      <c r="X495" s="50"/>
      <c r="Y495" s="50"/>
      <c r="Z495" s="50"/>
    </row>
    <row r="496" spans="1:26" ht="17.2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0"/>
      <c r="K496" s="125"/>
      <c r="L496" s="125"/>
      <c r="R496" s="50"/>
      <c r="S496" s="50"/>
      <c r="T496" s="50"/>
      <c r="U496" s="50"/>
      <c r="V496" s="50"/>
      <c r="W496" s="52"/>
      <c r="X496" s="50"/>
      <c r="Y496" s="50"/>
      <c r="Z496" s="50"/>
    </row>
    <row r="497" spans="1:26" ht="17.2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0"/>
      <c r="K497" s="125"/>
      <c r="L497" s="125"/>
      <c r="R497" s="50"/>
      <c r="S497" s="50"/>
      <c r="T497" s="50"/>
      <c r="U497" s="50"/>
      <c r="V497" s="50"/>
      <c r="W497" s="52"/>
      <c r="X497" s="50"/>
      <c r="Y497" s="50"/>
      <c r="Z497" s="50"/>
    </row>
    <row r="498" spans="1:26" ht="17.2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0"/>
      <c r="K498" s="125"/>
      <c r="L498" s="125"/>
      <c r="R498" s="50"/>
      <c r="S498" s="50"/>
      <c r="T498" s="50"/>
      <c r="U498" s="50"/>
      <c r="V498" s="50"/>
      <c r="W498" s="52"/>
      <c r="X498" s="50"/>
      <c r="Y498" s="50"/>
      <c r="Z498" s="50"/>
    </row>
    <row r="499" spans="1:26" ht="17.2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0"/>
      <c r="K499" s="125"/>
      <c r="L499" s="125"/>
      <c r="R499" s="50"/>
      <c r="S499" s="50"/>
      <c r="T499" s="50"/>
      <c r="U499" s="50"/>
      <c r="V499" s="50"/>
      <c r="W499" s="52"/>
      <c r="X499" s="50"/>
      <c r="Y499" s="50"/>
      <c r="Z499" s="50"/>
    </row>
    <row r="500" spans="1:26" ht="17.2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0"/>
      <c r="K500" s="125"/>
      <c r="L500" s="125"/>
      <c r="R500" s="50"/>
      <c r="S500" s="50"/>
      <c r="T500" s="50"/>
      <c r="U500" s="50"/>
      <c r="V500" s="50"/>
      <c r="W500" s="52"/>
      <c r="X500" s="50"/>
      <c r="Y500" s="50"/>
      <c r="Z500" s="50"/>
    </row>
    <row r="501" spans="1:26" ht="17.2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0"/>
      <c r="K501" s="125"/>
      <c r="L501" s="125"/>
      <c r="R501" s="50"/>
      <c r="S501" s="50"/>
      <c r="T501" s="50"/>
      <c r="U501" s="50"/>
      <c r="V501" s="50"/>
      <c r="W501" s="52"/>
      <c r="X501" s="50"/>
      <c r="Y501" s="50"/>
      <c r="Z501" s="50"/>
    </row>
    <row r="502" spans="1:26" ht="17.2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0"/>
      <c r="K502" s="125"/>
      <c r="L502" s="125"/>
      <c r="R502" s="50"/>
      <c r="S502" s="50"/>
      <c r="T502" s="50"/>
      <c r="U502" s="50"/>
      <c r="V502" s="50"/>
      <c r="W502" s="52"/>
      <c r="X502" s="50"/>
      <c r="Y502" s="50"/>
      <c r="Z502" s="50"/>
    </row>
    <row r="503" spans="1:26" ht="17.2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0"/>
      <c r="K503" s="125"/>
      <c r="L503" s="125"/>
      <c r="R503" s="50"/>
      <c r="S503" s="50"/>
      <c r="T503" s="50"/>
      <c r="U503" s="50"/>
      <c r="V503" s="50"/>
      <c r="W503" s="52"/>
      <c r="X503" s="50"/>
      <c r="Y503" s="50"/>
      <c r="Z503" s="50"/>
    </row>
    <row r="504" spans="1:26" ht="17.2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0"/>
      <c r="K504" s="125"/>
      <c r="L504" s="125"/>
      <c r="R504" s="50"/>
      <c r="S504" s="50"/>
      <c r="T504" s="50"/>
      <c r="U504" s="50"/>
      <c r="V504" s="50"/>
      <c r="W504" s="52"/>
      <c r="X504" s="50"/>
      <c r="Y504" s="50"/>
      <c r="Z504" s="50"/>
    </row>
    <row r="505" spans="1:26" ht="17.2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0"/>
      <c r="K505" s="125"/>
      <c r="L505" s="125"/>
      <c r="R505" s="50"/>
      <c r="S505" s="50"/>
      <c r="T505" s="50"/>
      <c r="U505" s="50"/>
      <c r="V505" s="50"/>
      <c r="W505" s="52"/>
      <c r="X505" s="50"/>
      <c r="Y505" s="50"/>
      <c r="Z505" s="50"/>
    </row>
    <row r="506" spans="1:26" ht="17.2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0"/>
      <c r="K506" s="125"/>
      <c r="L506" s="125"/>
      <c r="R506" s="50"/>
      <c r="S506" s="50"/>
      <c r="T506" s="50"/>
      <c r="U506" s="50"/>
      <c r="V506" s="50"/>
      <c r="W506" s="52"/>
      <c r="X506" s="50"/>
      <c r="Y506" s="50"/>
      <c r="Z506" s="50"/>
    </row>
    <row r="507" spans="1:26" ht="17.2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0"/>
      <c r="K507" s="125"/>
      <c r="L507" s="125"/>
      <c r="R507" s="50"/>
      <c r="S507" s="50"/>
      <c r="T507" s="50"/>
      <c r="U507" s="50"/>
      <c r="V507" s="50"/>
      <c r="W507" s="52"/>
      <c r="X507" s="50"/>
      <c r="Y507" s="50"/>
      <c r="Z507" s="50"/>
    </row>
    <row r="508" spans="1:26" ht="17.2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0"/>
      <c r="K508" s="125"/>
      <c r="L508" s="125"/>
      <c r="R508" s="50"/>
      <c r="S508" s="50"/>
      <c r="T508" s="50"/>
      <c r="U508" s="50"/>
      <c r="V508" s="50"/>
      <c r="W508" s="52"/>
      <c r="X508" s="50"/>
      <c r="Y508" s="50"/>
      <c r="Z508" s="50"/>
    </row>
    <row r="509" spans="1:26" ht="17.2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0"/>
      <c r="K509" s="125"/>
      <c r="L509" s="125"/>
      <c r="R509" s="50"/>
      <c r="S509" s="50"/>
      <c r="T509" s="50"/>
      <c r="U509" s="50"/>
      <c r="V509" s="50"/>
      <c r="W509" s="52"/>
      <c r="X509" s="50"/>
      <c r="Y509" s="50"/>
      <c r="Z509" s="50"/>
    </row>
    <row r="510" spans="1:26" ht="17.2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0"/>
      <c r="K510" s="125"/>
      <c r="L510" s="125"/>
      <c r="R510" s="50"/>
      <c r="S510" s="50"/>
      <c r="T510" s="50"/>
      <c r="U510" s="50"/>
      <c r="V510" s="50"/>
      <c r="W510" s="52"/>
      <c r="X510" s="50"/>
      <c r="Y510" s="50"/>
      <c r="Z510" s="50"/>
    </row>
    <row r="511" spans="1:26" ht="17.2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0"/>
      <c r="K511" s="125"/>
      <c r="L511" s="125"/>
      <c r="R511" s="50"/>
      <c r="S511" s="50"/>
      <c r="T511" s="50"/>
      <c r="U511" s="50"/>
      <c r="V511" s="50"/>
      <c r="W511" s="52"/>
      <c r="X511" s="50"/>
      <c r="Y511" s="50"/>
      <c r="Z511" s="50"/>
    </row>
    <row r="512" spans="1:26" ht="17.2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0"/>
      <c r="K512" s="125"/>
      <c r="L512" s="125"/>
      <c r="R512" s="50"/>
      <c r="S512" s="50"/>
      <c r="T512" s="50"/>
      <c r="U512" s="50"/>
      <c r="V512" s="50"/>
      <c r="W512" s="52"/>
      <c r="X512" s="50"/>
      <c r="Y512" s="50"/>
      <c r="Z512" s="50"/>
    </row>
    <row r="513" spans="1:26" ht="17.2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0"/>
      <c r="K513" s="125"/>
      <c r="L513" s="125"/>
      <c r="R513" s="50"/>
      <c r="S513" s="50"/>
      <c r="T513" s="50"/>
      <c r="U513" s="50"/>
      <c r="V513" s="50"/>
      <c r="W513" s="52"/>
      <c r="X513" s="50"/>
      <c r="Y513" s="50"/>
      <c r="Z513" s="50"/>
    </row>
    <row r="514" spans="1:26" ht="17.2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0"/>
      <c r="K514" s="125"/>
      <c r="L514" s="125"/>
      <c r="R514" s="50"/>
      <c r="S514" s="50"/>
      <c r="T514" s="50"/>
      <c r="U514" s="50"/>
      <c r="V514" s="50"/>
      <c r="W514" s="52"/>
      <c r="X514" s="50"/>
      <c r="Y514" s="50"/>
      <c r="Z514" s="50"/>
    </row>
    <row r="515" spans="1:26" ht="17.2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0"/>
      <c r="K515" s="125"/>
      <c r="L515" s="125"/>
      <c r="R515" s="50"/>
      <c r="S515" s="50"/>
      <c r="T515" s="50"/>
      <c r="U515" s="50"/>
      <c r="V515" s="50"/>
      <c r="W515" s="52"/>
      <c r="X515" s="50"/>
      <c r="Y515" s="50"/>
      <c r="Z515" s="50"/>
    </row>
    <row r="516" spans="1:26" ht="17.2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0"/>
      <c r="K516" s="125"/>
      <c r="L516" s="125"/>
      <c r="R516" s="50"/>
      <c r="S516" s="50"/>
      <c r="T516" s="50"/>
      <c r="U516" s="50"/>
      <c r="V516" s="50"/>
      <c r="W516" s="52"/>
      <c r="X516" s="50"/>
      <c r="Y516" s="50"/>
      <c r="Z516" s="50"/>
    </row>
    <row r="517" spans="1:26" ht="17.2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0"/>
      <c r="K517" s="125"/>
      <c r="L517" s="125"/>
      <c r="R517" s="50"/>
      <c r="S517" s="50"/>
      <c r="T517" s="50"/>
      <c r="U517" s="50"/>
      <c r="V517" s="50"/>
      <c r="W517" s="52"/>
      <c r="X517" s="50"/>
      <c r="Y517" s="50"/>
      <c r="Z517" s="50"/>
    </row>
    <row r="518" spans="1:26" ht="17.2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0"/>
      <c r="K518" s="125"/>
      <c r="L518" s="125"/>
      <c r="R518" s="50"/>
      <c r="S518" s="50"/>
      <c r="T518" s="50"/>
      <c r="U518" s="50"/>
      <c r="V518" s="50"/>
      <c r="W518" s="52"/>
      <c r="X518" s="50"/>
      <c r="Y518" s="50"/>
      <c r="Z518" s="50"/>
    </row>
    <row r="519" spans="1:26" ht="17.2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0"/>
      <c r="K519" s="125"/>
      <c r="L519" s="125"/>
      <c r="R519" s="50"/>
      <c r="S519" s="50"/>
      <c r="T519" s="50"/>
      <c r="U519" s="50"/>
      <c r="V519" s="50"/>
      <c r="W519" s="52"/>
      <c r="X519" s="50"/>
      <c r="Y519" s="50"/>
      <c r="Z519" s="50"/>
    </row>
    <row r="520" spans="1:26" ht="17.2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0"/>
      <c r="K520" s="125"/>
      <c r="L520" s="125"/>
      <c r="R520" s="50"/>
      <c r="S520" s="50"/>
      <c r="T520" s="50"/>
      <c r="U520" s="50"/>
      <c r="V520" s="50"/>
      <c r="W520" s="52"/>
      <c r="X520" s="50"/>
      <c r="Y520" s="50"/>
      <c r="Z520" s="50"/>
    </row>
    <row r="521" spans="1:26" ht="17.2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0"/>
      <c r="K521" s="125"/>
      <c r="L521" s="125"/>
      <c r="R521" s="50"/>
      <c r="S521" s="50"/>
      <c r="T521" s="50"/>
      <c r="U521" s="50"/>
      <c r="V521" s="50"/>
      <c r="W521" s="52"/>
      <c r="X521" s="50"/>
      <c r="Y521" s="50"/>
      <c r="Z521" s="50"/>
    </row>
    <row r="522" spans="1:26" ht="17.2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0"/>
      <c r="K522" s="125"/>
      <c r="L522" s="125"/>
      <c r="R522" s="50"/>
      <c r="S522" s="50"/>
      <c r="T522" s="50"/>
      <c r="U522" s="50"/>
      <c r="V522" s="50"/>
      <c r="W522" s="52"/>
      <c r="X522" s="50"/>
      <c r="Y522" s="50"/>
      <c r="Z522" s="50"/>
    </row>
    <row r="523" spans="1:26" ht="17.2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0"/>
      <c r="K523" s="125"/>
      <c r="L523" s="125"/>
      <c r="R523" s="50"/>
      <c r="S523" s="50"/>
      <c r="T523" s="50"/>
      <c r="U523" s="50"/>
      <c r="V523" s="50"/>
      <c r="W523" s="52"/>
      <c r="X523" s="50"/>
      <c r="Y523" s="50"/>
      <c r="Z523" s="50"/>
    </row>
    <row r="524" spans="1:26" ht="17.2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0"/>
      <c r="K524" s="125"/>
      <c r="L524" s="125"/>
      <c r="R524" s="50"/>
      <c r="S524" s="50"/>
      <c r="T524" s="50"/>
      <c r="U524" s="50"/>
      <c r="V524" s="50"/>
      <c r="W524" s="52"/>
      <c r="X524" s="50"/>
      <c r="Y524" s="50"/>
      <c r="Z524" s="50"/>
    </row>
    <row r="525" spans="1:26" ht="17.2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0"/>
      <c r="K525" s="125"/>
      <c r="L525" s="125"/>
      <c r="R525" s="50"/>
      <c r="S525" s="50"/>
      <c r="T525" s="50"/>
      <c r="U525" s="50"/>
      <c r="V525" s="50"/>
      <c r="W525" s="52"/>
      <c r="X525" s="50"/>
      <c r="Y525" s="50"/>
      <c r="Z525" s="50"/>
    </row>
    <row r="526" spans="1:26" ht="17.2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0"/>
      <c r="K526" s="125"/>
      <c r="L526" s="125"/>
      <c r="R526" s="50"/>
      <c r="S526" s="50"/>
      <c r="T526" s="50"/>
      <c r="U526" s="50"/>
      <c r="V526" s="50"/>
      <c r="W526" s="52"/>
      <c r="X526" s="50"/>
      <c r="Y526" s="50"/>
      <c r="Z526" s="50"/>
    </row>
    <row r="527" spans="1:26" ht="17.2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0"/>
      <c r="K527" s="125"/>
      <c r="L527" s="125"/>
      <c r="R527" s="50"/>
      <c r="S527" s="50"/>
      <c r="T527" s="50"/>
      <c r="U527" s="50"/>
      <c r="V527" s="50"/>
      <c r="W527" s="52"/>
      <c r="X527" s="50"/>
      <c r="Y527" s="50"/>
      <c r="Z527" s="50"/>
    </row>
    <row r="528" spans="1:26" ht="17.2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0"/>
      <c r="K528" s="125"/>
      <c r="L528" s="125"/>
      <c r="R528" s="50"/>
      <c r="S528" s="50"/>
      <c r="T528" s="50"/>
      <c r="U528" s="50"/>
      <c r="V528" s="50"/>
      <c r="W528" s="52"/>
      <c r="X528" s="50"/>
      <c r="Y528" s="50"/>
      <c r="Z528" s="50"/>
    </row>
    <row r="529" spans="1:26" ht="17.2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0"/>
      <c r="K529" s="125"/>
      <c r="L529" s="125"/>
      <c r="R529" s="50"/>
      <c r="S529" s="50"/>
      <c r="T529" s="50"/>
      <c r="U529" s="50"/>
      <c r="V529" s="50"/>
      <c r="W529" s="52"/>
      <c r="X529" s="50"/>
      <c r="Y529" s="50"/>
      <c r="Z529" s="50"/>
    </row>
    <row r="530" spans="1:26" ht="17.2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0"/>
      <c r="K530" s="125"/>
      <c r="L530" s="125"/>
      <c r="R530" s="50"/>
      <c r="S530" s="50"/>
      <c r="T530" s="50"/>
      <c r="U530" s="50"/>
      <c r="V530" s="50"/>
      <c r="W530" s="52"/>
      <c r="X530" s="50"/>
      <c r="Y530" s="50"/>
      <c r="Z530" s="50"/>
    </row>
    <row r="531" spans="1:26" ht="17.2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0"/>
      <c r="K531" s="125"/>
      <c r="L531" s="125"/>
      <c r="R531" s="50"/>
      <c r="S531" s="50"/>
      <c r="T531" s="50"/>
      <c r="U531" s="50"/>
      <c r="V531" s="50"/>
      <c r="W531" s="52"/>
      <c r="X531" s="50"/>
      <c r="Y531" s="50"/>
      <c r="Z531" s="50"/>
    </row>
    <row r="532" spans="1:26" ht="17.2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0"/>
      <c r="K532" s="125"/>
      <c r="L532" s="125"/>
      <c r="R532" s="50"/>
      <c r="S532" s="50"/>
      <c r="T532" s="50"/>
      <c r="U532" s="50"/>
      <c r="V532" s="50"/>
      <c r="W532" s="52"/>
      <c r="X532" s="50"/>
      <c r="Y532" s="50"/>
      <c r="Z532" s="50"/>
    </row>
    <row r="533" spans="1:26" ht="17.2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0"/>
      <c r="K533" s="125"/>
      <c r="L533" s="125"/>
      <c r="R533" s="50"/>
      <c r="S533" s="50"/>
      <c r="T533" s="50"/>
      <c r="U533" s="50"/>
      <c r="V533" s="50"/>
      <c r="W533" s="52"/>
      <c r="X533" s="50"/>
      <c r="Y533" s="50"/>
      <c r="Z533" s="50"/>
    </row>
    <row r="534" spans="1:26" ht="17.2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0"/>
      <c r="K534" s="125"/>
      <c r="L534" s="125"/>
      <c r="R534" s="50"/>
      <c r="S534" s="50"/>
      <c r="T534" s="50"/>
      <c r="U534" s="50"/>
      <c r="V534" s="50"/>
      <c r="W534" s="52"/>
      <c r="X534" s="50"/>
      <c r="Y534" s="50"/>
      <c r="Z534" s="50"/>
    </row>
    <row r="535" spans="1:26" ht="17.2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0"/>
      <c r="K535" s="125"/>
      <c r="L535" s="125"/>
      <c r="R535" s="50"/>
      <c r="S535" s="50"/>
      <c r="T535" s="50"/>
      <c r="U535" s="50"/>
      <c r="V535" s="50"/>
      <c r="W535" s="52"/>
      <c r="X535" s="50"/>
      <c r="Y535" s="50"/>
      <c r="Z535" s="50"/>
    </row>
    <row r="536" spans="1:26" ht="17.2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0"/>
      <c r="K536" s="125"/>
      <c r="L536" s="125"/>
      <c r="R536" s="50"/>
      <c r="S536" s="50"/>
      <c r="T536" s="50"/>
      <c r="U536" s="50"/>
      <c r="V536" s="50"/>
      <c r="W536" s="52"/>
      <c r="X536" s="50"/>
      <c r="Y536" s="50"/>
      <c r="Z536" s="50"/>
    </row>
    <row r="537" spans="1:26" ht="17.2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0"/>
      <c r="K537" s="125"/>
      <c r="L537" s="125"/>
      <c r="R537" s="50"/>
      <c r="S537" s="50"/>
      <c r="T537" s="50"/>
      <c r="U537" s="50"/>
      <c r="V537" s="50"/>
      <c r="W537" s="52"/>
      <c r="X537" s="50"/>
      <c r="Y537" s="50"/>
      <c r="Z537" s="50"/>
    </row>
    <row r="538" spans="1:26" ht="17.2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0"/>
      <c r="K538" s="125"/>
      <c r="L538" s="125"/>
      <c r="R538" s="50"/>
      <c r="S538" s="50"/>
      <c r="T538" s="50"/>
      <c r="U538" s="50"/>
      <c r="V538" s="50"/>
      <c r="W538" s="52"/>
      <c r="X538" s="50"/>
      <c r="Y538" s="50"/>
      <c r="Z538" s="50"/>
    </row>
    <row r="539" spans="1:26" ht="17.2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0"/>
      <c r="K539" s="125"/>
      <c r="L539" s="125"/>
      <c r="R539" s="50"/>
      <c r="S539" s="50"/>
      <c r="T539" s="50"/>
      <c r="U539" s="50"/>
      <c r="V539" s="50"/>
      <c r="W539" s="52"/>
      <c r="X539" s="50"/>
      <c r="Y539" s="50"/>
      <c r="Z539" s="50"/>
    </row>
    <row r="540" spans="1:26" ht="17.2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0"/>
      <c r="K540" s="125"/>
      <c r="L540" s="125"/>
      <c r="R540" s="50"/>
      <c r="S540" s="50"/>
      <c r="T540" s="50"/>
      <c r="U540" s="50"/>
      <c r="V540" s="50"/>
      <c r="W540" s="52"/>
      <c r="X540" s="50"/>
      <c r="Y540" s="50"/>
      <c r="Z540" s="50"/>
    </row>
    <row r="541" spans="1:26" ht="17.2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0"/>
      <c r="K541" s="125"/>
      <c r="L541" s="125"/>
      <c r="R541" s="50"/>
      <c r="S541" s="50"/>
      <c r="T541" s="50"/>
      <c r="U541" s="50"/>
      <c r="V541" s="50"/>
      <c r="W541" s="52"/>
      <c r="X541" s="50"/>
      <c r="Y541" s="50"/>
      <c r="Z541" s="50"/>
    </row>
    <row r="542" spans="1:26" ht="17.2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0"/>
      <c r="K542" s="125"/>
      <c r="L542" s="125"/>
      <c r="R542" s="50"/>
      <c r="S542" s="50"/>
      <c r="T542" s="50"/>
      <c r="U542" s="50"/>
      <c r="V542" s="50"/>
      <c r="W542" s="52"/>
      <c r="X542" s="50"/>
      <c r="Y542" s="50"/>
      <c r="Z542" s="50"/>
    </row>
    <row r="543" spans="1:26" ht="17.2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0"/>
      <c r="K543" s="125"/>
      <c r="L543" s="125"/>
      <c r="R543" s="50"/>
      <c r="S543" s="50"/>
      <c r="T543" s="50"/>
      <c r="U543" s="50"/>
      <c r="V543" s="50"/>
      <c r="W543" s="52"/>
      <c r="X543" s="50"/>
      <c r="Y543" s="50"/>
      <c r="Z543" s="50"/>
    </row>
    <row r="544" spans="1:26" ht="17.2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0"/>
      <c r="K544" s="125"/>
      <c r="L544" s="125"/>
      <c r="R544" s="50"/>
      <c r="S544" s="50"/>
      <c r="T544" s="50"/>
      <c r="U544" s="50"/>
      <c r="V544" s="50"/>
      <c r="W544" s="52"/>
      <c r="X544" s="50"/>
      <c r="Y544" s="50"/>
      <c r="Z544" s="50"/>
    </row>
    <row r="545" spans="1:26" ht="17.2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0"/>
      <c r="K545" s="125"/>
      <c r="L545" s="125"/>
      <c r="R545" s="50"/>
      <c r="S545" s="50"/>
      <c r="T545" s="50"/>
      <c r="U545" s="50"/>
      <c r="V545" s="50"/>
      <c r="W545" s="52"/>
      <c r="X545" s="50"/>
      <c r="Y545" s="50"/>
      <c r="Z545" s="50"/>
    </row>
    <row r="546" spans="1:26" ht="17.2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0"/>
      <c r="K546" s="125"/>
      <c r="L546" s="125"/>
      <c r="R546" s="50"/>
      <c r="S546" s="50"/>
      <c r="T546" s="50"/>
      <c r="U546" s="50"/>
      <c r="V546" s="50"/>
      <c r="W546" s="52"/>
      <c r="X546" s="50"/>
      <c r="Y546" s="50"/>
      <c r="Z546" s="50"/>
    </row>
    <row r="547" spans="1:26" ht="17.2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0"/>
      <c r="K547" s="125"/>
      <c r="L547" s="125"/>
      <c r="R547" s="50"/>
      <c r="S547" s="50"/>
      <c r="T547" s="50"/>
      <c r="U547" s="50"/>
      <c r="V547" s="50"/>
      <c r="W547" s="52"/>
      <c r="X547" s="50"/>
      <c r="Y547" s="50"/>
      <c r="Z547" s="50"/>
    </row>
    <row r="548" spans="1:26" ht="17.2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0"/>
      <c r="K548" s="125"/>
      <c r="L548" s="125"/>
      <c r="R548" s="50"/>
      <c r="S548" s="50"/>
      <c r="T548" s="50"/>
      <c r="U548" s="50"/>
      <c r="V548" s="50"/>
      <c r="W548" s="52"/>
      <c r="X548" s="50"/>
      <c r="Y548" s="50"/>
      <c r="Z548" s="50"/>
    </row>
    <row r="549" spans="1:26" ht="17.2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0"/>
      <c r="K549" s="125"/>
      <c r="L549" s="125"/>
      <c r="R549" s="50"/>
      <c r="S549" s="50"/>
      <c r="T549" s="50"/>
      <c r="U549" s="50"/>
      <c r="V549" s="50"/>
      <c r="W549" s="52"/>
      <c r="X549" s="50"/>
      <c r="Y549" s="50"/>
      <c r="Z549" s="50"/>
    </row>
    <row r="550" spans="1:26" ht="17.2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0"/>
      <c r="K550" s="125"/>
      <c r="L550" s="125"/>
      <c r="R550" s="50"/>
      <c r="S550" s="50"/>
      <c r="T550" s="50"/>
      <c r="U550" s="50"/>
      <c r="V550" s="50"/>
      <c r="W550" s="52"/>
      <c r="X550" s="50"/>
      <c r="Y550" s="50"/>
      <c r="Z550" s="50"/>
    </row>
    <row r="551" spans="1:26" ht="17.2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0"/>
      <c r="K551" s="125"/>
      <c r="L551" s="125"/>
      <c r="R551" s="50"/>
      <c r="S551" s="50"/>
      <c r="T551" s="50"/>
      <c r="U551" s="50"/>
      <c r="V551" s="50"/>
      <c r="W551" s="52"/>
      <c r="X551" s="50"/>
      <c r="Y551" s="50"/>
      <c r="Z551" s="50"/>
    </row>
    <row r="552" spans="1:26" ht="17.2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0"/>
      <c r="K552" s="125"/>
      <c r="L552" s="125"/>
      <c r="R552" s="50"/>
      <c r="S552" s="50"/>
      <c r="T552" s="50"/>
      <c r="U552" s="50"/>
      <c r="V552" s="50"/>
      <c r="W552" s="52"/>
      <c r="X552" s="50"/>
      <c r="Y552" s="50"/>
      <c r="Z552" s="50"/>
    </row>
    <row r="553" spans="1:26" ht="17.2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0"/>
      <c r="K553" s="125"/>
      <c r="L553" s="125"/>
      <c r="R553" s="50"/>
      <c r="S553" s="50"/>
      <c r="T553" s="50"/>
      <c r="U553" s="50"/>
      <c r="V553" s="50"/>
      <c r="W553" s="52"/>
      <c r="X553" s="50"/>
      <c r="Y553" s="50"/>
      <c r="Z553" s="50"/>
    </row>
    <row r="554" spans="1:26" ht="17.2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0"/>
      <c r="K554" s="125"/>
      <c r="L554" s="125"/>
      <c r="R554" s="50"/>
      <c r="S554" s="50"/>
      <c r="T554" s="50"/>
      <c r="U554" s="50"/>
      <c r="V554" s="50"/>
      <c r="W554" s="52"/>
      <c r="X554" s="50"/>
      <c r="Y554" s="50"/>
      <c r="Z554" s="50"/>
    </row>
    <row r="555" spans="1:26" ht="17.2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0"/>
      <c r="K555" s="125"/>
      <c r="L555" s="125"/>
      <c r="R555" s="50"/>
      <c r="S555" s="50"/>
      <c r="T555" s="50"/>
      <c r="U555" s="50"/>
      <c r="V555" s="50"/>
      <c r="W555" s="52"/>
      <c r="X555" s="50"/>
      <c r="Y555" s="50"/>
      <c r="Z555" s="50"/>
    </row>
    <row r="556" spans="1:26" ht="17.2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0"/>
      <c r="K556" s="125"/>
      <c r="L556" s="125"/>
      <c r="R556" s="50"/>
      <c r="S556" s="50"/>
      <c r="T556" s="50"/>
      <c r="U556" s="50"/>
      <c r="V556" s="50"/>
      <c r="W556" s="52"/>
      <c r="X556" s="50"/>
      <c r="Y556" s="50"/>
      <c r="Z556" s="50"/>
    </row>
    <row r="557" spans="1:26" ht="17.2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0"/>
      <c r="K557" s="125"/>
      <c r="L557" s="125"/>
      <c r="R557" s="50"/>
      <c r="S557" s="50"/>
      <c r="T557" s="50"/>
      <c r="U557" s="50"/>
      <c r="V557" s="50"/>
      <c r="W557" s="52"/>
      <c r="X557" s="50"/>
      <c r="Y557" s="50"/>
      <c r="Z557" s="50"/>
    </row>
    <row r="558" spans="1:26" ht="17.2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0"/>
      <c r="K558" s="125"/>
      <c r="L558" s="125"/>
      <c r="R558" s="50"/>
      <c r="S558" s="50"/>
      <c r="T558" s="50"/>
      <c r="U558" s="50"/>
      <c r="V558" s="50"/>
      <c r="W558" s="52"/>
      <c r="X558" s="50"/>
      <c r="Y558" s="50"/>
      <c r="Z558" s="50"/>
    </row>
    <row r="559" spans="1:26" ht="17.2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0"/>
      <c r="K559" s="125"/>
      <c r="L559" s="125"/>
      <c r="R559" s="50"/>
      <c r="S559" s="50"/>
      <c r="T559" s="50"/>
      <c r="U559" s="50"/>
      <c r="V559" s="50"/>
      <c r="W559" s="52"/>
      <c r="X559" s="50"/>
      <c r="Y559" s="50"/>
      <c r="Z559" s="50"/>
    </row>
    <row r="560" spans="1:26" ht="17.2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0"/>
      <c r="K560" s="125"/>
      <c r="L560" s="125"/>
      <c r="R560" s="50"/>
      <c r="S560" s="50"/>
      <c r="T560" s="50"/>
      <c r="U560" s="50"/>
      <c r="V560" s="50"/>
      <c r="W560" s="52"/>
      <c r="X560" s="50"/>
      <c r="Y560" s="50"/>
      <c r="Z560" s="50"/>
    </row>
    <row r="561" spans="1:26" ht="17.2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0"/>
      <c r="K561" s="125"/>
      <c r="L561" s="125"/>
      <c r="R561" s="50"/>
      <c r="S561" s="50"/>
      <c r="T561" s="50"/>
      <c r="U561" s="50"/>
      <c r="V561" s="50"/>
      <c r="W561" s="52"/>
      <c r="X561" s="50"/>
      <c r="Y561" s="50"/>
      <c r="Z561" s="50"/>
    </row>
    <row r="562" spans="1:26" ht="17.2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0"/>
      <c r="K562" s="125"/>
      <c r="L562" s="125"/>
      <c r="R562" s="50"/>
      <c r="S562" s="50"/>
      <c r="T562" s="50"/>
      <c r="U562" s="50"/>
      <c r="V562" s="50"/>
      <c r="W562" s="52"/>
      <c r="X562" s="50"/>
      <c r="Y562" s="50"/>
      <c r="Z562" s="50"/>
    </row>
    <row r="563" spans="1:26" ht="17.2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0"/>
      <c r="K563" s="125"/>
      <c r="L563" s="125"/>
      <c r="R563" s="50"/>
      <c r="S563" s="50"/>
      <c r="T563" s="50"/>
      <c r="U563" s="50"/>
      <c r="V563" s="50"/>
      <c r="W563" s="52"/>
      <c r="X563" s="50"/>
      <c r="Y563" s="50"/>
      <c r="Z563" s="50"/>
    </row>
    <row r="564" spans="1:26" ht="17.2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0"/>
      <c r="K564" s="125"/>
      <c r="L564" s="125"/>
      <c r="R564" s="50"/>
      <c r="S564" s="50"/>
      <c r="T564" s="50"/>
      <c r="U564" s="50"/>
      <c r="V564" s="50"/>
      <c r="W564" s="52"/>
      <c r="X564" s="50"/>
      <c r="Y564" s="50"/>
      <c r="Z564" s="50"/>
    </row>
    <row r="565" spans="1:26" ht="17.2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0"/>
      <c r="K565" s="125"/>
      <c r="L565" s="125"/>
      <c r="R565" s="50"/>
      <c r="S565" s="50"/>
      <c r="T565" s="50"/>
      <c r="U565" s="50"/>
      <c r="V565" s="50"/>
      <c r="W565" s="52"/>
      <c r="X565" s="50"/>
      <c r="Y565" s="50"/>
      <c r="Z565" s="50"/>
    </row>
    <row r="566" spans="1:26" ht="17.2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0"/>
      <c r="K566" s="125"/>
      <c r="L566" s="125"/>
      <c r="R566" s="50"/>
      <c r="S566" s="50"/>
      <c r="T566" s="50"/>
      <c r="U566" s="50"/>
      <c r="V566" s="50"/>
      <c r="W566" s="52"/>
      <c r="X566" s="50"/>
      <c r="Y566" s="50"/>
      <c r="Z566" s="50"/>
    </row>
    <row r="567" spans="1:26" ht="17.2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0"/>
      <c r="K567" s="125"/>
      <c r="L567" s="125"/>
      <c r="R567" s="50"/>
      <c r="S567" s="50"/>
      <c r="T567" s="50"/>
      <c r="U567" s="50"/>
      <c r="V567" s="50"/>
      <c r="W567" s="52"/>
      <c r="X567" s="50"/>
      <c r="Y567" s="50"/>
      <c r="Z567" s="50"/>
    </row>
    <row r="568" spans="1:26" ht="17.2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0"/>
      <c r="K568" s="125"/>
      <c r="L568" s="125"/>
      <c r="R568" s="50"/>
      <c r="S568" s="50"/>
      <c r="T568" s="50"/>
      <c r="U568" s="50"/>
      <c r="V568" s="50"/>
      <c r="W568" s="52"/>
      <c r="X568" s="50"/>
      <c r="Y568" s="50"/>
      <c r="Z568" s="50"/>
    </row>
    <row r="569" spans="1:26" ht="17.2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0"/>
      <c r="K569" s="125"/>
      <c r="L569" s="125"/>
      <c r="R569" s="50"/>
      <c r="S569" s="50"/>
      <c r="T569" s="50"/>
      <c r="U569" s="50"/>
      <c r="V569" s="50"/>
      <c r="W569" s="52"/>
      <c r="X569" s="50"/>
      <c r="Y569" s="50"/>
      <c r="Z569" s="50"/>
    </row>
    <row r="570" spans="1:26" ht="17.2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0"/>
      <c r="K570" s="125"/>
      <c r="L570" s="125"/>
      <c r="R570" s="50"/>
      <c r="S570" s="50"/>
      <c r="T570" s="50"/>
      <c r="U570" s="50"/>
      <c r="V570" s="50"/>
      <c r="W570" s="52"/>
      <c r="X570" s="50"/>
      <c r="Y570" s="50"/>
      <c r="Z570" s="50"/>
    </row>
    <row r="571" spans="1:26" ht="17.2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0"/>
      <c r="K571" s="125"/>
      <c r="L571" s="125"/>
      <c r="R571" s="50"/>
      <c r="S571" s="50"/>
      <c r="T571" s="50"/>
      <c r="U571" s="50"/>
      <c r="V571" s="50"/>
      <c r="W571" s="52"/>
      <c r="X571" s="50"/>
      <c r="Y571" s="50"/>
      <c r="Z571" s="50"/>
    </row>
    <row r="572" spans="1:26" ht="17.2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0"/>
      <c r="K572" s="125"/>
      <c r="L572" s="125"/>
      <c r="R572" s="50"/>
      <c r="S572" s="50"/>
      <c r="T572" s="50"/>
      <c r="U572" s="50"/>
      <c r="V572" s="50"/>
      <c r="W572" s="52"/>
      <c r="X572" s="50"/>
      <c r="Y572" s="50"/>
      <c r="Z572" s="50"/>
    </row>
    <row r="573" spans="1:26" ht="17.2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0"/>
      <c r="K573" s="125"/>
      <c r="L573" s="125"/>
      <c r="R573" s="50"/>
      <c r="S573" s="50"/>
      <c r="T573" s="50"/>
      <c r="U573" s="50"/>
      <c r="V573" s="50"/>
      <c r="W573" s="52"/>
      <c r="X573" s="50"/>
      <c r="Y573" s="50"/>
      <c r="Z573" s="50"/>
    </row>
    <row r="574" spans="1:26" ht="17.2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0"/>
      <c r="K574" s="125"/>
      <c r="L574" s="125"/>
      <c r="R574" s="50"/>
      <c r="S574" s="50"/>
      <c r="T574" s="50"/>
      <c r="U574" s="50"/>
      <c r="V574" s="50"/>
      <c r="W574" s="52"/>
      <c r="X574" s="50"/>
      <c r="Y574" s="50"/>
      <c r="Z574" s="50"/>
    </row>
    <row r="575" spans="1:26" ht="17.2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0"/>
      <c r="K575" s="125"/>
      <c r="L575" s="125"/>
      <c r="R575" s="50"/>
      <c r="S575" s="50"/>
      <c r="T575" s="50"/>
      <c r="U575" s="50"/>
      <c r="V575" s="50"/>
      <c r="W575" s="52"/>
      <c r="X575" s="50"/>
      <c r="Y575" s="50"/>
      <c r="Z575" s="50"/>
    </row>
    <row r="576" spans="1:26" ht="17.2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0"/>
      <c r="K576" s="125"/>
      <c r="L576" s="125"/>
      <c r="R576" s="50"/>
      <c r="S576" s="50"/>
      <c r="T576" s="50"/>
      <c r="U576" s="50"/>
      <c r="V576" s="50"/>
      <c r="W576" s="52"/>
      <c r="X576" s="50"/>
      <c r="Y576" s="50"/>
      <c r="Z576" s="50"/>
    </row>
    <row r="577" spans="1:26" ht="17.2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0"/>
      <c r="K577" s="125"/>
      <c r="L577" s="125"/>
      <c r="R577" s="50"/>
      <c r="S577" s="50"/>
      <c r="T577" s="50"/>
      <c r="U577" s="50"/>
      <c r="V577" s="50"/>
      <c r="W577" s="52"/>
      <c r="X577" s="50"/>
      <c r="Y577" s="50"/>
      <c r="Z577" s="50"/>
    </row>
    <row r="578" spans="1:26" ht="17.2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0"/>
      <c r="K578" s="125"/>
      <c r="L578" s="125"/>
      <c r="R578" s="50"/>
      <c r="S578" s="50"/>
      <c r="T578" s="50"/>
      <c r="U578" s="50"/>
      <c r="V578" s="50"/>
      <c r="W578" s="52"/>
      <c r="X578" s="50"/>
      <c r="Y578" s="50"/>
      <c r="Z578" s="50"/>
    </row>
    <row r="579" spans="1:26" ht="17.2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0"/>
      <c r="K579" s="125"/>
      <c r="L579" s="125"/>
      <c r="R579" s="50"/>
      <c r="S579" s="50"/>
      <c r="T579" s="50"/>
      <c r="U579" s="50"/>
      <c r="V579" s="50"/>
      <c r="W579" s="52"/>
      <c r="X579" s="50"/>
      <c r="Y579" s="50"/>
      <c r="Z579" s="50"/>
    </row>
    <row r="580" spans="1:26" ht="17.2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0"/>
      <c r="K580" s="125"/>
      <c r="L580" s="125"/>
      <c r="R580" s="50"/>
      <c r="S580" s="50"/>
      <c r="T580" s="50"/>
      <c r="U580" s="50"/>
      <c r="V580" s="50"/>
      <c r="W580" s="52"/>
      <c r="X580" s="50"/>
      <c r="Y580" s="50"/>
      <c r="Z580" s="50"/>
    </row>
    <row r="581" spans="1:26" ht="17.2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0"/>
      <c r="K581" s="125"/>
      <c r="L581" s="125"/>
      <c r="R581" s="50"/>
      <c r="S581" s="50"/>
      <c r="T581" s="50"/>
      <c r="U581" s="50"/>
      <c r="V581" s="50"/>
      <c r="W581" s="52"/>
      <c r="X581" s="50"/>
      <c r="Y581" s="50"/>
      <c r="Z581" s="50"/>
    </row>
    <row r="582" spans="1:26" ht="17.2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0"/>
      <c r="K582" s="125"/>
      <c r="L582" s="125"/>
      <c r="R582" s="50"/>
      <c r="S582" s="50"/>
      <c r="T582" s="50"/>
      <c r="U582" s="50"/>
      <c r="V582" s="50"/>
      <c r="W582" s="52"/>
      <c r="X582" s="50"/>
      <c r="Y582" s="50"/>
      <c r="Z582" s="50"/>
    </row>
    <row r="583" spans="1:26" ht="17.2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0"/>
      <c r="K583" s="125"/>
      <c r="L583" s="125"/>
      <c r="R583" s="50"/>
      <c r="S583" s="50"/>
      <c r="T583" s="50"/>
      <c r="U583" s="50"/>
      <c r="V583" s="50"/>
      <c r="W583" s="52"/>
      <c r="X583" s="50"/>
      <c r="Y583" s="50"/>
      <c r="Z583" s="50"/>
    </row>
    <row r="584" spans="1:26" ht="17.2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0"/>
      <c r="K584" s="125"/>
      <c r="L584" s="125"/>
      <c r="R584" s="50"/>
      <c r="S584" s="50"/>
      <c r="T584" s="50"/>
      <c r="U584" s="50"/>
      <c r="V584" s="50"/>
      <c r="W584" s="52"/>
      <c r="X584" s="50"/>
      <c r="Y584" s="50"/>
      <c r="Z584" s="50"/>
    </row>
    <row r="585" spans="1:26" ht="17.2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0"/>
      <c r="K585" s="125"/>
      <c r="L585" s="125"/>
      <c r="R585" s="50"/>
      <c r="S585" s="50"/>
      <c r="T585" s="50"/>
      <c r="U585" s="50"/>
      <c r="V585" s="50"/>
      <c r="W585" s="52"/>
      <c r="X585" s="50"/>
      <c r="Y585" s="50"/>
      <c r="Z585" s="50"/>
    </row>
    <row r="586" spans="1:26" ht="17.2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0"/>
      <c r="K586" s="125"/>
      <c r="L586" s="125"/>
      <c r="R586" s="50"/>
      <c r="S586" s="50"/>
      <c r="T586" s="50"/>
      <c r="U586" s="50"/>
      <c r="V586" s="50"/>
      <c r="W586" s="52"/>
      <c r="X586" s="50"/>
      <c r="Y586" s="50"/>
      <c r="Z586" s="50"/>
    </row>
    <row r="587" spans="1:26" ht="17.2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0"/>
      <c r="K587" s="125"/>
      <c r="L587" s="125"/>
      <c r="R587" s="50"/>
      <c r="S587" s="50"/>
      <c r="T587" s="50"/>
      <c r="U587" s="50"/>
      <c r="V587" s="50"/>
      <c r="W587" s="52"/>
      <c r="X587" s="50"/>
      <c r="Y587" s="50"/>
      <c r="Z587" s="50"/>
    </row>
    <row r="588" spans="1:26" ht="17.2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0"/>
      <c r="K588" s="125"/>
      <c r="L588" s="125"/>
      <c r="R588" s="50"/>
      <c r="S588" s="50"/>
      <c r="T588" s="50"/>
      <c r="U588" s="50"/>
      <c r="V588" s="50"/>
      <c r="W588" s="52"/>
      <c r="X588" s="50"/>
      <c r="Y588" s="50"/>
      <c r="Z588" s="50"/>
    </row>
    <row r="589" spans="1:26" ht="17.2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0"/>
      <c r="K589" s="125"/>
      <c r="L589" s="125"/>
      <c r="R589" s="50"/>
      <c r="S589" s="50"/>
      <c r="T589" s="50"/>
      <c r="U589" s="50"/>
      <c r="V589" s="50"/>
      <c r="W589" s="52"/>
      <c r="X589" s="50"/>
      <c r="Y589" s="50"/>
      <c r="Z589" s="50"/>
    </row>
    <row r="590" spans="1:26" ht="17.2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0"/>
      <c r="K590" s="125"/>
      <c r="L590" s="125"/>
      <c r="R590" s="50"/>
      <c r="S590" s="50"/>
      <c r="T590" s="50"/>
      <c r="U590" s="50"/>
      <c r="V590" s="50"/>
      <c r="W590" s="52"/>
      <c r="X590" s="50"/>
      <c r="Y590" s="50"/>
      <c r="Z590" s="50"/>
    </row>
    <row r="591" spans="1:26" ht="17.2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0"/>
      <c r="K591" s="125"/>
      <c r="L591" s="125"/>
      <c r="R591" s="50"/>
      <c r="S591" s="50"/>
      <c r="T591" s="50"/>
      <c r="U591" s="50"/>
      <c r="V591" s="50"/>
      <c r="W591" s="52"/>
      <c r="X591" s="50"/>
      <c r="Y591" s="50"/>
      <c r="Z591" s="50"/>
    </row>
    <row r="592" spans="1:26" ht="17.2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0"/>
      <c r="K592" s="125"/>
      <c r="L592" s="125"/>
      <c r="R592" s="50"/>
      <c r="S592" s="50"/>
      <c r="T592" s="50"/>
      <c r="U592" s="50"/>
      <c r="V592" s="50"/>
      <c r="W592" s="52"/>
      <c r="X592" s="50"/>
      <c r="Y592" s="50"/>
      <c r="Z592" s="50"/>
    </row>
    <row r="593" spans="1:26" ht="17.2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0"/>
      <c r="K593" s="125"/>
      <c r="L593" s="125"/>
      <c r="R593" s="50"/>
      <c r="S593" s="50"/>
      <c r="T593" s="50"/>
      <c r="U593" s="50"/>
      <c r="V593" s="50"/>
      <c r="W593" s="52"/>
      <c r="X593" s="50"/>
      <c r="Y593" s="50"/>
      <c r="Z593" s="50"/>
    </row>
    <row r="594" spans="1:26" ht="17.2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0"/>
      <c r="K594" s="125"/>
      <c r="L594" s="125"/>
      <c r="R594" s="50"/>
      <c r="S594" s="50"/>
      <c r="T594" s="50"/>
      <c r="U594" s="50"/>
      <c r="V594" s="50"/>
      <c r="W594" s="52"/>
      <c r="X594" s="50"/>
      <c r="Y594" s="50"/>
      <c r="Z594" s="50"/>
    </row>
    <row r="595" spans="1:26" ht="17.2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0"/>
      <c r="K595" s="125"/>
      <c r="L595" s="125"/>
      <c r="R595" s="50"/>
      <c r="S595" s="50"/>
      <c r="T595" s="50"/>
      <c r="U595" s="50"/>
      <c r="V595" s="50"/>
      <c r="W595" s="52"/>
      <c r="X595" s="50"/>
      <c r="Y595" s="50"/>
      <c r="Z595" s="50"/>
    </row>
    <row r="596" spans="1:26" ht="17.2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0"/>
      <c r="K596" s="125"/>
      <c r="L596" s="125"/>
      <c r="R596" s="50"/>
      <c r="S596" s="50"/>
      <c r="T596" s="50"/>
      <c r="U596" s="50"/>
      <c r="V596" s="50"/>
      <c r="W596" s="52"/>
      <c r="X596" s="50"/>
      <c r="Y596" s="50"/>
      <c r="Z596" s="50"/>
    </row>
    <row r="597" spans="1:26" ht="17.2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0"/>
      <c r="K597" s="125"/>
      <c r="L597" s="125"/>
      <c r="R597" s="50"/>
      <c r="S597" s="50"/>
      <c r="T597" s="50"/>
      <c r="U597" s="50"/>
      <c r="V597" s="50"/>
      <c r="W597" s="52"/>
      <c r="X597" s="50"/>
      <c r="Y597" s="50"/>
      <c r="Z597" s="50"/>
    </row>
    <row r="598" spans="1:26" ht="17.2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0"/>
      <c r="K598" s="125"/>
      <c r="L598" s="125"/>
      <c r="R598" s="50"/>
      <c r="S598" s="50"/>
      <c r="T598" s="50"/>
      <c r="U598" s="50"/>
      <c r="V598" s="50"/>
      <c r="W598" s="52"/>
      <c r="X598" s="50"/>
      <c r="Y598" s="50"/>
      <c r="Z598" s="50"/>
    </row>
    <row r="599" spans="1:26" ht="17.2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0"/>
      <c r="K599" s="125"/>
      <c r="L599" s="125"/>
      <c r="R599" s="50"/>
      <c r="S599" s="50"/>
      <c r="T599" s="50"/>
      <c r="U599" s="50"/>
      <c r="V599" s="50"/>
      <c r="W599" s="52"/>
      <c r="X599" s="50"/>
      <c r="Y599" s="50"/>
      <c r="Z599" s="50"/>
    </row>
    <row r="600" spans="1:26" ht="17.2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0"/>
      <c r="K600" s="125"/>
      <c r="L600" s="125"/>
      <c r="R600" s="50"/>
      <c r="S600" s="50"/>
      <c r="T600" s="50"/>
      <c r="U600" s="50"/>
      <c r="V600" s="50"/>
      <c r="W600" s="52"/>
      <c r="X600" s="50"/>
      <c r="Y600" s="50"/>
      <c r="Z600" s="50"/>
    </row>
    <row r="601" spans="1:26" ht="17.2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0"/>
      <c r="K601" s="125"/>
      <c r="L601" s="125"/>
      <c r="R601" s="50"/>
      <c r="S601" s="50"/>
      <c r="T601" s="50"/>
      <c r="U601" s="50"/>
      <c r="V601" s="50"/>
      <c r="W601" s="52"/>
      <c r="X601" s="50"/>
      <c r="Y601" s="50"/>
      <c r="Z601" s="50"/>
    </row>
    <row r="602" spans="1:26" ht="17.2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0"/>
      <c r="K602" s="125"/>
      <c r="L602" s="125"/>
      <c r="R602" s="50"/>
      <c r="S602" s="50"/>
      <c r="T602" s="50"/>
      <c r="U602" s="50"/>
      <c r="V602" s="50"/>
      <c r="W602" s="52"/>
      <c r="X602" s="50"/>
      <c r="Y602" s="50"/>
      <c r="Z602" s="50"/>
    </row>
    <row r="603" spans="1:26" ht="17.2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0"/>
      <c r="K603" s="125"/>
      <c r="L603" s="125"/>
      <c r="R603" s="50"/>
      <c r="S603" s="50"/>
      <c r="T603" s="50"/>
      <c r="U603" s="50"/>
      <c r="V603" s="50"/>
      <c r="W603" s="52"/>
      <c r="X603" s="50"/>
      <c r="Y603" s="50"/>
      <c r="Z603" s="50"/>
    </row>
    <row r="604" spans="1:26" ht="17.2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0"/>
      <c r="K604" s="125"/>
      <c r="L604" s="125"/>
      <c r="R604" s="50"/>
      <c r="S604" s="50"/>
      <c r="T604" s="50"/>
      <c r="U604" s="50"/>
      <c r="V604" s="50"/>
      <c r="W604" s="52"/>
      <c r="X604" s="50"/>
      <c r="Y604" s="50"/>
      <c r="Z604" s="50"/>
    </row>
    <row r="605" spans="1:26" ht="17.2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0"/>
      <c r="K605" s="125"/>
      <c r="L605" s="125"/>
      <c r="R605" s="50"/>
      <c r="S605" s="50"/>
      <c r="T605" s="50"/>
      <c r="U605" s="50"/>
      <c r="V605" s="50"/>
      <c r="W605" s="52"/>
      <c r="X605" s="50"/>
      <c r="Y605" s="50"/>
      <c r="Z605" s="50"/>
    </row>
    <row r="606" spans="1:26" ht="17.2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0"/>
      <c r="K606" s="125"/>
      <c r="L606" s="125"/>
      <c r="R606" s="50"/>
      <c r="S606" s="50"/>
      <c r="T606" s="50"/>
      <c r="U606" s="50"/>
      <c r="V606" s="50"/>
      <c r="W606" s="52"/>
      <c r="X606" s="50"/>
      <c r="Y606" s="50"/>
      <c r="Z606" s="50"/>
    </row>
    <row r="607" spans="1:26" ht="17.2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0"/>
      <c r="K607" s="125"/>
      <c r="L607" s="125"/>
      <c r="R607" s="50"/>
      <c r="S607" s="50"/>
      <c r="T607" s="50"/>
      <c r="U607" s="50"/>
      <c r="V607" s="50"/>
      <c r="W607" s="52"/>
      <c r="X607" s="50"/>
      <c r="Y607" s="50"/>
      <c r="Z607" s="50"/>
    </row>
    <row r="608" spans="1:26" ht="17.2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0"/>
      <c r="K608" s="125"/>
      <c r="L608" s="125"/>
      <c r="R608" s="50"/>
      <c r="S608" s="50"/>
      <c r="T608" s="50"/>
      <c r="U608" s="50"/>
      <c r="V608" s="50"/>
      <c r="W608" s="52"/>
      <c r="X608" s="50"/>
      <c r="Y608" s="50"/>
      <c r="Z608" s="50"/>
    </row>
    <row r="609" spans="1:26" ht="17.2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0"/>
      <c r="K609" s="125"/>
      <c r="L609" s="125"/>
      <c r="R609" s="50"/>
      <c r="S609" s="50"/>
      <c r="T609" s="50"/>
      <c r="U609" s="50"/>
      <c r="V609" s="50"/>
      <c r="W609" s="52"/>
      <c r="X609" s="50"/>
      <c r="Y609" s="50"/>
      <c r="Z609" s="50"/>
    </row>
    <row r="610" spans="1:26" ht="17.2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0"/>
      <c r="K610" s="125"/>
      <c r="L610" s="125"/>
      <c r="R610" s="50"/>
      <c r="S610" s="50"/>
      <c r="T610" s="50"/>
      <c r="U610" s="50"/>
      <c r="V610" s="50"/>
      <c r="W610" s="52"/>
      <c r="X610" s="50"/>
      <c r="Y610" s="50"/>
      <c r="Z610" s="50"/>
    </row>
    <row r="611" spans="1:26" ht="17.2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0"/>
      <c r="K611" s="125"/>
      <c r="L611" s="125"/>
      <c r="R611" s="50"/>
      <c r="S611" s="50"/>
      <c r="T611" s="50"/>
      <c r="U611" s="50"/>
      <c r="V611" s="50"/>
      <c r="W611" s="52"/>
      <c r="X611" s="50"/>
      <c r="Y611" s="50"/>
      <c r="Z611" s="50"/>
    </row>
    <row r="612" spans="1:26" ht="17.2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0"/>
      <c r="K612" s="125"/>
      <c r="L612" s="125"/>
      <c r="R612" s="50"/>
      <c r="S612" s="50"/>
      <c r="T612" s="50"/>
      <c r="U612" s="50"/>
      <c r="V612" s="50"/>
      <c r="W612" s="52"/>
      <c r="X612" s="50"/>
      <c r="Y612" s="50"/>
      <c r="Z612" s="50"/>
    </row>
    <row r="613" spans="1:26" ht="17.2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0"/>
      <c r="K613" s="125"/>
      <c r="L613" s="125"/>
      <c r="R613" s="50"/>
      <c r="S613" s="50"/>
      <c r="T613" s="50"/>
      <c r="U613" s="50"/>
      <c r="V613" s="50"/>
      <c r="W613" s="52"/>
      <c r="X613" s="50"/>
      <c r="Y613" s="50"/>
      <c r="Z613" s="50"/>
    </row>
    <row r="614" spans="1:26" ht="17.2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0"/>
      <c r="K614" s="125"/>
      <c r="L614" s="125"/>
      <c r="R614" s="50"/>
      <c r="S614" s="50"/>
      <c r="T614" s="50"/>
      <c r="U614" s="50"/>
      <c r="V614" s="50"/>
      <c r="W614" s="52"/>
      <c r="X614" s="50"/>
      <c r="Y614" s="50"/>
      <c r="Z614" s="50"/>
    </row>
    <row r="615" spans="1:26" ht="17.2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0"/>
      <c r="K615" s="125"/>
      <c r="L615" s="125"/>
      <c r="R615" s="50"/>
      <c r="S615" s="50"/>
      <c r="T615" s="50"/>
      <c r="U615" s="50"/>
      <c r="V615" s="50"/>
      <c r="W615" s="52"/>
      <c r="X615" s="50"/>
      <c r="Y615" s="50"/>
      <c r="Z615" s="50"/>
    </row>
    <row r="616" spans="1:26" ht="17.2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0"/>
      <c r="K616" s="125"/>
      <c r="L616" s="125"/>
      <c r="R616" s="50"/>
      <c r="S616" s="50"/>
      <c r="T616" s="50"/>
      <c r="U616" s="50"/>
      <c r="V616" s="50"/>
      <c r="W616" s="52"/>
      <c r="X616" s="50"/>
      <c r="Y616" s="50"/>
      <c r="Z616" s="50"/>
    </row>
    <row r="617" spans="1:26" ht="17.2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0"/>
      <c r="K617" s="125"/>
      <c r="L617" s="125"/>
      <c r="R617" s="50"/>
      <c r="S617" s="50"/>
      <c r="T617" s="50"/>
      <c r="U617" s="50"/>
      <c r="V617" s="50"/>
      <c r="W617" s="52"/>
      <c r="X617" s="50"/>
      <c r="Y617" s="50"/>
      <c r="Z617" s="50"/>
    </row>
    <row r="618" spans="1:26" ht="17.2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0"/>
      <c r="K618" s="125"/>
      <c r="L618" s="125"/>
      <c r="R618" s="50"/>
      <c r="S618" s="50"/>
      <c r="T618" s="50"/>
      <c r="U618" s="50"/>
      <c r="V618" s="50"/>
      <c r="W618" s="52"/>
      <c r="X618" s="50"/>
      <c r="Y618" s="50"/>
      <c r="Z618" s="50"/>
    </row>
    <row r="619" spans="1:26" ht="17.2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0"/>
      <c r="K619" s="125"/>
      <c r="L619" s="125"/>
      <c r="R619" s="50"/>
      <c r="S619" s="50"/>
      <c r="T619" s="50"/>
      <c r="U619" s="50"/>
      <c r="V619" s="50"/>
      <c r="W619" s="52"/>
      <c r="X619" s="50"/>
      <c r="Y619" s="50"/>
      <c r="Z619" s="50"/>
    </row>
    <row r="620" spans="1:26" ht="17.2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0"/>
      <c r="K620" s="125"/>
      <c r="L620" s="125"/>
      <c r="R620" s="50"/>
      <c r="S620" s="50"/>
      <c r="T620" s="50"/>
      <c r="U620" s="50"/>
      <c r="V620" s="50"/>
      <c r="W620" s="52"/>
      <c r="X620" s="50"/>
      <c r="Y620" s="50"/>
      <c r="Z620" s="50"/>
    </row>
    <row r="621" spans="1:26" ht="17.2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0"/>
      <c r="K621" s="125"/>
      <c r="L621" s="125"/>
      <c r="R621" s="50"/>
      <c r="S621" s="50"/>
      <c r="T621" s="50"/>
      <c r="U621" s="50"/>
      <c r="V621" s="50"/>
      <c r="W621" s="52"/>
      <c r="X621" s="50"/>
      <c r="Y621" s="50"/>
      <c r="Z621" s="50"/>
    </row>
    <row r="622" spans="1:26" ht="17.2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0"/>
      <c r="K622" s="125"/>
      <c r="L622" s="125"/>
      <c r="R622" s="50"/>
      <c r="S622" s="50"/>
      <c r="T622" s="50"/>
      <c r="U622" s="50"/>
      <c r="V622" s="50"/>
      <c r="W622" s="52"/>
      <c r="X622" s="50"/>
      <c r="Y622" s="50"/>
      <c r="Z622" s="50"/>
    </row>
    <row r="623" spans="1:26" ht="17.2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0"/>
      <c r="K623" s="125"/>
      <c r="L623" s="125"/>
      <c r="R623" s="50"/>
      <c r="S623" s="50"/>
      <c r="T623" s="50"/>
      <c r="U623" s="50"/>
      <c r="V623" s="50"/>
      <c r="W623" s="52"/>
      <c r="X623" s="50"/>
      <c r="Y623" s="50"/>
      <c r="Z623" s="50"/>
    </row>
    <row r="624" spans="1:26" ht="17.2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0"/>
      <c r="K624" s="125"/>
      <c r="L624" s="125"/>
      <c r="R624" s="50"/>
      <c r="S624" s="50"/>
      <c r="T624" s="50"/>
      <c r="U624" s="50"/>
      <c r="V624" s="50"/>
      <c r="W624" s="52"/>
      <c r="X624" s="50"/>
      <c r="Y624" s="50"/>
      <c r="Z624" s="50"/>
    </row>
    <row r="625" spans="1:26" ht="17.2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0"/>
      <c r="K625" s="125"/>
      <c r="L625" s="125"/>
      <c r="R625" s="50"/>
      <c r="S625" s="50"/>
      <c r="T625" s="50"/>
      <c r="U625" s="50"/>
      <c r="V625" s="50"/>
      <c r="W625" s="52"/>
      <c r="X625" s="50"/>
      <c r="Y625" s="50"/>
      <c r="Z625" s="50"/>
    </row>
    <row r="626" spans="1:26" ht="17.2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0"/>
      <c r="K626" s="125"/>
      <c r="L626" s="125"/>
      <c r="R626" s="50"/>
      <c r="S626" s="50"/>
      <c r="T626" s="50"/>
      <c r="U626" s="50"/>
      <c r="V626" s="50"/>
      <c r="W626" s="52"/>
      <c r="X626" s="50"/>
      <c r="Y626" s="50"/>
      <c r="Z626" s="50"/>
    </row>
    <row r="627" spans="1:26" ht="17.2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0"/>
      <c r="K627" s="125"/>
      <c r="L627" s="125"/>
      <c r="R627" s="50"/>
      <c r="S627" s="50"/>
      <c r="T627" s="50"/>
      <c r="U627" s="50"/>
      <c r="V627" s="50"/>
      <c r="W627" s="52"/>
      <c r="X627" s="50"/>
      <c r="Y627" s="50"/>
      <c r="Z627" s="50"/>
    </row>
    <row r="628" spans="1:26" ht="17.2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0"/>
      <c r="K628" s="125"/>
      <c r="L628" s="125"/>
      <c r="R628" s="50"/>
      <c r="S628" s="50"/>
      <c r="T628" s="50"/>
      <c r="U628" s="50"/>
      <c r="V628" s="50"/>
      <c r="W628" s="52"/>
      <c r="X628" s="50"/>
      <c r="Y628" s="50"/>
      <c r="Z628" s="50"/>
    </row>
    <row r="629" spans="1:26" ht="17.2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0"/>
      <c r="K629" s="125"/>
      <c r="L629" s="125"/>
      <c r="R629" s="50"/>
      <c r="S629" s="50"/>
      <c r="T629" s="50"/>
      <c r="U629" s="50"/>
      <c r="V629" s="50"/>
      <c r="W629" s="52"/>
      <c r="X629" s="50"/>
      <c r="Y629" s="50"/>
      <c r="Z629" s="50"/>
    </row>
    <row r="630" spans="1:26" ht="17.2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0"/>
      <c r="K630" s="125"/>
      <c r="L630" s="125"/>
      <c r="R630" s="50"/>
      <c r="S630" s="50"/>
      <c r="T630" s="50"/>
      <c r="U630" s="50"/>
      <c r="V630" s="50"/>
      <c r="W630" s="52"/>
      <c r="X630" s="50"/>
      <c r="Y630" s="50"/>
      <c r="Z630" s="50"/>
    </row>
    <row r="631" spans="1:26" ht="17.2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0"/>
      <c r="K631" s="125"/>
      <c r="L631" s="125"/>
      <c r="R631" s="50"/>
      <c r="S631" s="50"/>
      <c r="T631" s="50"/>
      <c r="U631" s="50"/>
      <c r="V631" s="50"/>
      <c r="W631" s="52"/>
      <c r="X631" s="50"/>
      <c r="Y631" s="50"/>
      <c r="Z631" s="50"/>
    </row>
    <row r="632" spans="1:26" ht="17.2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0"/>
      <c r="K632" s="125"/>
      <c r="L632" s="125"/>
      <c r="R632" s="50"/>
      <c r="S632" s="50"/>
      <c r="T632" s="50"/>
      <c r="U632" s="50"/>
      <c r="V632" s="50"/>
      <c r="W632" s="52"/>
      <c r="X632" s="50"/>
      <c r="Y632" s="50"/>
      <c r="Z632" s="50"/>
    </row>
    <row r="633" spans="1:26" ht="17.2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0"/>
      <c r="K633" s="125"/>
      <c r="L633" s="125"/>
      <c r="R633" s="50"/>
      <c r="S633" s="50"/>
      <c r="T633" s="50"/>
      <c r="U633" s="50"/>
      <c r="V633" s="50"/>
      <c r="W633" s="52"/>
      <c r="X633" s="50"/>
      <c r="Y633" s="50"/>
      <c r="Z633" s="50"/>
    </row>
    <row r="634" spans="1:26" ht="17.2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0"/>
      <c r="K634" s="125"/>
      <c r="L634" s="125"/>
      <c r="R634" s="50"/>
      <c r="S634" s="50"/>
      <c r="T634" s="50"/>
      <c r="U634" s="50"/>
      <c r="V634" s="50"/>
      <c r="W634" s="52"/>
      <c r="X634" s="50"/>
      <c r="Y634" s="50"/>
      <c r="Z634" s="50"/>
    </row>
    <row r="635" spans="1:26" ht="17.2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0"/>
      <c r="K635" s="125"/>
      <c r="L635" s="125"/>
      <c r="R635" s="50"/>
      <c r="S635" s="50"/>
      <c r="T635" s="50"/>
      <c r="U635" s="50"/>
      <c r="V635" s="50"/>
      <c r="W635" s="52"/>
      <c r="X635" s="50"/>
      <c r="Y635" s="50"/>
      <c r="Z635" s="50"/>
    </row>
    <row r="636" spans="1:26" ht="17.2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0"/>
      <c r="K636" s="125"/>
      <c r="L636" s="125"/>
      <c r="R636" s="50"/>
      <c r="S636" s="50"/>
      <c r="T636" s="50"/>
      <c r="U636" s="50"/>
      <c r="V636" s="50"/>
      <c r="W636" s="52"/>
      <c r="X636" s="50"/>
      <c r="Y636" s="50"/>
      <c r="Z636" s="50"/>
    </row>
    <row r="637" spans="1:26" ht="17.2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0"/>
      <c r="K637" s="125"/>
      <c r="L637" s="125"/>
      <c r="R637" s="50"/>
      <c r="S637" s="50"/>
      <c r="T637" s="50"/>
      <c r="U637" s="50"/>
      <c r="V637" s="50"/>
      <c r="W637" s="52"/>
      <c r="X637" s="50"/>
      <c r="Y637" s="50"/>
      <c r="Z637" s="50"/>
    </row>
    <row r="638" spans="1:26" ht="17.2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0"/>
      <c r="K638" s="125"/>
      <c r="L638" s="125"/>
      <c r="R638" s="50"/>
      <c r="S638" s="50"/>
      <c r="T638" s="50"/>
      <c r="U638" s="50"/>
      <c r="V638" s="50"/>
      <c r="W638" s="52"/>
      <c r="X638" s="50"/>
      <c r="Y638" s="50"/>
      <c r="Z638" s="50"/>
    </row>
    <row r="639" spans="1:26" ht="17.2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0"/>
      <c r="K639" s="125"/>
      <c r="L639" s="125"/>
      <c r="R639" s="50"/>
      <c r="S639" s="50"/>
      <c r="T639" s="50"/>
      <c r="U639" s="50"/>
      <c r="V639" s="50"/>
      <c r="W639" s="52"/>
      <c r="X639" s="50"/>
      <c r="Y639" s="50"/>
      <c r="Z639" s="50"/>
    </row>
    <row r="640" spans="1:26" ht="17.2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0"/>
      <c r="K640" s="125"/>
      <c r="L640" s="125"/>
      <c r="R640" s="50"/>
      <c r="S640" s="50"/>
      <c r="T640" s="50"/>
      <c r="U640" s="50"/>
      <c r="V640" s="50"/>
      <c r="W640" s="52"/>
      <c r="X640" s="50"/>
      <c r="Y640" s="50"/>
      <c r="Z640" s="50"/>
    </row>
    <row r="641" spans="1:26" ht="17.2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0"/>
      <c r="K641" s="125"/>
      <c r="L641" s="125"/>
      <c r="R641" s="50"/>
      <c r="S641" s="50"/>
      <c r="T641" s="50"/>
      <c r="U641" s="50"/>
      <c r="V641" s="50"/>
      <c r="W641" s="52"/>
      <c r="X641" s="50"/>
      <c r="Y641" s="50"/>
      <c r="Z641" s="50"/>
    </row>
    <row r="642" spans="1:26" ht="17.2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0"/>
      <c r="K642" s="125"/>
      <c r="L642" s="125"/>
      <c r="R642" s="50"/>
      <c r="S642" s="50"/>
      <c r="T642" s="50"/>
      <c r="U642" s="50"/>
      <c r="V642" s="50"/>
      <c r="W642" s="52"/>
      <c r="X642" s="50"/>
      <c r="Y642" s="50"/>
      <c r="Z642" s="50"/>
    </row>
    <row r="643" spans="1:26" ht="17.2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0"/>
      <c r="K643" s="125"/>
      <c r="L643" s="125"/>
      <c r="R643" s="50"/>
      <c r="S643" s="50"/>
      <c r="T643" s="50"/>
      <c r="U643" s="50"/>
      <c r="V643" s="50"/>
      <c r="W643" s="52"/>
      <c r="X643" s="50"/>
      <c r="Y643" s="50"/>
      <c r="Z643" s="50"/>
    </row>
    <row r="644" spans="1:26" ht="17.2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0"/>
      <c r="K644" s="125"/>
      <c r="L644" s="125"/>
      <c r="R644" s="50"/>
      <c r="S644" s="50"/>
      <c r="T644" s="50"/>
      <c r="U644" s="50"/>
      <c r="V644" s="50"/>
      <c r="W644" s="52"/>
      <c r="X644" s="50"/>
      <c r="Y644" s="50"/>
      <c r="Z644" s="50"/>
    </row>
    <row r="645" spans="1:26" ht="17.2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0"/>
      <c r="K645" s="125"/>
      <c r="L645" s="125"/>
      <c r="R645" s="50"/>
      <c r="S645" s="50"/>
      <c r="T645" s="50"/>
      <c r="U645" s="50"/>
      <c r="V645" s="50"/>
      <c r="W645" s="52"/>
      <c r="X645" s="50"/>
      <c r="Y645" s="50"/>
      <c r="Z645" s="50"/>
    </row>
    <row r="646" spans="1:26" ht="17.2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0"/>
      <c r="K646" s="125"/>
      <c r="L646" s="125"/>
      <c r="R646" s="50"/>
      <c r="S646" s="50"/>
      <c r="T646" s="50"/>
      <c r="U646" s="50"/>
      <c r="V646" s="50"/>
      <c r="W646" s="52"/>
      <c r="X646" s="50"/>
      <c r="Y646" s="50"/>
      <c r="Z646" s="50"/>
    </row>
    <row r="647" spans="1:26" ht="17.2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0"/>
      <c r="K647" s="125"/>
      <c r="L647" s="125"/>
      <c r="R647" s="50"/>
      <c r="S647" s="50"/>
      <c r="T647" s="50"/>
      <c r="U647" s="50"/>
      <c r="V647" s="50"/>
      <c r="W647" s="52"/>
      <c r="X647" s="50"/>
      <c r="Y647" s="50"/>
      <c r="Z647" s="50"/>
    </row>
    <row r="648" spans="1:26" ht="17.2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0"/>
      <c r="K648" s="125"/>
      <c r="L648" s="125"/>
      <c r="R648" s="50"/>
      <c r="S648" s="50"/>
      <c r="T648" s="50"/>
      <c r="U648" s="50"/>
      <c r="V648" s="50"/>
      <c r="W648" s="52"/>
      <c r="X648" s="50"/>
      <c r="Y648" s="50"/>
      <c r="Z648" s="50"/>
    </row>
    <row r="649" spans="1:26" ht="17.2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0"/>
      <c r="K649" s="125"/>
      <c r="L649" s="125"/>
      <c r="R649" s="50"/>
      <c r="S649" s="50"/>
      <c r="T649" s="50"/>
      <c r="U649" s="50"/>
      <c r="V649" s="50"/>
      <c r="W649" s="52"/>
      <c r="X649" s="50"/>
      <c r="Y649" s="50"/>
      <c r="Z649" s="50"/>
    </row>
    <row r="650" spans="1:26" ht="17.2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0"/>
      <c r="K650" s="125"/>
      <c r="L650" s="125"/>
      <c r="R650" s="50"/>
      <c r="S650" s="50"/>
      <c r="T650" s="50"/>
      <c r="U650" s="50"/>
      <c r="V650" s="50"/>
      <c r="W650" s="52"/>
      <c r="X650" s="50"/>
      <c r="Y650" s="50"/>
      <c r="Z650" s="50"/>
    </row>
    <row r="651" spans="1:26" ht="17.2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0"/>
      <c r="K651" s="125"/>
      <c r="L651" s="125"/>
      <c r="R651" s="50"/>
      <c r="S651" s="50"/>
      <c r="T651" s="50"/>
      <c r="U651" s="50"/>
      <c r="V651" s="50"/>
      <c r="W651" s="52"/>
      <c r="X651" s="50"/>
      <c r="Y651" s="50"/>
      <c r="Z651" s="50"/>
    </row>
    <row r="652" spans="1:26" ht="17.2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0"/>
      <c r="K652" s="125"/>
      <c r="L652" s="125"/>
      <c r="R652" s="50"/>
      <c r="S652" s="50"/>
      <c r="T652" s="50"/>
      <c r="U652" s="50"/>
      <c r="V652" s="50"/>
      <c r="W652" s="52"/>
      <c r="X652" s="50"/>
      <c r="Y652" s="50"/>
      <c r="Z652" s="50"/>
    </row>
    <row r="653" spans="1:26" ht="17.2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0"/>
      <c r="K653" s="125"/>
      <c r="L653" s="125"/>
      <c r="R653" s="50"/>
      <c r="S653" s="50"/>
      <c r="T653" s="50"/>
      <c r="U653" s="50"/>
      <c r="V653" s="50"/>
      <c r="W653" s="52"/>
      <c r="X653" s="50"/>
      <c r="Y653" s="50"/>
      <c r="Z653" s="50"/>
    </row>
    <row r="654" spans="1:26" ht="17.2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0"/>
      <c r="K654" s="125"/>
      <c r="L654" s="125"/>
      <c r="R654" s="50"/>
      <c r="S654" s="50"/>
      <c r="T654" s="50"/>
      <c r="U654" s="50"/>
      <c r="V654" s="50"/>
      <c r="W654" s="52"/>
      <c r="X654" s="50"/>
      <c r="Y654" s="50"/>
      <c r="Z654" s="50"/>
    </row>
    <row r="655" spans="1:26" ht="17.2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0"/>
      <c r="K655" s="125"/>
      <c r="L655" s="125"/>
      <c r="R655" s="50"/>
      <c r="S655" s="50"/>
      <c r="T655" s="50"/>
      <c r="U655" s="50"/>
      <c r="V655" s="50"/>
      <c r="W655" s="52"/>
      <c r="X655" s="50"/>
      <c r="Y655" s="50"/>
      <c r="Z655" s="50"/>
    </row>
    <row r="656" spans="1:26" ht="17.2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0"/>
      <c r="K656" s="125"/>
      <c r="L656" s="125"/>
      <c r="R656" s="50"/>
      <c r="S656" s="50"/>
      <c r="T656" s="50"/>
      <c r="U656" s="50"/>
      <c r="V656" s="50"/>
      <c r="W656" s="52"/>
      <c r="X656" s="50"/>
      <c r="Y656" s="50"/>
      <c r="Z656" s="50"/>
    </row>
    <row r="657" spans="1:26" ht="17.2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0"/>
      <c r="K657" s="125"/>
      <c r="L657" s="125"/>
      <c r="R657" s="50"/>
      <c r="S657" s="50"/>
      <c r="T657" s="50"/>
      <c r="U657" s="50"/>
      <c r="V657" s="50"/>
      <c r="W657" s="52"/>
      <c r="X657" s="50"/>
      <c r="Y657" s="50"/>
      <c r="Z657" s="50"/>
    </row>
    <row r="658" spans="1:26" ht="17.2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0"/>
      <c r="K658" s="125"/>
      <c r="L658" s="125"/>
      <c r="R658" s="50"/>
      <c r="S658" s="50"/>
      <c r="T658" s="50"/>
      <c r="U658" s="50"/>
      <c r="V658" s="50"/>
      <c r="W658" s="52"/>
      <c r="X658" s="50"/>
      <c r="Y658" s="50"/>
      <c r="Z658" s="50"/>
    </row>
    <row r="659" spans="1:26" ht="17.2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0"/>
      <c r="K659" s="125"/>
      <c r="L659" s="125"/>
      <c r="R659" s="50"/>
      <c r="S659" s="50"/>
      <c r="T659" s="50"/>
      <c r="U659" s="50"/>
      <c r="V659" s="50"/>
      <c r="W659" s="52"/>
      <c r="X659" s="50"/>
      <c r="Y659" s="50"/>
      <c r="Z659" s="50"/>
    </row>
    <row r="660" spans="1:26" ht="17.2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0"/>
      <c r="K660" s="125"/>
      <c r="L660" s="125"/>
      <c r="R660" s="50"/>
      <c r="S660" s="50"/>
      <c r="T660" s="50"/>
      <c r="U660" s="50"/>
      <c r="V660" s="50"/>
      <c r="W660" s="52"/>
      <c r="X660" s="50"/>
      <c r="Y660" s="50"/>
      <c r="Z660" s="50"/>
    </row>
    <row r="661" spans="1:26" ht="17.2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0"/>
      <c r="K661" s="125"/>
      <c r="L661" s="125"/>
      <c r="R661" s="50"/>
      <c r="S661" s="50"/>
      <c r="T661" s="50"/>
      <c r="U661" s="50"/>
      <c r="V661" s="50"/>
      <c r="W661" s="52"/>
      <c r="X661" s="50"/>
      <c r="Y661" s="50"/>
      <c r="Z661" s="50"/>
    </row>
    <row r="662" spans="1:26" ht="17.2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0"/>
      <c r="K662" s="125"/>
      <c r="L662" s="125"/>
      <c r="R662" s="50"/>
      <c r="S662" s="50"/>
      <c r="T662" s="50"/>
      <c r="U662" s="50"/>
      <c r="V662" s="50"/>
      <c r="W662" s="52"/>
      <c r="X662" s="50"/>
      <c r="Y662" s="50"/>
      <c r="Z662" s="50"/>
    </row>
    <row r="663" spans="1:26" ht="17.2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0"/>
      <c r="K663" s="125"/>
      <c r="L663" s="125"/>
      <c r="R663" s="50"/>
      <c r="S663" s="50"/>
      <c r="T663" s="50"/>
      <c r="U663" s="50"/>
      <c r="V663" s="50"/>
      <c r="W663" s="52"/>
      <c r="X663" s="50"/>
      <c r="Y663" s="50"/>
      <c r="Z663" s="50"/>
    </row>
    <row r="664" spans="1:26" ht="17.2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0"/>
      <c r="K664" s="125"/>
      <c r="L664" s="125"/>
      <c r="R664" s="50"/>
      <c r="S664" s="50"/>
      <c r="T664" s="50"/>
      <c r="U664" s="50"/>
      <c r="V664" s="50"/>
      <c r="W664" s="52"/>
      <c r="X664" s="50"/>
      <c r="Y664" s="50"/>
      <c r="Z664" s="50"/>
    </row>
    <row r="665" spans="1:26" ht="17.2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0"/>
      <c r="K665" s="125"/>
      <c r="L665" s="125"/>
      <c r="R665" s="50"/>
      <c r="S665" s="50"/>
      <c r="T665" s="50"/>
      <c r="U665" s="50"/>
      <c r="V665" s="50"/>
      <c r="W665" s="52"/>
      <c r="X665" s="50"/>
      <c r="Y665" s="50"/>
      <c r="Z665" s="50"/>
    </row>
    <row r="666" spans="1:26" ht="17.2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0"/>
      <c r="K666" s="125"/>
      <c r="L666" s="125"/>
      <c r="R666" s="50"/>
      <c r="S666" s="50"/>
      <c r="T666" s="50"/>
      <c r="U666" s="50"/>
      <c r="V666" s="50"/>
      <c r="W666" s="52"/>
      <c r="X666" s="50"/>
      <c r="Y666" s="50"/>
      <c r="Z666" s="50"/>
    </row>
    <row r="667" spans="1:26" ht="17.2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0"/>
      <c r="K667" s="125"/>
      <c r="L667" s="125"/>
      <c r="R667" s="50"/>
      <c r="S667" s="50"/>
      <c r="T667" s="50"/>
      <c r="U667" s="50"/>
      <c r="V667" s="50"/>
      <c r="W667" s="52"/>
      <c r="X667" s="50"/>
      <c r="Y667" s="50"/>
      <c r="Z667" s="50"/>
    </row>
    <row r="668" spans="1:26" ht="17.2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0"/>
      <c r="K668" s="125"/>
      <c r="L668" s="125"/>
      <c r="R668" s="50"/>
      <c r="S668" s="50"/>
      <c r="T668" s="50"/>
      <c r="U668" s="50"/>
      <c r="V668" s="50"/>
      <c r="W668" s="52"/>
      <c r="X668" s="50"/>
      <c r="Y668" s="50"/>
      <c r="Z668" s="50"/>
    </row>
    <row r="669" spans="1:26" ht="17.2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0"/>
      <c r="K669" s="125"/>
      <c r="L669" s="125"/>
      <c r="R669" s="50"/>
      <c r="S669" s="50"/>
      <c r="T669" s="50"/>
      <c r="U669" s="50"/>
      <c r="V669" s="50"/>
      <c r="W669" s="52"/>
      <c r="X669" s="50"/>
      <c r="Y669" s="50"/>
      <c r="Z669" s="50"/>
    </row>
    <row r="670" spans="1:26" ht="17.2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0"/>
      <c r="K670" s="125"/>
      <c r="L670" s="125"/>
      <c r="R670" s="50"/>
      <c r="S670" s="50"/>
      <c r="T670" s="50"/>
      <c r="U670" s="50"/>
      <c r="V670" s="50"/>
      <c r="W670" s="52"/>
      <c r="X670" s="50"/>
      <c r="Y670" s="50"/>
      <c r="Z670" s="50"/>
    </row>
    <row r="671" spans="1:26" ht="17.2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0"/>
      <c r="K671" s="125"/>
      <c r="L671" s="125"/>
      <c r="R671" s="50"/>
      <c r="S671" s="50"/>
      <c r="T671" s="50"/>
      <c r="U671" s="50"/>
      <c r="V671" s="50"/>
      <c r="W671" s="52"/>
      <c r="X671" s="50"/>
      <c r="Y671" s="50"/>
      <c r="Z671" s="50"/>
    </row>
    <row r="672" spans="1:26" ht="17.2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0"/>
      <c r="K672" s="125"/>
      <c r="L672" s="125"/>
      <c r="R672" s="50"/>
      <c r="S672" s="50"/>
      <c r="T672" s="50"/>
      <c r="U672" s="50"/>
      <c r="V672" s="50"/>
      <c r="W672" s="52"/>
      <c r="X672" s="50"/>
      <c r="Y672" s="50"/>
      <c r="Z672" s="50"/>
    </row>
    <row r="673" spans="1:26" ht="17.2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0"/>
      <c r="K673" s="125"/>
      <c r="L673" s="125"/>
      <c r="R673" s="50"/>
      <c r="S673" s="50"/>
      <c r="T673" s="50"/>
      <c r="U673" s="50"/>
      <c r="V673" s="50"/>
      <c r="W673" s="52"/>
      <c r="X673" s="50"/>
      <c r="Y673" s="50"/>
      <c r="Z673" s="50"/>
    </row>
    <row r="674" spans="1:26" ht="17.2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0"/>
      <c r="K674" s="125"/>
      <c r="L674" s="125"/>
      <c r="R674" s="50"/>
      <c r="S674" s="50"/>
      <c r="T674" s="50"/>
      <c r="U674" s="50"/>
      <c r="V674" s="50"/>
      <c r="W674" s="52"/>
      <c r="X674" s="50"/>
      <c r="Y674" s="50"/>
      <c r="Z674" s="50"/>
    </row>
    <row r="675" spans="1:26" ht="17.2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0"/>
      <c r="K675" s="125"/>
      <c r="L675" s="125"/>
      <c r="R675" s="50"/>
      <c r="S675" s="50"/>
      <c r="T675" s="50"/>
      <c r="U675" s="50"/>
      <c r="V675" s="50"/>
      <c r="W675" s="52"/>
      <c r="X675" s="50"/>
      <c r="Y675" s="50"/>
      <c r="Z675" s="50"/>
    </row>
    <row r="676" spans="1:26" ht="17.2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0"/>
      <c r="K676" s="125"/>
      <c r="L676" s="125"/>
      <c r="R676" s="50"/>
      <c r="S676" s="50"/>
      <c r="T676" s="50"/>
      <c r="U676" s="50"/>
      <c r="V676" s="50"/>
      <c r="W676" s="52"/>
      <c r="X676" s="50"/>
      <c r="Y676" s="50"/>
      <c r="Z676" s="50"/>
    </row>
    <row r="677" spans="1:26" ht="17.2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0"/>
      <c r="K677" s="125"/>
      <c r="L677" s="125"/>
      <c r="R677" s="50"/>
      <c r="S677" s="50"/>
      <c r="T677" s="50"/>
      <c r="U677" s="50"/>
      <c r="V677" s="50"/>
      <c r="W677" s="52"/>
      <c r="X677" s="50"/>
      <c r="Y677" s="50"/>
      <c r="Z677" s="50"/>
    </row>
    <row r="678" spans="1:26" ht="17.2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0"/>
      <c r="K678" s="125"/>
      <c r="L678" s="125"/>
      <c r="R678" s="50"/>
      <c r="S678" s="50"/>
      <c r="T678" s="50"/>
      <c r="U678" s="50"/>
      <c r="V678" s="50"/>
      <c r="W678" s="52"/>
      <c r="X678" s="50"/>
      <c r="Y678" s="50"/>
      <c r="Z678" s="50"/>
    </row>
    <row r="679" spans="1:26" ht="17.2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0"/>
      <c r="K679" s="125"/>
      <c r="L679" s="125"/>
      <c r="R679" s="50"/>
      <c r="S679" s="50"/>
      <c r="T679" s="50"/>
      <c r="U679" s="50"/>
      <c r="V679" s="50"/>
      <c r="W679" s="52"/>
      <c r="X679" s="50"/>
      <c r="Y679" s="50"/>
      <c r="Z679" s="50"/>
    </row>
    <row r="680" spans="1:26" ht="17.2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0"/>
      <c r="K680" s="125"/>
      <c r="L680" s="125"/>
      <c r="R680" s="50"/>
      <c r="S680" s="50"/>
      <c r="T680" s="50"/>
      <c r="U680" s="50"/>
      <c r="V680" s="50"/>
      <c r="W680" s="52"/>
      <c r="X680" s="50"/>
      <c r="Y680" s="50"/>
      <c r="Z680" s="50"/>
    </row>
    <row r="681" spans="1:26" ht="17.2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0"/>
      <c r="K681" s="125"/>
      <c r="L681" s="125"/>
      <c r="R681" s="50"/>
      <c r="S681" s="50"/>
      <c r="T681" s="50"/>
      <c r="U681" s="50"/>
      <c r="V681" s="50"/>
      <c r="W681" s="52"/>
      <c r="X681" s="50"/>
      <c r="Y681" s="50"/>
      <c r="Z681" s="50"/>
    </row>
    <row r="682" spans="1:26" ht="17.2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0"/>
      <c r="K682" s="125"/>
      <c r="L682" s="125"/>
      <c r="R682" s="50"/>
      <c r="S682" s="50"/>
      <c r="T682" s="50"/>
      <c r="U682" s="50"/>
      <c r="V682" s="50"/>
      <c r="W682" s="52"/>
      <c r="X682" s="50"/>
      <c r="Y682" s="50"/>
      <c r="Z682" s="50"/>
    </row>
    <row r="683" spans="1:26" ht="17.2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0"/>
      <c r="K683" s="125"/>
      <c r="L683" s="125"/>
      <c r="R683" s="50"/>
      <c r="S683" s="50"/>
      <c r="T683" s="50"/>
      <c r="U683" s="50"/>
      <c r="V683" s="50"/>
      <c r="W683" s="52"/>
      <c r="X683" s="50"/>
      <c r="Y683" s="50"/>
      <c r="Z683" s="50"/>
    </row>
    <row r="684" spans="1:26" ht="17.2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0"/>
      <c r="K684" s="125"/>
      <c r="L684" s="125"/>
      <c r="R684" s="50"/>
      <c r="S684" s="50"/>
      <c r="T684" s="50"/>
      <c r="U684" s="50"/>
      <c r="V684" s="50"/>
      <c r="W684" s="52"/>
      <c r="X684" s="50"/>
      <c r="Y684" s="50"/>
      <c r="Z684" s="50"/>
    </row>
    <row r="685" spans="1:26" ht="17.2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0"/>
      <c r="K685" s="125"/>
      <c r="L685" s="125"/>
      <c r="R685" s="50"/>
      <c r="S685" s="50"/>
      <c r="T685" s="50"/>
      <c r="U685" s="50"/>
      <c r="V685" s="50"/>
      <c r="W685" s="52"/>
      <c r="X685" s="50"/>
      <c r="Y685" s="50"/>
      <c r="Z685" s="50"/>
    </row>
    <row r="686" spans="1:26" ht="17.2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0"/>
      <c r="K686" s="125"/>
      <c r="L686" s="125"/>
      <c r="R686" s="50"/>
      <c r="S686" s="50"/>
      <c r="T686" s="50"/>
      <c r="U686" s="50"/>
      <c r="V686" s="50"/>
      <c r="W686" s="52"/>
      <c r="X686" s="50"/>
      <c r="Y686" s="50"/>
      <c r="Z686" s="50"/>
    </row>
    <row r="687" spans="1:26" ht="17.2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0"/>
      <c r="K687" s="125"/>
      <c r="L687" s="125"/>
      <c r="R687" s="50"/>
      <c r="S687" s="50"/>
      <c r="T687" s="50"/>
      <c r="U687" s="50"/>
      <c r="V687" s="50"/>
      <c r="W687" s="52"/>
      <c r="X687" s="50"/>
      <c r="Y687" s="50"/>
      <c r="Z687" s="50"/>
    </row>
    <row r="688" spans="1:26" ht="17.2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0"/>
      <c r="K688" s="125"/>
      <c r="L688" s="125"/>
      <c r="R688" s="50"/>
      <c r="S688" s="50"/>
      <c r="T688" s="50"/>
      <c r="U688" s="50"/>
      <c r="V688" s="50"/>
      <c r="W688" s="52"/>
      <c r="X688" s="50"/>
      <c r="Y688" s="50"/>
      <c r="Z688" s="50"/>
    </row>
    <row r="689" spans="1:26" ht="17.2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0"/>
      <c r="K689" s="125"/>
      <c r="L689" s="125"/>
      <c r="R689" s="50"/>
      <c r="S689" s="50"/>
      <c r="T689" s="50"/>
      <c r="U689" s="50"/>
      <c r="V689" s="50"/>
      <c r="W689" s="52"/>
      <c r="X689" s="50"/>
      <c r="Y689" s="50"/>
      <c r="Z689" s="50"/>
    </row>
    <row r="690" spans="1:26" ht="17.2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0"/>
      <c r="K690" s="125"/>
      <c r="L690" s="125"/>
      <c r="R690" s="50"/>
      <c r="S690" s="50"/>
      <c r="T690" s="50"/>
      <c r="U690" s="50"/>
      <c r="V690" s="50"/>
      <c r="W690" s="52"/>
      <c r="X690" s="50"/>
      <c r="Y690" s="50"/>
      <c r="Z690" s="50"/>
    </row>
    <row r="691" spans="1:26" ht="17.2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0"/>
      <c r="K691" s="125"/>
      <c r="L691" s="125"/>
      <c r="R691" s="50"/>
      <c r="S691" s="50"/>
      <c r="T691" s="50"/>
      <c r="U691" s="50"/>
      <c r="V691" s="50"/>
      <c r="W691" s="52"/>
      <c r="X691" s="50"/>
      <c r="Y691" s="50"/>
      <c r="Z691" s="50"/>
    </row>
    <row r="692" spans="1:26" ht="17.2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0"/>
      <c r="K692" s="125"/>
      <c r="L692" s="125"/>
      <c r="R692" s="50"/>
      <c r="S692" s="50"/>
      <c r="T692" s="50"/>
      <c r="U692" s="50"/>
      <c r="V692" s="50"/>
      <c r="W692" s="52"/>
      <c r="X692" s="50"/>
      <c r="Y692" s="50"/>
      <c r="Z692" s="50"/>
    </row>
    <row r="693" spans="1:26" ht="17.2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0"/>
      <c r="K693" s="125"/>
      <c r="L693" s="125"/>
      <c r="R693" s="50"/>
      <c r="S693" s="50"/>
      <c r="T693" s="50"/>
      <c r="U693" s="50"/>
      <c r="V693" s="50"/>
      <c r="W693" s="52"/>
      <c r="X693" s="50"/>
      <c r="Y693" s="50"/>
      <c r="Z693" s="50"/>
    </row>
    <row r="694" spans="1:26" ht="17.2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0"/>
      <c r="K694" s="125"/>
      <c r="L694" s="125"/>
      <c r="R694" s="50"/>
      <c r="S694" s="50"/>
      <c r="T694" s="50"/>
      <c r="U694" s="50"/>
      <c r="V694" s="50"/>
      <c r="W694" s="52"/>
      <c r="X694" s="50"/>
      <c r="Y694" s="50"/>
      <c r="Z694" s="50"/>
    </row>
    <row r="695" spans="1:26" ht="17.2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0"/>
      <c r="K695" s="125"/>
      <c r="L695" s="125"/>
      <c r="R695" s="50"/>
      <c r="S695" s="50"/>
      <c r="T695" s="50"/>
      <c r="U695" s="50"/>
      <c r="V695" s="50"/>
      <c r="W695" s="52"/>
      <c r="X695" s="50"/>
      <c r="Y695" s="50"/>
      <c r="Z695" s="50"/>
    </row>
    <row r="696" spans="1:26" ht="17.2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0"/>
      <c r="K696" s="125"/>
      <c r="L696" s="125"/>
      <c r="R696" s="50"/>
      <c r="S696" s="50"/>
      <c r="T696" s="50"/>
      <c r="U696" s="50"/>
      <c r="V696" s="50"/>
      <c r="W696" s="52"/>
      <c r="X696" s="50"/>
      <c r="Y696" s="50"/>
      <c r="Z696" s="50"/>
    </row>
    <row r="697" spans="1:26" ht="17.2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0"/>
      <c r="K697" s="125"/>
      <c r="L697" s="125"/>
      <c r="R697" s="50"/>
      <c r="S697" s="50"/>
      <c r="T697" s="50"/>
      <c r="U697" s="50"/>
      <c r="V697" s="50"/>
      <c r="W697" s="52"/>
      <c r="X697" s="50"/>
      <c r="Y697" s="50"/>
      <c r="Z697" s="50"/>
    </row>
    <row r="698" spans="1:26" ht="17.2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0"/>
      <c r="K698" s="125"/>
      <c r="L698" s="125"/>
      <c r="R698" s="50"/>
      <c r="S698" s="50"/>
      <c r="T698" s="50"/>
      <c r="U698" s="50"/>
      <c r="V698" s="50"/>
      <c r="W698" s="52"/>
      <c r="X698" s="50"/>
      <c r="Y698" s="50"/>
      <c r="Z698" s="50"/>
    </row>
    <row r="699" spans="1:26" ht="17.2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0"/>
      <c r="K699" s="125"/>
      <c r="L699" s="125"/>
      <c r="R699" s="50"/>
      <c r="S699" s="50"/>
      <c r="T699" s="50"/>
      <c r="U699" s="50"/>
      <c r="V699" s="50"/>
      <c r="W699" s="52"/>
      <c r="X699" s="50"/>
      <c r="Y699" s="50"/>
      <c r="Z699" s="50"/>
    </row>
    <row r="700" spans="1:26" ht="17.2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0"/>
      <c r="K700" s="125"/>
      <c r="L700" s="125"/>
      <c r="R700" s="50"/>
      <c r="S700" s="50"/>
      <c r="T700" s="50"/>
      <c r="U700" s="50"/>
      <c r="V700" s="50"/>
      <c r="W700" s="52"/>
      <c r="X700" s="50"/>
      <c r="Y700" s="50"/>
      <c r="Z700" s="50"/>
    </row>
    <row r="701" spans="1:26" ht="17.2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0"/>
      <c r="K701" s="125"/>
      <c r="L701" s="125"/>
      <c r="R701" s="50"/>
      <c r="S701" s="50"/>
      <c r="T701" s="50"/>
      <c r="U701" s="50"/>
      <c r="V701" s="50"/>
      <c r="W701" s="52"/>
      <c r="X701" s="50"/>
      <c r="Y701" s="50"/>
      <c r="Z701" s="50"/>
    </row>
    <row r="702" spans="1:26" ht="17.2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0"/>
      <c r="K702" s="125"/>
      <c r="L702" s="125"/>
      <c r="R702" s="50"/>
      <c r="S702" s="50"/>
      <c r="T702" s="50"/>
      <c r="U702" s="50"/>
      <c r="V702" s="50"/>
      <c r="W702" s="52"/>
      <c r="X702" s="50"/>
      <c r="Y702" s="50"/>
      <c r="Z702" s="50"/>
    </row>
    <row r="703" spans="1:26" ht="17.2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0"/>
      <c r="K703" s="125"/>
      <c r="L703" s="125"/>
      <c r="R703" s="50"/>
      <c r="S703" s="50"/>
      <c r="T703" s="50"/>
      <c r="U703" s="50"/>
      <c r="V703" s="50"/>
      <c r="W703" s="52"/>
      <c r="X703" s="50"/>
      <c r="Y703" s="50"/>
      <c r="Z703" s="50"/>
    </row>
    <row r="704" spans="1:26" ht="17.2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0"/>
      <c r="K704" s="125"/>
      <c r="L704" s="125"/>
      <c r="R704" s="50"/>
      <c r="S704" s="50"/>
      <c r="T704" s="50"/>
      <c r="U704" s="50"/>
      <c r="V704" s="50"/>
      <c r="W704" s="52"/>
      <c r="X704" s="50"/>
      <c r="Y704" s="50"/>
      <c r="Z704" s="50"/>
    </row>
    <row r="705" spans="1:26" ht="17.2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0"/>
      <c r="K705" s="125"/>
      <c r="L705" s="125"/>
      <c r="R705" s="50"/>
      <c r="S705" s="50"/>
      <c r="T705" s="50"/>
      <c r="U705" s="50"/>
      <c r="V705" s="50"/>
      <c r="W705" s="52"/>
      <c r="X705" s="50"/>
      <c r="Y705" s="50"/>
      <c r="Z705" s="50"/>
    </row>
    <row r="706" spans="1:26" ht="17.2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0"/>
      <c r="K706" s="125"/>
      <c r="L706" s="125"/>
      <c r="R706" s="50"/>
      <c r="S706" s="50"/>
      <c r="T706" s="50"/>
      <c r="U706" s="50"/>
      <c r="V706" s="50"/>
      <c r="W706" s="52"/>
      <c r="X706" s="50"/>
      <c r="Y706" s="50"/>
      <c r="Z706" s="50"/>
    </row>
    <row r="707" spans="1:26" ht="17.2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0"/>
      <c r="K707" s="125"/>
      <c r="L707" s="125"/>
      <c r="R707" s="50"/>
      <c r="S707" s="50"/>
      <c r="T707" s="50"/>
      <c r="U707" s="50"/>
      <c r="V707" s="50"/>
      <c r="W707" s="52"/>
      <c r="X707" s="50"/>
      <c r="Y707" s="50"/>
      <c r="Z707" s="50"/>
    </row>
    <row r="708" spans="1:26" ht="17.2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0"/>
      <c r="K708" s="125"/>
      <c r="L708" s="125"/>
      <c r="R708" s="50"/>
      <c r="S708" s="50"/>
      <c r="T708" s="50"/>
      <c r="U708" s="50"/>
      <c r="V708" s="50"/>
      <c r="W708" s="52"/>
      <c r="X708" s="50"/>
      <c r="Y708" s="50"/>
      <c r="Z708" s="50"/>
    </row>
    <row r="709" spans="1:26" ht="17.2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0"/>
      <c r="K709" s="125"/>
      <c r="L709" s="125"/>
      <c r="R709" s="50"/>
      <c r="S709" s="50"/>
      <c r="T709" s="50"/>
      <c r="U709" s="50"/>
      <c r="V709" s="50"/>
      <c r="W709" s="52"/>
      <c r="X709" s="50"/>
      <c r="Y709" s="50"/>
      <c r="Z709" s="50"/>
    </row>
    <row r="710" spans="1:26" ht="17.2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0"/>
      <c r="K710" s="125"/>
      <c r="L710" s="125"/>
      <c r="R710" s="50"/>
      <c r="S710" s="50"/>
      <c r="T710" s="50"/>
      <c r="U710" s="50"/>
      <c r="V710" s="50"/>
      <c r="W710" s="52"/>
      <c r="X710" s="50"/>
      <c r="Y710" s="50"/>
      <c r="Z710" s="50"/>
    </row>
    <row r="711" spans="1:26" ht="17.2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0"/>
      <c r="K711" s="125"/>
      <c r="L711" s="125"/>
      <c r="R711" s="50"/>
      <c r="S711" s="50"/>
      <c r="T711" s="50"/>
      <c r="U711" s="50"/>
      <c r="V711" s="50"/>
      <c r="W711" s="52"/>
      <c r="X711" s="50"/>
      <c r="Y711" s="50"/>
      <c r="Z711" s="50"/>
    </row>
    <row r="712" spans="1:26" ht="17.2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0"/>
      <c r="K712" s="125"/>
      <c r="L712" s="125"/>
      <c r="R712" s="50"/>
      <c r="S712" s="50"/>
      <c r="T712" s="50"/>
      <c r="U712" s="50"/>
      <c r="V712" s="50"/>
      <c r="W712" s="52"/>
      <c r="X712" s="50"/>
      <c r="Y712" s="50"/>
      <c r="Z712" s="50"/>
    </row>
    <row r="713" spans="1:26" ht="17.2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0"/>
      <c r="K713" s="125"/>
      <c r="L713" s="125"/>
      <c r="R713" s="50"/>
      <c r="S713" s="50"/>
      <c r="T713" s="50"/>
      <c r="U713" s="50"/>
      <c r="V713" s="50"/>
      <c r="W713" s="52"/>
      <c r="X713" s="50"/>
      <c r="Y713" s="50"/>
      <c r="Z713" s="50"/>
    </row>
    <row r="714" spans="1:26" ht="17.2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0"/>
      <c r="K714" s="125"/>
      <c r="L714" s="125"/>
      <c r="R714" s="50"/>
      <c r="S714" s="50"/>
      <c r="T714" s="50"/>
      <c r="U714" s="50"/>
      <c r="V714" s="50"/>
      <c r="W714" s="52"/>
      <c r="X714" s="50"/>
      <c r="Y714" s="50"/>
      <c r="Z714" s="50"/>
    </row>
    <row r="715" spans="1:26" ht="17.2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0"/>
      <c r="K715" s="125"/>
      <c r="L715" s="125"/>
      <c r="R715" s="50"/>
      <c r="S715" s="50"/>
      <c r="T715" s="50"/>
      <c r="U715" s="50"/>
      <c r="V715" s="50"/>
      <c r="W715" s="52"/>
      <c r="X715" s="50"/>
      <c r="Y715" s="50"/>
      <c r="Z715" s="50"/>
    </row>
    <row r="716" spans="1:26" ht="17.2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0"/>
      <c r="K716" s="125"/>
      <c r="L716" s="125"/>
      <c r="R716" s="50"/>
      <c r="S716" s="50"/>
      <c r="T716" s="50"/>
      <c r="U716" s="50"/>
      <c r="V716" s="50"/>
      <c r="W716" s="52"/>
      <c r="X716" s="50"/>
      <c r="Y716" s="50"/>
      <c r="Z716" s="50"/>
    </row>
    <row r="717" spans="1:26" ht="17.2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0"/>
      <c r="K717" s="125"/>
      <c r="L717" s="125"/>
      <c r="R717" s="50"/>
      <c r="S717" s="50"/>
      <c r="T717" s="50"/>
      <c r="U717" s="50"/>
      <c r="V717" s="50"/>
      <c r="W717" s="52"/>
      <c r="X717" s="50"/>
      <c r="Y717" s="50"/>
      <c r="Z717" s="50"/>
    </row>
    <row r="718" spans="1:26" ht="17.2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0"/>
      <c r="K718" s="125"/>
      <c r="L718" s="125"/>
      <c r="R718" s="50"/>
      <c r="S718" s="50"/>
      <c r="T718" s="50"/>
      <c r="U718" s="50"/>
      <c r="V718" s="50"/>
      <c r="W718" s="52"/>
      <c r="X718" s="50"/>
      <c r="Y718" s="50"/>
      <c r="Z718" s="50"/>
    </row>
    <row r="719" spans="1:26" ht="17.2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0"/>
      <c r="K719" s="125"/>
      <c r="L719" s="125"/>
      <c r="R719" s="50"/>
      <c r="S719" s="50"/>
      <c r="T719" s="50"/>
      <c r="U719" s="50"/>
      <c r="V719" s="50"/>
      <c r="W719" s="52"/>
      <c r="X719" s="50"/>
      <c r="Y719" s="50"/>
      <c r="Z719" s="50"/>
    </row>
    <row r="720" spans="1:26" ht="17.2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0"/>
      <c r="K720" s="125"/>
      <c r="L720" s="125"/>
      <c r="R720" s="50"/>
      <c r="S720" s="50"/>
      <c r="T720" s="50"/>
      <c r="U720" s="50"/>
      <c r="V720" s="50"/>
      <c r="W720" s="52"/>
      <c r="X720" s="50"/>
      <c r="Y720" s="50"/>
      <c r="Z720" s="50"/>
    </row>
    <row r="721" spans="1:26" ht="17.2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0"/>
      <c r="K721" s="125"/>
      <c r="L721" s="125"/>
      <c r="R721" s="50"/>
      <c r="S721" s="50"/>
      <c r="T721" s="50"/>
      <c r="U721" s="50"/>
      <c r="V721" s="50"/>
      <c r="W721" s="52"/>
      <c r="X721" s="50"/>
      <c r="Y721" s="50"/>
      <c r="Z721" s="50"/>
    </row>
    <row r="722" spans="1:26" ht="17.2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0"/>
      <c r="K722" s="125"/>
      <c r="L722" s="125"/>
      <c r="R722" s="50"/>
      <c r="S722" s="50"/>
      <c r="T722" s="50"/>
      <c r="U722" s="50"/>
      <c r="V722" s="50"/>
      <c r="W722" s="52"/>
      <c r="X722" s="50"/>
      <c r="Y722" s="50"/>
      <c r="Z722" s="50"/>
    </row>
    <row r="723" spans="1:26" ht="17.2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0"/>
      <c r="K723" s="125"/>
      <c r="L723" s="125"/>
      <c r="R723" s="50"/>
      <c r="S723" s="50"/>
      <c r="T723" s="50"/>
      <c r="U723" s="50"/>
      <c r="V723" s="50"/>
      <c r="W723" s="52"/>
      <c r="X723" s="50"/>
      <c r="Y723" s="50"/>
      <c r="Z723" s="50"/>
    </row>
    <row r="724" spans="1:26" ht="17.2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0"/>
      <c r="K724" s="125"/>
      <c r="L724" s="125"/>
      <c r="R724" s="50"/>
      <c r="S724" s="50"/>
      <c r="T724" s="50"/>
      <c r="U724" s="50"/>
      <c r="V724" s="50"/>
      <c r="W724" s="52"/>
      <c r="X724" s="50"/>
      <c r="Y724" s="50"/>
      <c r="Z724" s="50"/>
    </row>
    <row r="725" spans="1:26" ht="17.2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0"/>
      <c r="K725" s="125"/>
      <c r="L725" s="125"/>
      <c r="R725" s="50"/>
      <c r="S725" s="50"/>
      <c r="T725" s="50"/>
      <c r="U725" s="50"/>
      <c r="V725" s="50"/>
      <c r="W725" s="52"/>
      <c r="X725" s="50"/>
      <c r="Y725" s="50"/>
      <c r="Z725" s="50"/>
    </row>
    <row r="726" spans="1:26" ht="17.2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0"/>
      <c r="K726" s="125"/>
      <c r="L726" s="125"/>
      <c r="R726" s="50"/>
      <c r="S726" s="50"/>
      <c r="T726" s="50"/>
      <c r="U726" s="50"/>
      <c r="V726" s="50"/>
      <c r="W726" s="52"/>
      <c r="X726" s="50"/>
      <c r="Y726" s="50"/>
      <c r="Z726" s="50"/>
    </row>
    <row r="727" spans="1:26" ht="17.2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0"/>
      <c r="K727" s="125"/>
      <c r="L727" s="125"/>
      <c r="R727" s="50"/>
      <c r="S727" s="50"/>
      <c r="T727" s="50"/>
      <c r="U727" s="50"/>
      <c r="V727" s="50"/>
      <c r="W727" s="52"/>
      <c r="X727" s="50"/>
      <c r="Y727" s="50"/>
      <c r="Z727" s="50"/>
    </row>
    <row r="728" spans="1:26" ht="17.2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0"/>
      <c r="K728" s="125"/>
      <c r="L728" s="125"/>
      <c r="R728" s="50"/>
      <c r="S728" s="50"/>
      <c r="T728" s="50"/>
      <c r="U728" s="50"/>
      <c r="V728" s="50"/>
      <c r="W728" s="52"/>
      <c r="X728" s="50"/>
      <c r="Y728" s="50"/>
      <c r="Z728" s="50"/>
    </row>
    <row r="729" spans="1:26" ht="17.2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0"/>
      <c r="K729" s="125"/>
      <c r="L729" s="125"/>
      <c r="R729" s="50"/>
      <c r="S729" s="50"/>
      <c r="T729" s="50"/>
      <c r="U729" s="50"/>
      <c r="V729" s="50"/>
      <c r="W729" s="52"/>
      <c r="X729" s="50"/>
      <c r="Y729" s="50"/>
      <c r="Z729" s="50"/>
    </row>
    <row r="730" spans="1:26" ht="17.2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0"/>
      <c r="K730" s="125"/>
      <c r="L730" s="125"/>
      <c r="R730" s="50"/>
      <c r="S730" s="50"/>
      <c r="T730" s="50"/>
      <c r="U730" s="50"/>
      <c r="V730" s="50"/>
      <c r="W730" s="52"/>
      <c r="X730" s="50"/>
      <c r="Y730" s="50"/>
      <c r="Z730" s="50"/>
    </row>
    <row r="731" spans="1:26" ht="17.2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0"/>
      <c r="K731" s="125"/>
      <c r="L731" s="125"/>
      <c r="R731" s="50"/>
      <c r="S731" s="50"/>
      <c r="T731" s="50"/>
      <c r="U731" s="50"/>
      <c r="V731" s="50"/>
      <c r="W731" s="52"/>
      <c r="X731" s="50"/>
      <c r="Y731" s="50"/>
      <c r="Z731" s="50"/>
    </row>
    <row r="732" spans="1:26" ht="17.2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0"/>
      <c r="K732" s="125"/>
      <c r="L732" s="125"/>
      <c r="R732" s="50"/>
      <c r="S732" s="50"/>
      <c r="T732" s="50"/>
      <c r="U732" s="50"/>
      <c r="V732" s="50"/>
      <c r="W732" s="52"/>
      <c r="X732" s="50"/>
      <c r="Y732" s="50"/>
      <c r="Z732" s="50"/>
    </row>
    <row r="733" spans="1:26" ht="17.2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0"/>
      <c r="K733" s="125"/>
      <c r="L733" s="125"/>
      <c r="R733" s="50"/>
      <c r="S733" s="50"/>
      <c r="T733" s="50"/>
      <c r="U733" s="50"/>
      <c r="V733" s="50"/>
      <c r="W733" s="52"/>
      <c r="X733" s="50"/>
      <c r="Y733" s="50"/>
      <c r="Z733" s="50"/>
    </row>
    <row r="734" spans="1:26" ht="17.2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0"/>
      <c r="K734" s="125"/>
      <c r="L734" s="125"/>
      <c r="R734" s="50"/>
      <c r="S734" s="50"/>
      <c r="T734" s="50"/>
      <c r="U734" s="50"/>
      <c r="V734" s="50"/>
      <c r="W734" s="52"/>
      <c r="X734" s="50"/>
      <c r="Y734" s="50"/>
      <c r="Z734" s="50"/>
    </row>
    <row r="735" spans="1:26" ht="17.2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0"/>
      <c r="K735" s="125"/>
      <c r="L735" s="125"/>
      <c r="R735" s="50"/>
      <c r="S735" s="50"/>
      <c r="T735" s="50"/>
      <c r="U735" s="50"/>
      <c r="V735" s="50"/>
      <c r="W735" s="52"/>
      <c r="X735" s="50"/>
      <c r="Y735" s="50"/>
      <c r="Z735" s="50"/>
    </row>
    <row r="736" spans="1:26" ht="17.2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0"/>
      <c r="K736" s="125"/>
      <c r="L736" s="125"/>
      <c r="R736" s="50"/>
      <c r="S736" s="50"/>
      <c r="T736" s="50"/>
      <c r="U736" s="50"/>
      <c r="V736" s="50"/>
      <c r="W736" s="52"/>
      <c r="X736" s="50"/>
      <c r="Y736" s="50"/>
      <c r="Z736" s="50"/>
    </row>
    <row r="737" spans="1:26" ht="17.2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0"/>
      <c r="K737" s="125"/>
      <c r="L737" s="125"/>
      <c r="R737" s="50"/>
      <c r="S737" s="50"/>
      <c r="T737" s="50"/>
      <c r="U737" s="50"/>
      <c r="V737" s="50"/>
      <c r="W737" s="52"/>
      <c r="X737" s="50"/>
      <c r="Y737" s="50"/>
      <c r="Z737" s="50"/>
    </row>
    <row r="738" spans="1:26" ht="17.2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0"/>
      <c r="K738" s="125"/>
      <c r="L738" s="125"/>
      <c r="R738" s="50"/>
      <c r="S738" s="50"/>
      <c r="T738" s="50"/>
      <c r="U738" s="50"/>
      <c r="V738" s="50"/>
      <c r="W738" s="52"/>
      <c r="X738" s="50"/>
      <c r="Y738" s="50"/>
      <c r="Z738" s="50"/>
    </row>
    <row r="739" spans="1:26" ht="17.2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0"/>
      <c r="K739" s="125"/>
      <c r="L739" s="125"/>
      <c r="R739" s="50"/>
      <c r="S739" s="50"/>
      <c r="T739" s="50"/>
      <c r="U739" s="50"/>
      <c r="V739" s="50"/>
      <c r="W739" s="52"/>
      <c r="X739" s="50"/>
      <c r="Y739" s="50"/>
      <c r="Z739" s="50"/>
    </row>
    <row r="740" spans="1:26" ht="17.2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0"/>
      <c r="K740" s="125"/>
      <c r="L740" s="125"/>
      <c r="R740" s="50"/>
      <c r="S740" s="50"/>
      <c r="T740" s="50"/>
      <c r="U740" s="50"/>
      <c r="V740" s="50"/>
      <c r="W740" s="52"/>
      <c r="X740" s="50"/>
      <c r="Y740" s="50"/>
      <c r="Z740" s="50"/>
    </row>
    <row r="741" spans="1:26" ht="17.2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0"/>
      <c r="K741" s="125"/>
      <c r="L741" s="125"/>
      <c r="R741" s="50"/>
      <c r="S741" s="50"/>
      <c r="T741" s="50"/>
      <c r="U741" s="50"/>
      <c r="V741" s="50"/>
      <c r="W741" s="52"/>
      <c r="X741" s="50"/>
      <c r="Y741" s="50"/>
      <c r="Z741" s="50"/>
    </row>
    <row r="742" spans="1:26" ht="17.2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0"/>
      <c r="K742" s="125"/>
      <c r="L742" s="125"/>
      <c r="R742" s="50"/>
      <c r="S742" s="50"/>
      <c r="T742" s="50"/>
      <c r="U742" s="50"/>
      <c r="V742" s="50"/>
      <c r="W742" s="52"/>
      <c r="X742" s="50"/>
      <c r="Y742" s="50"/>
      <c r="Z742" s="50"/>
    </row>
    <row r="743" spans="1:26" ht="17.2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0"/>
      <c r="K743" s="125"/>
      <c r="L743" s="125"/>
      <c r="R743" s="50"/>
      <c r="S743" s="50"/>
      <c r="T743" s="50"/>
      <c r="U743" s="50"/>
      <c r="V743" s="50"/>
      <c r="W743" s="52"/>
      <c r="X743" s="50"/>
      <c r="Y743" s="50"/>
      <c r="Z743" s="50"/>
    </row>
    <row r="744" spans="1:26" ht="17.2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0"/>
      <c r="K744" s="125"/>
      <c r="L744" s="125"/>
      <c r="R744" s="50"/>
      <c r="S744" s="50"/>
      <c r="T744" s="50"/>
      <c r="U744" s="50"/>
      <c r="V744" s="50"/>
      <c r="W744" s="52"/>
      <c r="X744" s="50"/>
      <c r="Y744" s="50"/>
      <c r="Z744" s="50"/>
    </row>
    <row r="745" spans="1:26" ht="17.2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0"/>
      <c r="K745" s="125"/>
      <c r="L745" s="125"/>
      <c r="R745" s="50"/>
      <c r="S745" s="50"/>
      <c r="T745" s="50"/>
      <c r="U745" s="50"/>
      <c r="V745" s="50"/>
      <c r="W745" s="52"/>
      <c r="X745" s="50"/>
      <c r="Y745" s="50"/>
      <c r="Z745" s="50"/>
    </row>
    <row r="746" spans="1:26" ht="17.2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0"/>
      <c r="K746" s="125"/>
      <c r="L746" s="125"/>
      <c r="R746" s="50"/>
      <c r="S746" s="50"/>
      <c r="T746" s="50"/>
      <c r="U746" s="50"/>
      <c r="V746" s="50"/>
      <c r="W746" s="52"/>
      <c r="X746" s="50"/>
      <c r="Y746" s="50"/>
      <c r="Z746" s="50"/>
    </row>
    <row r="747" spans="1:26" ht="17.2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0"/>
      <c r="K747" s="125"/>
      <c r="L747" s="125"/>
      <c r="R747" s="50"/>
      <c r="S747" s="50"/>
      <c r="T747" s="50"/>
      <c r="U747" s="50"/>
      <c r="V747" s="50"/>
      <c r="W747" s="52"/>
      <c r="X747" s="50"/>
      <c r="Y747" s="50"/>
      <c r="Z747" s="50"/>
    </row>
    <row r="748" spans="1:26" ht="17.2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0"/>
      <c r="K748" s="125"/>
      <c r="L748" s="125"/>
      <c r="R748" s="50"/>
      <c r="S748" s="50"/>
      <c r="T748" s="50"/>
      <c r="U748" s="50"/>
      <c r="V748" s="50"/>
      <c r="W748" s="52"/>
      <c r="X748" s="50"/>
      <c r="Y748" s="50"/>
      <c r="Z748" s="50"/>
    </row>
    <row r="749" spans="1:26" ht="17.2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0"/>
      <c r="K749" s="125"/>
      <c r="L749" s="125"/>
      <c r="R749" s="50"/>
      <c r="S749" s="50"/>
      <c r="T749" s="50"/>
      <c r="U749" s="50"/>
      <c r="V749" s="50"/>
      <c r="W749" s="52"/>
      <c r="X749" s="50"/>
      <c r="Y749" s="50"/>
      <c r="Z749" s="50"/>
    </row>
    <row r="750" spans="1:26" ht="17.2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0"/>
      <c r="K750" s="125"/>
      <c r="L750" s="125"/>
      <c r="R750" s="50"/>
      <c r="S750" s="50"/>
      <c r="T750" s="50"/>
      <c r="U750" s="50"/>
      <c r="V750" s="50"/>
      <c r="W750" s="52"/>
      <c r="X750" s="50"/>
      <c r="Y750" s="50"/>
      <c r="Z750" s="50"/>
    </row>
    <row r="751" spans="1:26" ht="17.2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0"/>
      <c r="K751" s="125"/>
      <c r="L751" s="125"/>
      <c r="R751" s="50"/>
      <c r="S751" s="50"/>
      <c r="T751" s="50"/>
      <c r="U751" s="50"/>
      <c r="V751" s="50"/>
      <c r="W751" s="52"/>
      <c r="X751" s="50"/>
      <c r="Y751" s="50"/>
      <c r="Z751" s="50"/>
    </row>
    <row r="752" spans="1:26" ht="17.2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0"/>
      <c r="K752" s="125"/>
      <c r="L752" s="125"/>
      <c r="R752" s="50"/>
      <c r="S752" s="50"/>
      <c r="T752" s="50"/>
      <c r="U752" s="50"/>
      <c r="V752" s="50"/>
      <c r="W752" s="52"/>
      <c r="X752" s="50"/>
      <c r="Y752" s="50"/>
      <c r="Z752" s="50"/>
    </row>
    <row r="753" spans="1:26" ht="17.2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0"/>
      <c r="K753" s="125"/>
      <c r="L753" s="125"/>
      <c r="R753" s="50"/>
      <c r="S753" s="50"/>
      <c r="T753" s="50"/>
      <c r="U753" s="50"/>
      <c r="V753" s="50"/>
      <c r="W753" s="52"/>
      <c r="X753" s="50"/>
      <c r="Y753" s="50"/>
      <c r="Z753" s="50"/>
    </row>
    <row r="754" spans="1:26" ht="17.2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0"/>
      <c r="K754" s="125"/>
      <c r="L754" s="125"/>
      <c r="R754" s="50"/>
      <c r="S754" s="50"/>
      <c r="T754" s="50"/>
      <c r="U754" s="50"/>
      <c r="V754" s="50"/>
      <c r="W754" s="52"/>
      <c r="X754" s="50"/>
      <c r="Y754" s="50"/>
      <c r="Z754" s="50"/>
    </row>
    <row r="755" spans="1:26" ht="17.2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0"/>
      <c r="K755" s="125"/>
      <c r="L755" s="125"/>
      <c r="R755" s="50"/>
      <c r="S755" s="50"/>
      <c r="T755" s="50"/>
      <c r="U755" s="50"/>
      <c r="V755" s="50"/>
      <c r="W755" s="52"/>
      <c r="X755" s="50"/>
      <c r="Y755" s="50"/>
      <c r="Z755" s="50"/>
    </row>
    <row r="756" spans="1:26" ht="17.2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0"/>
      <c r="K756" s="125"/>
      <c r="L756" s="125"/>
      <c r="R756" s="50"/>
      <c r="S756" s="50"/>
      <c r="T756" s="50"/>
      <c r="U756" s="50"/>
      <c r="V756" s="50"/>
      <c r="W756" s="52"/>
      <c r="X756" s="50"/>
      <c r="Y756" s="50"/>
      <c r="Z756" s="50"/>
    </row>
    <row r="757" spans="1:26" ht="17.2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0"/>
      <c r="K757" s="125"/>
      <c r="L757" s="125"/>
      <c r="R757" s="50"/>
      <c r="S757" s="50"/>
      <c r="T757" s="50"/>
      <c r="U757" s="50"/>
      <c r="V757" s="50"/>
      <c r="W757" s="52"/>
      <c r="X757" s="50"/>
      <c r="Y757" s="50"/>
      <c r="Z757" s="50"/>
    </row>
    <row r="758" spans="1:26" ht="17.2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0"/>
      <c r="K758" s="125"/>
      <c r="L758" s="125"/>
      <c r="R758" s="50"/>
      <c r="S758" s="50"/>
      <c r="T758" s="50"/>
      <c r="U758" s="50"/>
      <c r="V758" s="50"/>
      <c r="W758" s="52"/>
      <c r="X758" s="50"/>
      <c r="Y758" s="50"/>
      <c r="Z758" s="50"/>
    </row>
    <row r="759" spans="1:26" ht="17.2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0"/>
      <c r="K759" s="125"/>
      <c r="L759" s="125"/>
      <c r="R759" s="50"/>
      <c r="S759" s="50"/>
      <c r="T759" s="50"/>
      <c r="U759" s="50"/>
      <c r="V759" s="50"/>
      <c r="W759" s="52"/>
      <c r="X759" s="50"/>
      <c r="Y759" s="50"/>
      <c r="Z759" s="50"/>
    </row>
    <row r="760" spans="1:26" ht="17.2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0"/>
      <c r="K760" s="125"/>
      <c r="L760" s="125"/>
      <c r="R760" s="50"/>
      <c r="S760" s="50"/>
      <c r="T760" s="50"/>
      <c r="U760" s="50"/>
      <c r="V760" s="50"/>
      <c r="W760" s="52"/>
      <c r="X760" s="50"/>
      <c r="Y760" s="50"/>
      <c r="Z760" s="50"/>
    </row>
    <row r="761" spans="1:26" ht="17.2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0"/>
      <c r="K761" s="125"/>
      <c r="L761" s="125"/>
      <c r="R761" s="50"/>
      <c r="S761" s="50"/>
      <c r="T761" s="50"/>
      <c r="U761" s="50"/>
      <c r="V761" s="50"/>
      <c r="W761" s="52"/>
      <c r="X761" s="50"/>
      <c r="Y761" s="50"/>
      <c r="Z761" s="50"/>
    </row>
    <row r="762" spans="1:26" ht="17.2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0"/>
      <c r="K762" s="125"/>
      <c r="L762" s="125"/>
      <c r="R762" s="50"/>
      <c r="S762" s="50"/>
      <c r="T762" s="50"/>
      <c r="U762" s="50"/>
      <c r="V762" s="50"/>
      <c r="W762" s="52"/>
      <c r="X762" s="50"/>
      <c r="Y762" s="50"/>
      <c r="Z762" s="50"/>
    </row>
    <row r="763" spans="1:26" ht="17.2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0"/>
      <c r="K763" s="125"/>
      <c r="L763" s="125"/>
      <c r="R763" s="50"/>
      <c r="S763" s="50"/>
      <c r="T763" s="50"/>
      <c r="U763" s="50"/>
      <c r="V763" s="50"/>
      <c r="W763" s="52"/>
      <c r="X763" s="50"/>
      <c r="Y763" s="50"/>
      <c r="Z763" s="50"/>
    </row>
    <row r="764" spans="1:26" ht="17.2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0"/>
      <c r="K764" s="125"/>
      <c r="L764" s="125"/>
      <c r="R764" s="50"/>
      <c r="S764" s="50"/>
      <c r="T764" s="50"/>
      <c r="U764" s="50"/>
      <c r="V764" s="50"/>
      <c r="W764" s="52"/>
      <c r="X764" s="50"/>
      <c r="Y764" s="50"/>
      <c r="Z764" s="50"/>
    </row>
    <row r="765" spans="1:26" ht="17.2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0"/>
      <c r="K765" s="125"/>
      <c r="L765" s="125"/>
      <c r="R765" s="50"/>
      <c r="S765" s="50"/>
      <c r="T765" s="50"/>
      <c r="U765" s="50"/>
      <c r="V765" s="50"/>
      <c r="W765" s="52"/>
      <c r="X765" s="50"/>
      <c r="Y765" s="50"/>
      <c r="Z765" s="50"/>
    </row>
    <row r="766" spans="1:26" ht="17.2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0"/>
      <c r="K766" s="125"/>
      <c r="L766" s="125"/>
      <c r="R766" s="50"/>
      <c r="S766" s="50"/>
      <c r="T766" s="50"/>
      <c r="U766" s="50"/>
      <c r="V766" s="50"/>
      <c r="W766" s="52"/>
      <c r="X766" s="50"/>
      <c r="Y766" s="50"/>
      <c r="Z766" s="50"/>
    </row>
    <row r="767" spans="1:26" ht="17.2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0"/>
      <c r="K767" s="125"/>
      <c r="L767" s="125"/>
      <c r="R767" s="50"/>
      <c r="S767" s="50"/>
      <c r="T767" s="50"/>
      <c r="U767" s="50"/>
      <c r="V767" s="50"/>
      <c r="W767" s="52"/>
      <c r="X767" s="50"/>
      <c r="Y767" s="50"/>
      <c r="Z767" s="50"/>
    </row>
    <row r="768" spans="1:26" ht="17.2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0"/>
      <c r="K768" s="125"/>
      <c r="L768" s="125"/>
      <c r="R768" s="50"/>
      <c r="S768" s="50"/>
      <c r="T768" s="50"/>
      <c r="U768" s="50"/>
      <c r="V768" s="50"/>
      <c r="W768" s="52"/>
      <c r="X768" s="50"/>
      <c r="Y768" s="50"/>
      <c r="Z768" s="50"/>
    </row>
    <row r="769" spans="1:26" ht="17.2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0"/>
      <c r="K769" s="125"/>
      <c r="L769" s="125"/>
      <c r="R769" s="50"/>
      <c r="S769" s="50"/>
      <c r="T769" s="50"/>
      <c r="U769" s="50"/>
      <c r="V769" s="50"/>
      <c r="W769" s="52"/>
      <c r="X769" s="50"/>
      <c r="Y769" s="50"/>
      <c r="Z769" s="50"/>
    </row>
    <row r="770" spans="1:26" ht="17.2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0"/>
      <c r="K770" s="125"/>
      <c r="L770" s="125"/>
      <c r="R770" s="50"/>
      <c r="S770" s="50"/>
      <c r="T770" s="50"/>
      <c r="U770" s="50"/>
      <c r="V770" s="50"/>
      <c r="W770" s="52"/>
      <c r="X770" s="50"/>
      <c r="Y770" s="50"/>
      <c r="Z770" s="50"/>
    </row>
    <row r="771" spans="1:26" ht="17.2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0"/>
      <c r="K771" s="125"/>
      <c r="L771" s="125"/>
      <c r="R771" s="50"/>
      <c r="S771" s="50"/>
      <c r="T771" s="50"/>
      <c r="U771" s="50"/>
      <c r="V771" s="50"/>
      <c r="W771" s="52"/>
      <c r="X771" s="50"/>
      <c r="Y771" s="50"/>
      <c r="Z771" s="50"/>
    </row>
    <row r="772" spans="1:26" ht="17.2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0"/>
      <c r="K772" s="125"/>
      <c r="L772" s="125"/>
      <c r="R772" s="50"/>
      <c r="S772" s="50"/>
      <c r="T772" s="50"/>
      <c r="U772" s="50"/>
      <c r="V772" s="50"/>
      <c r="W772" s="52"/>
      <c r="X772" s="50"/>
      <c r="Y772" s="50"/>
      <c r="Z772" s="50"/>
    </row>
    <row r="773" spans="1:26" ht="17.2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0"/>
      <c r="K773" s="125"/>
      <c r="L773" s="125"/>
      <c r="R773" s="50"/>
      <c r="S773" s="50"/>
      <c r="T773" s="50"/>
      <c r="U773" s="50"/>
      <c r="V773" s="50"/>
      <c r="W773" s="52"/>
      <c r="X773" s="50"/>
      <c r="Y773" s="50"/>
      <c r="Z773" s="50"/>
    </row>
    <row r="774" spans="1:26" ht="17.2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0"/>
      <c r="K774" s="125"/>
      <c r="L774" s="125"/>
      <c r="R774" s="50"/>
      <c r="S774" s="50"/>
      <c r="T774" s="50"/>
      <c r="U774" s="50"/>
      <c r="V774" s="50"/>
      <c r="W774" s="52"/>
      <c r="X774" s="50"/>
      <c r="Y774" s="50"/>
      <c r="Z774" s="50"/>
    </row>
    <row r="775" spans="1:26" ht="17.2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0"/>
      <c r="K775" s="125"/>
      <c r="L775" s="125"/>
      <c r="R775" s="50"/>
      <c r="S775" s="50"/>
      <c r="T775" s="50"/>
      <c r="U775" s="50"/>
      <c r="V775" s="50"/>
      <c r="W775" s="52"/>
      <c r="X775" s="50"/>
      <c r="Y775" s="50"/>
      <c r="Z775" s="50"/>
    </row>
    <row r="776" spans="1:26" ht="17.2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0"/>
      <c r="K776" s="125"/>
      <c r="L776" s="125"/>
      <c r="R776" s="50"/>
      <c r="S776" s="50"/>
      <c r="T776" s="50"/>
      <c r="U776" s="50"/>
      <c r="V776" s="50"/>
      <c r="W776" s="52"/>
      <c r="X776" s="50"/>
      <c r="Y776" s="50"/>
      <c r="Z776" s="50"/>
    </row>
    <row r="777" spans="1:26" ht="17.2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0"/>
      <c r="K777" s="125"/>
      <c r="L777" s="125"/>
      <c r="R777" s="50"/>
      <c r="S777" s="50"/>
      <c r="T777" s="50"/>
      <c r="U777" s="50"/>
      <c r="V777" s="50"/>
      <c r="W777" s="52"/>
      <c r="X777" s="50"/>
      <c r="Y777" s="50"/>
      <c r="Z777" s="50"/>
    </row>
    <row r="778" spans="1:26" ht="17.2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0"/>
      <c r="K778" s="125"/>
      <c r="L778" s="125"/>
      <c r="R778" s="50"/>
      <c r="S778" s="50"/>
      <c r="T778" s="50"/>
      <c r="U778" s="50"/>
      <c r="V778" s="50"/>
      <c r="W778" s="52"/>
      <c r="X778" s="50"/>
      <c r="Y778" s="50"/>
      <c r="Z778" s="50"/>
    </row>
    <row r="779" spans="1:26" ht="17.2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0"/>
      <c r="K779" s="125"/>
      <c r="L779" s="125"/>
      <c r="R779" s="50"/>
      <c r="S779" s="50"/>
      <c r="T779" s="50"/>
      <c r="U779" s="50"/>
      <c r="V779" s="50"/>
      <c r="W779" s="52"/>
      <c r="X779" s="50"/>
      <c r="Y779" s="50"/>
      <c r="Z779" s="50"/>
    </row>
    <row r="780" spans="1:26" ht="17.2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0"/>
      <c r="K780" s="125"/>
      <c r="L780" s="125"/>
      <c r="R780" s="50"/>
      <c r="S780" s="50"/>
      <c r="T780" s="50"/>
      <c r="U780" s="50"/>
      <c r="V780" s="50"/>
      <c r="W780" s="52"/>
      <c r="X780" s="50"/>
      <c r="Y780" s="50"/>
      <c r="Z780" s="50"/>
    </row>
    <row r="781" spans="1:26" ht="17.2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0"/>
      <c r="K781" s="125"/>
      <c r="L781" s="125"/>
      <c r="R781" s="50"/>
      <c r="S781" s="50"/>
      <c r="T781" s="50"/>
      <c r="U781" s="50"/>
      <c r="V781" s="50"/>
      <c r="W781" s="52"/>
      <c r="X781" s="50"/>
      <c r="Y781" s="50"/>
      <c r="Z781" s="50"/>
    </row>
    <row r="782" spans="1:26" ht="17.2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0"/>
      <c r="K782" s="125"/>
      <c r="L782" s="125"/>
      <c r="R782" s="50"/>
      <c r="S782" s="50"/>
      <c r="T782" s="50"/>
      <c r="U782" s="50"/>
      <c r="V782" s="50"/>
      <c r="W782" s="52"/>
      <c r="X782" s="50"/>
      <c r="Y782" s="50"/>
      <c r="Z782" s="50"/>
    </row>
    <row r="783" spans="1:26" ht="17.2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0"/>
      <c r="K783" s="125"/>
      <c r="L783" s="125"/>
      <c r="R783" s="50"/>
      <c r="S783" s="50"/>
      <c r="T783" s="50"/>
      <c r="U783" s="50"/>
      <c r="V783" s="50"/>
      <c r="W783" s="52"/>
      <c r="X783" s="50"/>
      <c r="Y783" s="50"/>
      <c r="Z783" s="50"/>
    </row>
    <row r="784" spans="1:26" ht="17.2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0"/>
      <c r="K784" s="125"/>
      <c r="L784" s="125"/>
      <c r="R784" s="50"/>
      <c r="S784" s="50"/>
      <c r="T784" s="50"/>
      <c r="U784" s="50"/>
      <c r="V784" s="50"/>
      <c r="W784" s="52"/>
      <c r="X784" s="50"/>
      <c r="Y784" s="50"/>
      <c r="Z784" s="50"/>
    </row>
    <row r="785" spans="1:26" ht="17.2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0"/>
      <c r="K785" s="125"/>
      <c r="L785" s="125"/>
      <c r="R785" s="50"/>
      <c r="S785" s="50"/>
      <c r="T785" s="50"/>
      <c r="U785" s="50"/>
      <c r="V785" s="50"/>
      <c r="W785" s="52"/>
      <c r="X785" s="50"/>
      <c r="Y785" s="50"/>
      <c r="Z785" s="50"/>
    </row>
    <row r="786" spans="1:26" ht="17.2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0"/>
      <c r="K786" s="125"/>
      <c r="L786" s="125"/>
      <c r="R786" s="50"/>
      <c r="S786" s="50"/>
      <c r="T786" s="50"/>
      <c r="U786" s="50"/>
      <c r="V786" s="50"/>
      <c r="W786" s="52"/>
      <c r="X786" s="50"/>
      <c r="Y786" s="50"/>
      <c r="Z786" s="50"/>
    </row>
    <row r="787" spans="1:26" ht="17.2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0"/>
      <c r="K787" s="125"/>
      <c r="L787" s="125"/>
      <c r="R787" s="50"/>
      <c r="S787" s="50"/>
      <c r="T787" s="50"/>
      <c r="U787" s="50"/>
      <c r="V787" s="50"/>
      <c r="W787" s="52"/>
      <c r="X787" s="50"/>
      <c r="Y787" s="50"/>
      <c r="Z787" s="50"/>
    </row>
    <row r="788" spans="1:26" ht="17.2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0"/>
      <c r="K788" s="125"/>
      <c r="L788" s="125"/>
      <c r="R788" s="50"/>
      <c r="S788" s="50"/>
      <c r="T788" s="50"/>
      <c r="U788" s="50"/>
      <c r="V788" s="50"/>
      <c r="W788" s="52"/>
      <c r="X788" s="50"/>
      <c r="Y788" s="50"/>
      <c r="Z788" s="50"/>
    </row>
    <row r="789" spans="1:26" ht="17.2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0"/>
      <c r="K789" s="125"/>
      <c r="L789" s="125"/>
      <c r="R789" s="50"/>
      <c r="S789" s="50"/>
      <c r="T789" s="50"/>
      <c r="U789" s="50"/>
      <c r="V789" s="50"/>
      <c r="W789" s="52"/>
      <c r="X789" s="50"/>
      <c r="Y789" s="50"/>
      <c r="Z789" s="50"/>
    </row>
    <row r="790" spans="1:26" ht="17.2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0"/>
      <c r="K790" s="125"/>
      <c r="L790" s="125"/>
      <c r="R790" s="50"/>
      <c r="S790" s="50"/>
      <c r="T790" s="50"/>
      <c r="U790" s="50"/>
      <c r="V790" s="50"/>
      <c r="W790" s="52"/>
      <c r="X790" s="50"/>
      <c r="Y790" s="50"/>
      <c r="Z790" s="50"/>
    </row>
    <row r="791" spans="1:26" ht="17.2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0"/>
      <c r="K791" s="125"/>
      <c r="L791" s="125"/>
      <c r="R791" s="50"/>
      <c r="S791" s="50"/>
      <c r="T791" s="50"/>
      <c r="U791" s="50"/>
      <c r="V791" s="50"/>
      <c r="W791" s="52"/>
      <c r="X791" s="50"/>
      <c r="Y791" s="50"/>
      <c r="Z791" s="50"/>
    </row>
    <row r="792" spans="1:26" ht="17.2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0"/>
      <c r="K792" s="125"/>
      <c r="L792" s="125"/>
      <c r="R792" s="50"/>
      <c r="S792" s="50"/>
      <c r="T792" s="50"/>
      <c r="U792" s="50"/>
      <c r="V792" s="50"/>
      <c r="W792" s="52"/>
      <c r="X792" s="50"/>
      <c r="Y792" s="50"/>
      <c r="Z792" s="50"/>
    </row>
    <row r="793" spans="1:26" ht="17.2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0"/>
      <c r="K793" s="125"/>
      <c r="L793" s="125"/>
      <c r="R793" s="50"/>
      <c r="S793" s="50"/>
      <c r="T793" s="50"/>
      <c r="U793" s="50"/>
      <c r="V793" s="50"/>
      <c r="W793" s="52"/>
      <c r="X793" s="50"/>
      <c r="Y793" s="50"/>
      <c r="Z793" s="50"/>
    </row>
    <row r="794" spans="1:26" ht="17.2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0"/>
      <c r="K794" s="125"/>
      <c r="L794" s="125"/>
      <c r="R794" s="50"/>
      <c r="S794" s="50"/>
      <c r="T794" s="50"/>
      <c r="U794" s="50"/>
      <c r="V794" s="50"/>
      <c r="W794" s="52"/>
      <c r="X794" s="50"/>
      <c r="Y794" s="50"/>
      <c r="Z794" s="50"/>
    </row>
    <row r="795" spans="1:26" ht="17.2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0"/>
      <c r="K795" s="125"/>
      <c r="L795" s="125"/>
      <c r="R795" s="50"/>
      <c r="S795" s="50"/>
      <c r="T795" s="50"/>
      <c r="U795" s="50"/>
      <c r="V795" s="50"/>
      <c r="W795" s="52"/>
      <c r="X795" s="50"/>
      <c r="Y795" s="50"/>
      <c r="Z795" s="50"/>
    </row>
    <row r="796" spans="1:26" ht="17.2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0"/>
      <c r="K796" s="125"/>
      <c r="L796" s="125"/>
      <c r="R796" s="50"/>
      <c r="S796" s="50"/>
      <c r="T796" s="50"/>
      <c r="U796" s="50"/>
      <c r="V796" s="50"/>
      <c r="W796" s="52"/>
      <c r="X796" s="50"/>
      <c r="Y796" s="50"/>
      <c r="Z796" s="50"/>
    </row>
    <row r="797" spans="1:26" ht="17.2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0"/>
      <c r="K797" s="125"/>
      <c r="L797" s="125"/>
      <c r="R797" s="50"/>
      <c r="S797" s="50"/>
      <c r="T797" s="50"/>
      <c r="U797" s="50"/>
      <c r="V797" s="50"/>
      <c r="W797" s="52"/>
      <c r="X797" s="50"/>
      <c r="Y797" s="50"/>
      <c r="Z797" s="50"/>
    </row>
    <row r="798" spans="1:26" ht="17.2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0"/>
      <c r="K798" s="125"/>
      <c r="L798" s="125"/>
      <c r="R798" s="50"/>
      <c r="S798" s="50"/>
      <c r="T798" s="50"/>
      <c r="U798" s="50"/>
      <c r="V798" s="50"/>
      <c r="W798" s="52"/>
      <c r="X798" s="50"/>
      <c r="Y798" s="50"/>
      <c r="Z798" s="50"/>
    </row>
    <row r="799" spans="1:26" ht="17.2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0"/>
      <c r="K799" s="125"/>
      <c r="L799" s="125"/>
      <c r="R799" s="50"/>
      <c r="S799" s="50"/>
      <c r="T799" s="50"/>
      <c r="U799" s="50"/>
      <c r="V799" s="50"/>
      <c r="W799" s="52"/>
      <c r="X799" s="50"/>
      <c r="Y799" s="50"/>
      <c r="Z799" s="50"/>
    </row>
    <row r="800" spans="1:26" ht="17.2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0"/>
      <c r="K800" s="125"/>
      <c r="L800" s="125"/>
      <c r="R800" s="50"/>
      <c r="S800" s="50"/>
      <c r="T800" s="50"/>
      <c r="U800" s="50"/>
      <c r="V800" s="50"/>
      <c r="W800" s="52"/>
      <c r="X800" s="50"/>
      <c r="Y800" s="50"/>
      <c r="Z800" s="50"/>
    </row>
    <row r="801" spans="1:26" ht="17.2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0"/>
      <c r="K801" s="125"/>
      <c r="L801" s="125"/>
      <c r="R801" s="50"/>
      <c r="S801" s="50"/>
      <c r="T801" s="50"/>
      <c r="U801" s="50"/>
      <c r="V801" s="50"/>
      <c r="W801" s="52"/>
      <c r="X801" s="50"/>
      <c r="Y801" s="50"/>
      <c r="Z801" s="50"/>
    </row>
    <row r="802" spans="1:26" ht="17.2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0"/>
      <c r="K802" s="125"/>
      <c r="L802" s="125"/>
      <c r="R802" s="50"/>
      <c r="S802" s="50"/>
      <c r="T802" s="50"/>
      <c r="U802" s="50"/>
      <c r="V802" s="50"/>
      <c r="W802" s="52"/>
      <c r="X802" s="50"/>
      <c r="Y802" s="50"/>
      <c r="Z802" s="50"/>
    </row>
    <row r="803" spans="1:26" ht="17.2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0"/>
      <c r="K803" s="125"/>
      <c r="L803" s="125"/>
      <c r="R803" s="50"/>
      <c r="S803" s="50"/>
      <c r="T803" s="50"/>
      <c r="U803" s="50"/>
      <c r="V803" s="50"/>
      <c r="W803" s="52"/>
      <c r="X803" s="50"/>
      <c r="Y803" s="50"/>
      <c r="Z803" s="50"/>
    </row>
    <row r="804" spans="1:26" ht="17.2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0"/>
      <c r="K804" s="125"/>
      <c r="L804" s="125"/>
      <c r="R804" s="50"/>
      <c r="S804" s="50"/>
      <c r="T804" s="50"/>
      <c r="U804" s="50"/>
      <c r="V804" s="50"/>
      <c r="W804" s="52"/>
      <c r="X804" s="50"/>
      <c r="Y804" s="50"/>
      <c r="Z804" s="50"/>
    </row>
    <row r="805" spans="1:26" ht="17.2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0"/>
      <c r="K805" s="125"/>
      <c r="L805" s="125"/>
      <c r="R805" s="50"/>
      <c r="S805" s="50"/>
      <c r="T805" s="50"/>
      <c r="U805" s="50"/>
      <c r="V805" s="50"/>
      <c r="W805" s="52"/>
      <c r="X805" s="50"/>
      <c r="Y805" s="50"/>
      <c r="Z805" s="50"/>
    </row>
    <row r="806" spans="1:26" ht="17.2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0"/>
      <c r="K806" s="125"/>
      <c r="L806" s="125"/>
      <c r="R806" s="50"/>
      <c r="S806" s="50"/>
      <c r="T806" s="50"/>
      <c r="U806" s="50"/>
      <c r="V806" s="50"/>
      <c r="W806" s="52"/>
      <c r="X806" s="50"/>
      <c r="Y806" s="50"/>
      <c r="Z806" s="50"/>
    </row>
    <row r="807" spans="1:26" ht="17.2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0"/>
      <c r="K807" s="125"/>
      <c r="L807" s="125"/>
      <c r="R807" s="50"/>
      <c r="S807" s="50"/>
      <c r="T807" s="50"/>
      <c r="U807" s="50"/>
      <c r="V807" s="50"/>
      <c r="W807" s="52"/>
      <c r="X807" s="50"/>
      <c r="Y807" s="50"/>
      <c r="Z807" s="50"/>
    </row>
    <row r="808" spans="1:26" ht="17.2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0"/>
      <c r="K808" s="125"/>
      <c r="L808" s="125"/>
      <c r="R808" s="50"/>
      <c r="S808" s="50"/>
      <c r="T808" s="50"/>
      <c r="U808" s="50"/>
      <c r="V808" s="50"/>
      <c r="W808" s="52"/>
      <c r="X808" s="50"/>
      <c r="Y808" s="50"/>
      <c r="Z808" s="50"/>
    </row>
    <row r="809" spans="1:26" ht="17.2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0"/>
      <c r="K809" s="125"/>
      <c r="L809" s="125"/>
      <c r="R809" s="50"/>
      <c r="S809" s="50"/>
      <c r="T809" s="50"/>
      <c r="U809" s="50"/>
      <c r="V809" s="50"/>
      <c r="W809" s="52"/>
      <c r="X809" s="50"/>
      <c r="Y809" s="50"/>
      <c r="Z809" s="50"/>
    </row>
    <row r="810" spans="1:26" ht="17.2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0"/>
      <c r="K810" s="125"/>
      <c r="L810" s="125"/>
      <c r="R810" s="50"/>
      <c r="S810" s="50"/>
      <c r="T810" s="50"/>
      <c r="U810" s="50"/>
      <c r="V810" s="50"/>
      <c r="W810" s="52"/>
      <c r="X810" s="50"/>
      <c r="Y810" s="50"/>
      <c r="Z810" s="50"/>
    </row>
    <row r="811" spans="1:26" ht="17.2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0"/>
      <c r="K811" s="125"/>
      <c r="L811" s="125"/>
      <c r="R811" s="50"/>
      <c r="S811" s="50"/>
      <c r="T811" s="50"/>
      <c r="U811" s="50"/>
      <c r="V811" s="50"/>
      <c r="W811" s="52"/>
      <c r="X811" s="50"/>
      <c r="Y811" s="50"/>
      <c r="Z811" s="50"/>
    </row>
    <row r="812" spans="1:26" ht="17.2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0"/>
      <c r="K812" s="125"/>
      <c r="L812" s="125"/>
      <c r="R812" s="50"/>
      <c r="S812" s="50"/>
      <c r="T812" s="50"/>
      <c r="U812" s="50"/>
      <c r="V812" s="50"/>
      <c r="W812" s="52"/>
      <c r="X812" s="50"/>
      <c r="Y812" s="50"/>
      <c r="Z812" s="50"/>
    </row>
    <row r="813" spans="1:26" ht="17.2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0"/>
      <c r="K813" s="125"/>
      <c r="L813" s="125"/>
      <c r="R813" s="50"/>
      <c r="S813" s="50"/>
      <c r="T813" s="50"/>
      <c r="U813" s="50"/>
      <c r="V813" s="50"/>
      <c r="W813" s="52"/>
      <c r="X813" s="50"/>
      <c r="Y813" s="50"/>
      <c r="Z813" s="50"/>
    </row>
    <row r="814" spans="1:26" ht="17.2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0"/>
      <c r="K814" s="125"/>
      <c r="L814" s="125"/>
      <c r="R814" s="50"/>
      <c r="S814" s="50"/>
      <c r="T814" s="50"/>
      <c r="U814" s="50"/>
      <c r="V814" s="50"/>
      <c r="W814" s="52"/>
      <c r="X814" s="50"/>
      <c r="Y814" s="50"/>
      <c r="Z814" s="50"/>
    </row>
    <row r="815" spans="1:26" ht="17.2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0"/>
      <c r="K815" s="125"/>
      <c r="L815" s="125"/>
      <c r="R815" s="50"/>
      <c r="S815" s="50"/>
      <c r="T815" s="50"/>
      <c r="U815" s="50"/>
      <c r="V815" s="50"/>
      <c r="W815" s="52"/>
      <c r="X815" s="50"/>
      <c r="Y815" s="50"/>
      <c r="Z815" s="50"/>
    </row>
    <row r="816" spans="1:26" ht="17.2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0"/>
      <c r="K816" s="125"/>
      <c r="L816" s="125"/>
      <c r="R816" s="50"/>
      <c r="S816" s="50"/>
      <c r="T816" s="50"/>
      <c r="U816" s="50"/>
      <c r="V816" s="50"/>
      <c r="W816" s="52"/>
      <c r="X816" s="50"/>
      <c r="Y816" s="50"/>
      <c r="Z816" s="50"/>
    </row>
    <row r="817" spans="1:26" ht="17.2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0"/>
      <c r="K817" s="125"/>
      <c r="L817" s="125"/>
      <c r="R817" s="50"/>
      <c r="S817" s="50"/>
      <c r="T817" s="50"/>
      <c r="U817" s="50"/>
      <c r="V817" s="50"/>
      <c r="W817" s="52"/>
      <c r="X817" s="50"/>
      <c r="Y817" s="50"/>
      <c r="Z817" s="50"/>
    </row>
    <row r="818" spans="1:26" ht="17.2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0"/>
      <c r="K818" s="125"/>
      <c r="L818" s="125"/>
      <c r="R818" s="50"/>
      <c r="S818" s="50"/>
      <c r="T818" s="50"/>
      <c r="U818" s="50"/>
      <c r="V818" s="50"/>
      <c r="W818" s="52"/>
      <c r="X818" s="50"/>
      <c r="Y818" s="50"/>
      <c r="Z818" s="50"/>
    </row>
    <row r="819" spans="1:26" ht="17.2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0"/>
      <c r="K819" s="125"/>
      <c r="L819" s="125"/>
      <c r="R819" s="50"/>
      <c r="S819" s="50"/>
      <c r="T819" s="50"/>
      <c r="U819" s="50"/>
      <c r="V819" s="50"/>
      <c r="W819" s="52"/>
      <c r="X819" s="50"/>
      <c r="Y819" s="50"/>
      <c r="Z819" s="50"/>
    </row>
    <row r="820" spans="1:26" ht="17.2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0"/>
      <c r="K820" s="125"/>
      <c r="L820" s="125"/>
      <c r="R820" s="50"/>
      <c r="S820" s="50"/>
      <c r="T820" s="50"/>
      <c r="U820" s="50"/>
      <c r="V820" s="50"/>
      <c r="W820" s="52"/>
      <c r="X820" s="50"/>
      <c r="Y820" s="50"/>
      <c r="Z820" s="50"/>
    </row>
    <row r="821" spans="1:26" ht="17.2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0"/>
      <c r="K821" s="125"/>
      <c r="L821" s="125"/>
      <c r="R821" s="50"/>
      <c r="S821" s="50"/>
      <c r="T821" s="50"/>
      <c r="U821" s="50"/>
      <c r="V821" s="50"/>
      <c r="W821" s="52"/>
      <c r="X821" s="50"/>
      <c r="Y821" s="50"/>
      <c r="Z821" s="50"/>
    </row>
    <row r="822" spans="1:26" ht="17.2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0"/>
      <c r="K822" s="125"/>
      <c r="L822" s="125"/>
      <c r="R822" s="50"/>
      <c r="S822" s="50"/>
      <c r="T822" s="50"/>
      <c r="U822" s="50"/>
      <c r="V822" s="50"/>
      <c r="W822" s="52"/>
      <c r="X822" s="50"/>
      <c r="Y822" s="50"/>
      <c r="Z822" s="50"/>
    </row>
    <row r="823" spans="1:26" ht="17.2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0"/>
      <c r="K823" s="125"/>
      <c r="L823" s="125"/>
      <c r="R823" s="50"/>
      <c r="S823" s="50"/>
      <c r="T823" s="50"/>
      <c r="U823" s="50"/>
      <c r="V823" s="50"/>
      <c r="W823" s="52"/>
      <c r="X823" s="50"/>
      <c r="Y823" s="50"/>
      <c r="Z823" s="50"/>
    </row>
    <row r="824" spans="1:26" ht="17.2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0"/>
      <c r="K824" s="125"/>
      <c r="L824" s="125"/>
      <c r="R824" s="50"/>
      <c r="S824" s="50"/>
      <c r="T824" s="50"/>
      <c r="U824" s="50"/>
      <c r="V824" s="50"/>
      <c r="W824" s="52"/>
      <c r="X824" s="50"/>
      <c r="Y824" s="50"/>
      <c r="Z824" s="50"/>
    </row>
    <row r="825" spans="1:26" ht="17.2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0"/>
      <c r="K825" s="125"/>
      <c r="L825" s="125"/>
      <c r="R825" s="50"/>
      <c r="S825" s="50"/>
      <c r="T825" s="50"/>
      <c r="U825" s="50"/>
      <c r="V825" s="50"/>
      <c r="W825" s="52"/>
      <c r="X825" s="50"/>
      <c r="Y825" s="50"/>
      <c r="Z825" s="50"/>
    </row>
    <row r="826" spans="1:26" ht="17.2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0"/>
      <c r="K826" s="125"/>
      <c r="L826" s="125"/>
      <c r="R826" s="50"/>
      <c r="S826" s="50"/>
      <c r="T826" s="50"/>
      <c r="U826" s="50"/>
      <c r="V826" s="50"/>
      <c r="W826" s="52"/>
      <c r="X826" s="50"/>
      <c r="Y826" s="50"/>
      <c r="Z826" s="50"/>
    </row>
    <row r="827" spans="1:26" ht="17.2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0"/>
      <c r="K827" s="125"/>
      <c r="L827" s="125"/>
      <c r="R827" s="50"/>
      <c r="S827" s="50"/>
      <c r="T827" s="50"/>
      <c r="U827" s="50"/>
      <c r="V827" s="50"/>
      <c r="W827" s="52"/>
      <c r="X827" s="50"/>
      <c r="Y827" s="50"/>
      <c r="Z827" s="50"/>
    </row>
    <row r="828" spans="1:26" ht="17.2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0"/>
      <c r="K828" s="125"/>
      <c r="L828" s="125"/>
      <c r="R828" s="50"/>
      <c r="S828" s="50"/>
      <c r="T828" s="50"/>
      <c r="U828" s="50"/>
      <c r="V828" s="50"/>
      <c r="W828" s="52"/>
      <c r="X828" s="50"/>
      <c r="Y828" s="50"/>
      <c r="Z828" s="50"/>
    </row>
    <row r="829" spans="1:26" ht="17.2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0"/>
      <c r="K829" s="125"/>
      <c r="L829" s="125"/>
      <c r="R829" s="50"/>
      <c r="S829" s="50"/>
      <c r="T829" s="50"/>
      <c r="U829" s="50"/>
      <c r="V829" s="50"/>
      <c r="W829" s="52"/>
      <c r="X829" s="50"/>
      <c r="Y829" s="50"/>
      <c r="Z829" s="50"/>
    </row>
    <row r="830" spans="1:26" ht="17.2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0"/>
      <c r="K830" s="125"/>
      <c r="L830" s="125"/>
      <c r="R830" s="50"/>
      <c r="S830" s="50"/>
      <c r="T830" s="50"/>
      <c r="U830" s="50"/>
      <c r="V830" s="50"/>
      <c r="W830" s="52"/>
      <c r="X830" s="50"/>
      <c r="Y830" s="50"/>
      <c r="Z830" s="50"/>
    </row>
    <row r="831" spans="1:26" ht="17.2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0"/>
      <c r="K831" s="125"/>
      <c r="L831" s="125"/>
      <c r="R831" s="50"/>
      <c r="S831" s="50"/>
      <c r="T831" s="50"/>
      <c r="U831" s="50"/>
      <c r="V831" s="50"/>
      <c r="W831" s="52"/>
      <c r="X831" s="50"/>
      <c r="Y831" s="50"/>
      <c r="Z831" s="50"/>
    </row>
    <row r="832" spans="1:26" ht="17.2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0"/>
      <c r="K832" s="125"/>
      <c r="L832" s="125"/>
      <c r="R832" s="50"/>
      <c r="S832" s="50"/>
      <c r="T832" s="50"/>
      <c r="U832" s="50"/>
      <c r="V832" s="50"/>
      <c r="W832" s="52"/>
      <c r="X832" s="50"/>
      <c r="Y832" s="50"/>
      <c r="Z832" s="50"/>
    </row>
    <row r="833" spans="1:26" ht="17.2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0"/>
      <c r="K833" s="125"/>
      <c r="L833" s="125"/>
      <c r="R833" s="50"/>
      <c r="S833" s="50"/>
      <c r="T833" s="50"/>
      <c r="U833" s="50"/>
      <c r="V833" s="50"/>
      <c r="W833" s="52"/>
      <c r="X833" s="50"/>
      <c r="Y833" s="50"/>
      <c r="Z833" s="50"/>
    </row>
    <row r="834" spans="1:26" ht="17.2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0"/>
      <c r="K834" s="125"/>
      <c r="L834" s="125"/>
      <c r="R834" s="50"/>
      <c r="S834" s="50"/>
      <c r="T834" s="50"/>
      <c r="U834" s="50"/>
      <c r="V834" s="50"/>
      <c r="W834" s="52"/>
      <c r="X834" s="50"/>
      <c r="Y834" s="50"/>
      <c r="Z834" s="50"/>
    </row>
    <row r="835" spans="1:26" ht="17.2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0"/>
      <c r="K835" s="125"/>
      <c r="L835" s="125"/>
      <c r="R835" s="50"/>
      <c r="S835" s="50"/>
      <c r="T835" s="50"/>
      <c r="U835" s="50"/>
      <c r="V835" s="50"/>
      <c r="W835" s="52"/>
      <c r="X835" s="50"/>
      <c r="Y835" s="50"/>
      <c r="Z835" s="50"/>
    </row>
    <row r="836" spans="1:26" ht="17.2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0"/>
      <c r="K836" s="125"/>
      <c r="L836" s="125"/>
      <c r="R836" s="50"/>
      <c r="S836" s="50"/>
      <c r="T836" s="50"/>
      <c r="U836" s="50"/>
      <c r="V836" s="50"/>
      <c r="W836" s="52"/>
      <c r="X836" s="50"/>
      <c r="Y836" s="50"/>
      <c r="Z836" s="50"/>
    </row>
    <row r="837" spans="1:26" ht="17.2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0"/>
      <c r="K837" s="125"/>
      <c r="L837" s="125"/>
      <c r="R837" s="50"/>
      <c r="S837" s="50"/>
      <c r="T837" s="50"/>
      <c r="U837" s="50"/>
      <c r="V837" s="50"/>
      <c r="W837" s="52"/>
      <c r="X837" s="50"/>
      <c r="Y837" s="50"/>
      <c r="Z837" s="50"/>
    </row>
    <row r="838" spans="1:26" ht="17.2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0"/>
      <c r="K838" s="125"/>
      <c r="L838" s="125"/>
      <c r="R838" s="50"/>
      <c r="S838" s="50"/>
      <c r="T838" s="50"/>
      <c r="U838" s="50"/>
      <c r="V838" s="50"/>
      <c r="W838" s="52"/>
      <c r="X838" s="50"/>
      <c r="Y838" s="50"/>
      <c r="Z838" s="50"/>
    </row>
    <row r="839" spans="1:26" ht="17.2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0"/>
      <c r="K839" s="125"/>
      <c r="L839" s="125"/>
      <c r="R839" s="50"/>
      <c r="S839" s="50"/>
      <c r="T839" s="50"/>
      <c r="U839" s="50"/>
      <c r="V839" s="50"/>
      <c r="W839" s="52"/>
      <c r="X839" s="50"/>
      <c r="Y839" s="50"/>
      <c r="Z839" s="50"/>
    </row>
    <row r="840" spans="1:26" ht="17.2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0"/>
      <c r="K840" s="125"/>
      <c r="L840" s="125"/>
      <c r="R840" s="50"/>
      <c r="S840" s="50"/>
      <c r="T840" s="50"/>
      <c r="U840" s="50"/>
      <c r="V840" s="50"/>
      <c r="W840" s="52"/>
      <c r="X840" s="50"/>
      <c r="Y840" s="50"/>
      <c r="Z840" s="50"/>
    </row>
    <row r="841" spans="1:26" ht="17.2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0"/>
      <c r="K841" s="125"/>
      <c r="L841" s="125"/>
      <c r="R841" s="50"/>
      <c r="S841" s="50"/>
      <c r="T841" s="50"/>
      <c r="U841" s="50"/>
      <c r="V841" s="50"/>
      <c r="W841" s="52"/>
      <c r="X841" s="50"/>
      <c r="Y841" s="50"/>
      <c r="Z841" s="50"/>
    </row>
    <row r="842" spans="1:26" ht="17.2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0"/>
      <c r="K842" s="125"/>
      <c r="L842" s="125"/>
      <c r="R842" s="50"/>
      <c r="S842" s="50"/>
      <c r="T842" s="50"/>
      <c r="U842" s="50"/>
      <c r="V842" s="50"/>
      <c r="W842" s="52"/>
      <c r="X842" s="50"/>
      <c r="Y842" s="50"/>
      <c r="Z842" s="50"/>
    </row>
    <row r="843" spans="1:26" ht="17.2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0"/>
      <c r="K843" s="125"/>
      <c r="L843" s="125"/>
      <c r="R843" s="50"/>
      <c r="S843" s="50"/>
      <c r="T843" s="50"/>
      <c r="U843" s="50"/>
      <c r="V843" s="50"/>
      <c r="W843" s="52"/>
      <c r="X843" s="50"/>
      <c r="Y843" s="50"/>
      <c r="Z843" s="50"/>
    </row>
    <row r="844" spans="1:26" ht="17.2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0"/>
      <c r="K844" s="125"/>
      <c r="L844" s="125"/>
      <c r="R844" s="50"/>
      <c r="S844" s="50"/>
      <c r="T844" s="50"/>
      <c r="U844" s="50"/>
      <c r="V844" s="50"/>
      <c r="W844" s="52"/>
      <c r="X844" s="50"/>
      <c r="Y844" s="50"/>
      <c r="Z844" s="50"/>
    </row>
    <row r="845" spans="1:26" ht="17.2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0"/>
      <c r="K845" s="125"/>
      <c r="L845" s="125"/>
      <c r="R845" s="50"/>
      <c r="S845" s="50"/>
      <c r="T845" s="50"/>
      <c r="U845" s="50"/>
      <c r="V845" s="50"/>
      <c r="W845" s="52"/>
      <c r="X845" s="50"/>
      <c r="Y845" s="50"/>
      <c r="Z845" s="50"/>
    </row>
    <row r="846" spans="1:26" ht="17.2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0"/>
      <c r="K846" s="125"/>
      <c r="L846" s="125"/>
      <c r="R846" s="50"/>
      <c r="S846" s="50"/>
      <c r="T846" s="50"/>
      <c r="U846" s="50"/>
      <c r="V846" s="50"/>
      <c r="W846" s="52"/>
      <c r="X846" s="50"/>
      <c r="Y846" s="50"/>
      <c r="Z846" s="50"/>
    </row>
    <row r="847" spans="1:26" ht="17.2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0"/>
      <c r="K847" s="125"/>
      <c r="L847" s="125"/>
      <c r="R847" s="50"/>
      <c r="S847" s="50"/>
      <c r="T847" s="50"/>
      <c r="U847" s="50"/>
      <c r="V847" s="50"/>
      <c r="W847" s="52"/>
      <c r="X847" s="50"/>
      <c r="Y847" s="50"/>
      <c r="Z847" s="50"/>
    </row>
    <row r="848" spans="1:26" ht="17.2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0"/>
      <c r="K848" s="125"/>
      <c r="L848" s="125"/>
      <c r="R848" s="50"/>
      <c r="S848" s="50"/>
      <c r="T848" s="50"/>
      <c r="U848" s="50"/>
      <c r="V848" s="50"/>
      <c r="W848" s="52"/>
      <c r="X848" s="50"/>
      <c r="Y848" s="50"/>
      <c r="Z848" s="50"/>
    </row>
    <row r="849" spans="1:26" ht="17.2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0"/>
      <c r="K849" s="125"/>
      <c r="L849" s="125"/>
      <c r="R849" s="50"/>
      <c r="S849" s="50"/>
      <c r="T849" s="50"/>
      <c r="U849" s="50"/>
      <c r="V849" s="50"/>
      <c r="W849" s="52"/>
      <c r="X849" s="50"/>
      <c r="Y849" s="50"/>
      <c r="Z849" s="50"/>
    </row>
    <row r="850" spans="1:26" ht="17.2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0"/>
      <c r="K850" s="125"/>
      <c r="L850" s="125"/>
      <c r="R850" s="50"/>
      <c r="S850" s="50"/>
      <c r="T850" s="50"/>
      <c r="U850" s="50"/>
      <c r="V850" s="50"/>
      <c r="W850" s="52"/>
      <c r="X850" s="50"/>
      <c r="Y850" s="50"/>
      <c r="Z850" s="50"/>
    </row>
    <row r="851" spans="1:26" ht="17.2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0"/>
      <c r="K851" s="125"/>
      <c r="L851" s="125"/>
      <c r="R851" s="50"/>
      <c r="S851" s="50"/>
      <c r="T851" s="50"/>
      <c r="U851" s="50"/>
      <c r="V851" s="50"/>
      <c r="W851" s="52"/>
      <c r="X851" s="50"/>
      <c r="Y851" s="50"/>
      <c r="Z851" s="50"/>
    </row>
    <row r="852" spans="1:26" ht="17.2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0"/>
      <c r="K852" s="125"/>
      <c r="L852" s="125"/>
      <c r="R852" s="50"/>
      <c r="S852" s="50"/>
      <c r="T852" s="50"/>
      <c r="U852" s="50"/>
      <c r="V852" s="50"/>
      <c r="W852" s="52"/>
      <c r="X852" s="50"/>
      <c r="Y852" s="50"/>
      <c r="Z852" s="50"/>
    </row>
    <row r="853" spans="1:26" ht="17.2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0"/>
      <c r="K853" s="125"/>
      <c r="L853" s="125"/>
      <c r="R853" s="50"/>
      <c r="S853" s="50"/>
      <c r="T853" s="50"/>
      <c r="U853" s="50"/>
      <c r="V853" s="50"/>
      <c r="W853" s="52"/>
      <c r="X853" s="50"/>
      <c r="Y853" s="50"/>
      <c r="Z853" s="50"/>
    </row>
    <row r="854" spans="1:26" ht="17.2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0"/>
      <c r="K854" s="125"/>
      <c r="L854" s="125"/>
      <c r="R854" s="50"/>
      <c r="S854" s="50"/>
      <c r="T854" s="50"/>
      <c r="U854" s="50"/>
      <c r="V854" s="50"/>
      <c r="W854" s="52"/>
      <c r="X854" s="50"/>
      <c r="Y854" s="50"/>
      <c r="Z854" s="50"/>
    </row>
    <row r="855" spans="1:26" ht="17.2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0"/>
      <c r="K855" s="125"/>
      <c r="L855" s="125"/>
      <c r="R855" s="50"/>
      <c r="S855" s="50"/>
      <c r="T855" s="50"/>
      <c r="U855" s="50"/>
      <c r="V855" s="50"/>
      <c r="W855" s="52"/>
      <c r="X855" s="50"/>
      <c r="Y855" s="50"/>
      <c r="Z855" s="50"/>
    </row>
    <row r="856" spans="1:26" ht="17.2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0"/>
      <c r="K856" s="125"/>
      <c r="L856" s="125"/>
      <c r="R856" s="50"/>
      <c r="S856" s="50"/>
      <c r="T856" s="50"/>
      <c r="U856" s="50"/>
      <c r="V856" s="50"/>
      <c r="W856" s="52"/>
      <c r="X856" s="50"/>
      <c r="Y856" s="50"/>
      <c r="Z856" s="50"/>
    </row>
    <row r="857" spans="1:26" ht="17.2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0"/>
      <c r="K857" s="125"/>
      <c r="L857" s="125"/>
      <c r="R857" s="50"/>
      <c r="S857" s="50"/>
      <c r="T857" s="50"/>
      <c r="U857" s="50"/>
      <c r="V857" s="50"/>
      <c r="W857" s="52"/>
      <c r="X857" s="50"/>
      <c r="Y857" s="50"/>
      <c r="Z857" s="50"/>
    </row>
    <row r="858" spans="1:26" ht="17.2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0"/>
      <c r="K858" s="125"/>
      <c r="L858" s="125"/>
      <c r="R858" s="50"/>
      <c r="S858" s="50"/>
      <c r="T858" s="50"/>
      <c r="U858" s="50"/>
      <c r="V858" s="50"/>
      <c r="W858" s="52"/>
      <c r="X858" s="50"/>
      <c r="Y858" s="50"/>
      <c r="Z858" s="50"/>
    </row>
    <row r="859" spans="1:26" ht="17.2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0"/>
      <c r="K859" s="125"/>
      <c r="L859" s="125"/>
      <c r="R859" s="50"/>
      <c r="S859" s="50"/>
      <c r="T859" s="50"/>
      <c r="U859" s="50"/>
      <c r="V859" s="50"/>
      <c r="W859" s="52"/>
      <c r="X859" s="50"/>
      <c r="Y859" s="50"/>
      <c r="Z859" s="50"/>
    </row>
    <row r="860" spans="1:26" ht="17.2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0"/>
      <c r="K860" s="125"/>
      <c r="L860" s="125"/>
      <c r="R860" s="50"/>
      <c r="S860" s="50"/>
      <c r="T860" s="50"/>
      <c r="U860" s="50"/>
      <c r="V860" s="50"/>
      <c r="W860" s="52"/>
      <c r="X860" s="50"/>
      <c r="Y860" s="50"/>
      <c r="Z860" s="50"/>
    </row>
    <row r="861" spans="1:26" ht="17.2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0"/>
      <c r="K861" s="125"/>
      <c r="L861" s="125"/>
      <c r="R861" s="50"/>
      <c r="S861" s="50"/>
      <c r="T861" s="50"/>
      <c r="U861" s="50"/>
      <c r="V861" s="50"/>
      <c r="W861" s="52"/>
      <c r="X861" s="50"/>
      <c r="Y861" s="50"/>
      <c r="Z861" s="50"/>
    </row>
    <row r="862" spans="1:26" ht="17.2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0"/>
      <c r="K862" s="125"/>
      <c r="L862" s="125"/>
      <c r="R862" s="50"/>
      <c r="S862" s="50"/>
      <c r="T862" s="50"/>
      <c r="U862" s="50"/>
      <c r="V862" s="50"/>
      <c r="W862" s="52"/>
      <c r="X862" s="50"/>
      <c r="Y862" s="50"/>
      <c r="Z862" s="50"/>
    </row>
    <row r="863" spans="1:26" ht="17.2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0"/>
      <c r="K863" s="125"/>
      <c r="L863" s="125"/>
      <c r="R863" s="50"/>
      <c r="S863" s="50"/>
      <c r="T863" s="50"/>
      <c r="U863" s="50"/>
      <c r="V863" s="50"/>
      <c r="W863" s="52"/>
      <c r="X863" s="50"/>
      <c r="Y863" s="50"/>
      <c r="Z863" s="50"/>
    </row>
    <row r="864" spans="1:26" ht="17.2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0"/>
      <c r="K864" s="125"/>
      <c r="L864" s="125"/>
      <c r="R864" s="50"/>
      <c r="S864" s="50"/>
      <c r="T864" s="50"/>
      <c r="U864" s="50"/>
      <c r="V864" s="50"/>
      <c r="W864" s="52"/>
      <c r="X864" s="50"/>
      <c r="Y864" s="50"/>
      <c r="Z864" s="50"/>
    </row>
    <row r="865" spans="1:26" ht="17.2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0"/>
      <c r="K865" s="125"/>
      <c r="L865" s="125"/>
      <c r="R865" s="50"/>
      <c r="S865" s="50"/>
      <c r="T865" s="50"/>
      <c r="U865" s="50"/>
      <c r="V865" s="50"/>
      <c r="W865" s="52"/>
      <c r="X865" s="50"/>
      <c r="Y865" s="50"/>
      <c r="Z865" s="50"/>
    </row>
    <row r="866" spans="1:26" ht="17.2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0"/>
      <c r="K866" s="125"/>
      <c r="L866" s="125"/>
      <c r="R866" s="50"/>
      <c r="S866" s="50"/>
      <c r="T866" s="50"/>
      <c r="U866" s="50"/>
      <c r="V866" s="50"/>
      <c r="W866" s="52"/>
      <c r="X866" s="50"/>
      <c r="Y866" s="50"/>
      <c r="Z866" s="50"/>
    </row>
    <row r="867" spans="1:26" ht="17.2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0"/>
      <c r="K867" s="125"/>
      <c r="L867" s="125"/>
      <c r="R867" s="50"/>
      <c r="S867" s="50"/>
      <c r="T867" s="50"/>
      <c r="U867" s="50"/>
      <c r="V867" s="50"/>
      <c r="W867" s="52"/>
      <c r="X867" s="50"/>
      <c r="Y867" s="50"/>
      <c r="Z867" s="50"/>
    </row>
    <row r="868" spans="1:26" ht="17.2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0"/>
      <c r="K868" s="125"/>
      <c r="L868" s="125"/>
      <c r="R868" s="50"/>
      <c r="S868" s="50"/>
      <c r="T868" s="50"/>
      <c r="U868" s="50"/>
      <c r="V868" s="50"/>
      <c r="W868" s="52"/>
      <c r="X868" s="50"/>
      <c r="Y868" s="50"/>
      <c r="Z868" s="50"/>
    </row>
    <row r="869" spans="1:26" ht="17.2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0"/>
      <c r="K869" s="125"/>
      <c r="L869" s="125"/>
      <c r="R869" s="50"/>
      <c r="S869" s="50"/>
      <c r="T869" s="50"/>
      <c r="U869" s="50"/>
      <c r="V869" s="50"/>
      <c r="W869" s="52"/>
      <c r="X869" s="50"/>
      <c r="Y869" s="50"/>
      <c r="Z869" s="50"/>
    </row>
    <row r="870" spans="1:26" ht="17.2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0"/>
      <c r="K870" s="125"/>
      <c r="L870" s="125"/>
      <c r="R870" s="50"/>
      <c r="S870" s="50"/>
      <c r="T870" s="50"/>
      <c r="U870" s="50"/>
      <c r="V870" s="50"/>
      <c r="W870" s="52"/>
      <c r="X870" s="50"/>
      <c r="Y870" s="50"/>
      <c r="Z870" s="50"/>
    </row>
    <row r="871" spans="1:26" ht="17.2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0"/>
      <c r="K871" s="125"/>
      <c r="L871" s="125"/>
      <c r="R871" s="50"/>
      <c r="S871" s="50"/>
      <c r="T871" s="50"/>
      <c r="U871" s="50"/>
      <c r="V871" s="50"/>
      <c r="W871" s="52"/>
      <c r="X871" s="50"/>
      <c r="Y871" s="50"/>
      <c r="Z871" s="50"/>
    </row>
    <row r="872" spans="1:26" ht="17.2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0"/>
      <c r="K872" s="125"/>
      <c r="L872" s="125"/>
      <c r="R872" s="50"/>
      <c r="S872" s="50"/>
      <c r="T872" s="50"/>
      <c r="U872" s="50"/>
      <c r="V872" s="50"/>
      <c r="W872" s="52"/>
      <c r="X872" s="50"/>
      <c r="Y872" s="50"/>
      <c r="Z872" s="50"/>
    </row>
    <row r="873" spans="1:26" ht="17.2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0"/>
      <c r="K873" s="125"/>
      <c r="L873" s="125"/>
      <c r="R873" s="50"/>
      <c r="S873" s="50"/>
      <c r="T873" s="50"/>
      <c r="U873" s="50"/>
      <c r="V873" s="50"/>
      <c r="W873" s="52"/>
      <c r="X873" s="50"/>
      <c r="Y873" s="50"/>
      <c r="Z873" s="50"/>
    </row>
    <row r="874" spans="1:26" ht="17.2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0"/>
      <c r="K874" s="125"/>
      <c r="L874" s="125"/>
      <c r="R874" s="50"/>
      <c r="S874" s="50"/>
      <c r="T874" s="50"/>
      <c r="U874" s="50"/>
      <c r="V874" s="50"/>
      <c r="W874" s="52"/>
      <c r="X874" s="50"/>
      <c r="Y874" s="50"/>
      <c r="Z874" s="50"/>
    </row>
    <row r="875" spans="1:26" ht="17.2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0"/>
      <c r="K875" s="125"/>
      <c r="L875" s="125"/>
      <c r="R875" s="50"/>
      <c r="S875" s="50"/>
      <c r="T875" s="50"/>
      <c r="U875" s="50"/>
      <c r="V875" s="50"/>
      <c r="W875" s="52"/>
      <c r="X875" s="50"/>
      <c r="Y875" s="50"/>
      <c r="Z875" s="50"/>
    </row>
    <row r="876" spans="1:26" ht="17.2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0"/>
      <c r="K876" s="125"/>
      <c r="L876" s="125"/>
      <c r="R876" s="50"/>
      <c r="S876" s="50"/>
      <c r="T876" s="50"/>
      <c r="U876" s="50"/>
      <c r="V876" s="50"/>
      <c r="W876" s="52"/>
      <c r="X876" s="50"/>
      <c r="Y876" s="50"/>
      <c r="Z876" s="50"/>
    </row>
    <row r="877" spans="1:26" ht="17.2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0"/>
      <c r="K877" s="125"/>
      <c r="L877" s="125"/>
      <c r="R877" s="50"/>
      <c r="S877" s="50"/>
      <c r="T877" s="50"/>
      <c r="U877" s="50"/>
      <c r="V877" s="50"/>
      <c r="W877" s="52"/>
      <c r="X877" s="50"/>
      <c r="Y877" s="50"/>
      <c r="Z877" s="50"/>
    </row>
    <row r="878" spans="1:26" ht="17.2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0"/>
      <c r="K878" s="125"/>
      <c r="L878" s="125"/>
      <c r="R878" s="50"/>
      <c r="S878" s="50"/>
      <c r="T878" s="50"/>
      <c r="U878" s="50"/>
      <c r="V878" s="50"/>
      <c r="W878" s="52"/>
      <c r="X878" s="50"/>
      <c r="Y878" s="50"/>
      <c r="Z878" s="50"/>
    </row>
    <row r="879" spans="1:26" ht="17.2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0"/>
      <c r="K879" s="125"/>
      <c r="L879" s="125"/>
      <c r="R879" s="50"/>
      <c r="S879" s="50"/>
      <c r="T879" s="50"/>
      <c r="U879" s="50"/>
      <c r="V879" s="50"/>
      <c r="W879" s="52"/>
      <c r="X879" s="50"/>
      <c r="Y879" s="50"/>
      <c r="Z879" s="50"/>
    </row>
    <row r="880" spans="1:26" ht="17.2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0"/>
      <c r="K880" s="125"/>
      <c r="L880" s="125"/>
      <c r="R880" s="50"/>
      <c r="S880" s="50"/>
      <c r="T880" s="50"/>
      <c r="U880" s="50"/>
      <c r="V880" s="50"/>
      <c r="W880" s="52"/>
      <c r="X880" s="50"/>
      <c r="Y880" s="50"/>
      <c r="Z880" s="50"/>
    </row>
    <row r="881" spans="1:26" ht="17.2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0"/>
      <c r="K881" s="125"/>
      <c r="L881" s="125"/>
      <c r="R881" s="50"/>
      <c r="S881" s="50"/>
      <c r="T881" s="50"/>
      <c r="U881" s="50"/>
      <c r="V881" s="50"/>
      <c r="W881" s="52"/>
      <c r="X881" s="50"/>
      <c r="Y881" s="50"/>
      <c r="Z881" s="50"/>
    </row>
    <row r="882" spans="1:26" ht="17.2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0"/>
      <c r="K882" s="125"/>
      <c r="L882" s="125"/>
      <c r="R882" s="50"/>
      <c r="S882" s="50"/>
      <c r="T882" s="50"/>
      <c r="U882" s="50"/>
      <c r="V882" s="50"/>
      <c r="W882" s="52"/>
      <c r="X882" s="50"/>
      <c r="Y882" s="50"/>
      <c r="Z882" s="50"/>
    </row>
    <row r="883" spans="1:26" ht="17.2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0"/>
      <c r="K883" s="125"/>
      <c r="L883" s="125"/>
      <c r="R883" s="50"/>
      <c r="S883" s="50"/>
      <c r="T883" s="50"/>
      <c r="U883" s="50"/>
      <c r="V883" s="50"/>
      <c r="W883" s="52"/>
      <c r="X883" s="50"/>
      <c r="Y883" s="50"/>
      <c r="Z883" s="50"/>
    </row>
    <row r="884" spans="1:26" ht="17.2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0"/>
      <c r="K884" s="125"/>
      <c r="L884" s="125"/>
      <c r="R884" s="50"/>
      <c r="S884" s="50"/>
      <c r="T884" s="50"/>
      <c r="U884" s="50"/>
      <c r="V884" s="50"/>
      <c r="W884" s="52"/>
      <c r="X884" s="50"/>
      <c r="Y884" s="50"/>
      <c r="Z884" s="50"/>
    </row>
    <row r="885" spans="1:26" ht="17.2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0"/>
      <c r="K885" s="125"/>
      <c r="L885" s="125"/>
      <c r="R885" s="50"/>
      <c r="S885" s="50"/>
      <c r="T885" s="50"/>
      <c r="U885" s="50"/>
      <c r="V885" s="50"/>
      <c r="W885" s="52"/>
      <c r="X885" s="50"/>
      <c r="Y885" s="50"/>
      <c r="Z885" s="50"/>
    </row>
    <row r="886" spans="1:26" ht="17.2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0"/>
      <c r="K886" s="125"/>
      <c r="L886" s="125"/>
      <c r="R886" s="50"/>
      <c r="S886" s="50"/>
      <c r="T886" s="50"/>
      <c r="U886" s="50"/>
      <c r="V886" s="50"/>
      <c r="W886" s="52"/>
      <c r="X886" s="50"/>
      <c r="Y886" s="50"/>
      <c r="Z886" s="50"/>
    </row>
    <row r="887" spans="1:26" ht="17.2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0"/>
      <c r="K887" s="125"/>
      <c r="L887" s="125"/>
      <c r="R887" s="50"/>
      <c r="S887" s="50"/>
      <c r="T887" s="50"/>
      <c r="U887" s="50"/>
      <c r="V887" s="50"/>
      <c r="W887" s="52"/>
      <c r="X887" s="50"/>
      <c r="Y887" s="50"/>
      <c r="Z887" s="50"/>
    </row>
    <row r="888" spans="1:26" ht="17.2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0"/>
      <c r="K888" s="125"/>
      <c r="L888" s="125"/>
      <c r="R888" s="50"/>
      <c r="S888" s="50"/>
      <c r="T888" s="50"/>
      <c r="U888" s="50"/>
      <c r="V888" s="50"/>
      <c r="W888" s="52"/>
      <c r="X888" s="50"/>
      <c r="Y888" s="50"/>
      <c r="Z888" s="50"/>
    </row>
    <row r="889" spans="1:26" ht="17.2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0"/>
      <c r="K889" s="125"/>
      <c r="L889" s="125"/>
      <c r="R889" s="50"/>
      <c r="S889" s="50"/>
      <c r="T889" s="50"/>
      <c r="U889" s="50"/>
      <c r="V889" s="50"/>
      <c r="W889" s="52"/>
      <c r="X889" s="50"/>
      <c r="Y889" s="50"/>
      <c r="Z889" s="50"/>
    </row>
    <row r="890" spans="1:26" ht="17.2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0"/>
      <c r="K890" s="125"/>
      <c r="L890" s="125"/>
      <c r="R890" s="50"/>
      <c r="S890" s="50"/>
      <c r="T890" s="50"/>
      <c r="U890" s="50"/>
      <c r="V890" s="50"/>
      <c r="W890" s="52"/>
      <c r="X890" s="50"/>
      <c r="Y890" s="50"/>
      <c r="Z890" s="50"/>
    </row>
    <row r="891" spans="1:26" ht="17.2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0"/>
      <c r="K891" s="125"/>
      <c r="L891" s="125"/>
      <c r="R891" s="50"/>
      <c r="S891" s="50"/>
      <c r="T891" s="50"/>
      <c r="U891" s="50"/>
      <c r="V891" s="50"/>
      <c r="W891" s="52"/>
      <c r="X891" s="50"/>
      <c r="Y891" s="50"/>
      <c r="Z891" s="50"/>
    </row>
    <row r="892" spans="1:26" ht="17.2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0"/>
      <c r="K892" s="125"/>
      <c r="L892" s="125"/>
      <c r="R892" s="50"/>
      <c r="S892" s="50"/>
      <c r="T892" s="50"/>
      <c r="U892" s="50"/>
      <c r="V892" s="50"/>
      <c r="W892" s="52"/>
      <c r="X892" s="50"/>
      <c r="Y892" s="50"/>
      <c r="Z892" s="50"/>
    </row>
    <row r="893" spans="1:26" ht="17.2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0"/>
      <c r="K893" s="125"/>
      <c r="L893" s="125"/>
      <c r="R893" s="50"/>
      <c r="S893" s="50"/>
      <c r="T893" s="50"/>
      <c r="U893" s="50"/>
      <c r="V893" s="50"/>
      <c r="W893" s="52"/>
      <c r="X893" s="50"/>
      <c r="Y893" s="50"/>
      <c r="Z893" s="50"/>
    </row>
    <row r="894" spans="1:26" ht="17.2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0"/>
      <c r="K894" s="125"/>
      <c r="L894" s="125"/>
      <c r="R894" s="50"/>
      <c r="S894" s="50"/>
      <c r="T894" s="50"/>
      <c r="U894" s="50"/>
      <c r="V894" s="50"/>
      <c r="W894" s="52"/>
      <c r="X894" s="50"/>
      <c r="Y894" s="50"/>
      <c r="Z894" s="50"/>
    </row>
    <row r="895" spans="1:26" ht="17.2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0"/>
      <c r="K895" s="125"/>
      <c r="L895" s="125"/>
      <c r="R895" s="50"/>
      <c r="S895" s="50"/>
      <c r="T895" s="50"/>
      <c r="U895" s="50"/>
      <c r="V895" s="50"/>
      <c r="W895" s="52"/>
      <c r="X895" s="50"/>
      <c r="Y895" s="50"/>
      <c r="Z895" s="50"/>
    </row>
    <row r="896" spans="1:26" ht="17.2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0"/>
      <c r="K896" s="125"/>
      <c r="L896" s="125"/>
      <c r="R896" s="50"/>
      <c r="S896" s="50"/>
      <c r="T896" s="50"/>
      <c r="U896" s="50"/>
      <c r="V896" s="50"/>
      <c r="W896" s="52"/>
      <c r="X896" s="50"/>
      <c r="Y896" s="50"/>
      <c r="Z896" s="50"/>
    </row>
    <row r="897" spans="1:26" ht="17.2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0"/>
      <c r="K897" s="125"/>
      <c r="L897" s="125"/>
      <c r="R897" s="50"/>
      <c r="S897" s="50"/>
      <c r="T897" s="50"/>
      <c r="U897" s="50"/>
      <c r="V897" s="50"/>
      <c r="W897" s="52"/>
      <c r="X897" s="50"/>
      <c r="Y897" s="50"/>
      <c r="Z897" s="50"/>
    </row>
    <row r="898" spans="1:26" ht="17.2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0"/>
      <c r="K898" s="125"/>
      <c r="L898" s="125"/>
      <c r="R898" s="50"/>
      <c r="S898" s="50"/>
      <c r="T898" s="50"/>
      <c r="U898" s="50"/>
      <c r="V898" s="50"/>
      <c r="W898" s="52"/>
      <c r="X898" s="50"/>
      <c r="Y898" s="50"/>
      <c r="Z898" s="50"/>
    </row>
    <row r="899" spans="1:26" ht="17.2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0"/>
      <c r="K899" s="125"/>
      <c r="L899" s="125"/>
      <c r="R899" s="50"/>
      <c r="S899" s="50"/>
      <c r="T899" s="50"/>
      <c r="U899" s="50"/>
      <c r="V899" s="50"/>
      <c r="W899" s="52"/>
      <c r="X899" s="50"/>
      <c r="Y899" s="50"/>
      <c r="Z899" s="50"/>
    </row>
    <row r="900" spans="1:26" ht="17.2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0"/>
      <c r="K900" s="125"/>
      <c r="L900" s="125"/>
      <c r="R900" s="50"/>
      <c r="S900" s="50"/>
      <c r="T900" s="50"/>
      <c r="U900" s="50"/>
      <c r="V900" s="50"/>
      <c r="W900" s="52"/>
      <c r="X900" s="50"/>
      <c r="Y900" s="50"/>
      <c r="Z900" s="50"/>
    </row>
    <row r="901" spans="1:26" ht="17.2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0"/>
      <c r="K901" s="125"/>
      <c r="L901" s="125"/>
      <c r="R901" s="50"/>
      <c r="S901" s="50"/>
      <c r="T901" s="50"/>
      <c r="U901" s="50"/>
      <c r="V901" s="50"/>
      <c r="W901" s="52"/>
      <c r="X901" s="50"/>
      <c r="Y901" s="50"/>
      <c r="Z901" s="50"/>
    </row>
    <row r="902" spans="1:26" ht="17.2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0"/>
      <c r="K902" s="125"/>
      <c r="L902" s="125"/>
      <c r="R902" s="50"/>
      <c r="S902" s="50"/>
      <c r="T902" s="50"/>
      <c r="U902" s="50"/>
      <c r="V902" s="50"/>
      <c r="W902" s="52"/>
      <c r="X902" s="50"/>
      <c r="Y902" s="50"/>
      <c r="Z902" s="50"/>
    </row>
    <row r="903" spans="1:26" ht="17.2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0"/>
      <c r="K903" s="125"/>
      <c r="L903" s="125"/>
      <c r="R903" s="50"/>
      <c r="S903" s="50"/>
      <c r="T903" s="50"/>
      <c r="U903" s="50"/>
      <c r="V903" s="50"/>
      <c r="W903" s="52"/>
      <c r="X903" s="50"/>
      <c r="Y903" s="50"/>
      <c r="Z903" s="50"/>
    </row>
    <row r="904" spans="1:26" ht="17.2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0"/>
      <c r="K904" s="125"/>
      <c r="L904" s="125"/>
      <c r="R904" s="50"/>
      <c r="S904" s="50"/>
      <c r="T904" s="50"/>
      <c r="U904" s="50"/>
      <c r="V904" s="50"/>
      <c r="W904" s="52"/>
      <c r="X904" s="50"/>
      <c r="Y904" s="50"/>
      <c r="Z904" s="50"/>
    </row>
    <row r="905" spans="1:26" ht="17.2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0"/>
      <c r="K905" s="125"/>
      <c r="L905" s="125"/>
      <c r="R905" s="50"/>
      <c r="S905" s="50"/>
      <c r="T905" s="50"/>
      <c r="U905" s="50"/>
      <c r="V905" s="50"/>
      <c r="W905" s="52"/>
      <c r="X905" s="50"/>
      <c r="Y905" s="50"/>
      <c r="Z905" s="50"/>
    </row>
    <row r="906" spans="1:26" ht="17.2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0"/>
      <c r="K906" s="125"/>
      <c r="L906" s="125"/>
      <c r="R906" s="50"/>
      <c r="S906" s="50"/>
      <c r="T906" s="50"/>
      <c r="U906" s="50"/>
      <c r="V906" s="50"/>
      <c r="W906" s="52"/>
      <c r="X906" s="50"/>
      <c r="Y906" s="50"/>
      <c r="Z906" s="50"/>
    </row>
    <row r="907" spans="1:26" ht="17.2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0"/>
      <c r="K907" s="125"/>
      <c r="L907" s="125"/>
      <c r="R907" s="50"/>
      <c r="S907" s="50"/>
      <c r="T907" s="50"/>
      <c r="U907" s="50"/>
      <c r="V907" s="50"/>
      <c r="W907" s="52"/>
      <c r="X907" s="50"/>
      <c r="Y907" s="50"/>
      <c r="Z907" s="50"/>
    </row>
    <row r="908" spans="1:26" ht="17.2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0"/>
      <c r="K908" s="125"/>
      <c r="L908" s="125"/>
      <c r="R908" s="50"/>
      <c r="S908" s="50"/>
      <c r="T908" s="50"/>
      <c r="U908" s="50"/>
      <c r="V908" s="50"/>
      <c r="W908" s="52"/>
      <c r="X908" s="50"/>
      <c r="Y908" s="50"/>
      <c r="Z908" s="50"/>
    </row>
    <row r="909" spans="1:26" ht="17.2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0"/>
      <c r="K909" s="125"/>
      <c r="L909" s="125"/>
      <c r="R909" s="50"/>
      <c r="S909" s="50"/>
      <c r="T909" s="50"/>
      <c r="U909" s="50"/>
      <c r="V909" s="50"/>
      <c r="W909" s="52"/>
      <c r="X909" s="50"/>
      <c r="Y909" s="50"/>
      <c r="Z909" s="50"/>
    </row>
    <row r="910" spans="1:26" ht="17.2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0"/>
      <c r="K910" s="125"/>
      <c r="L910" s="125"/>
      <c r="R910" s="50"/>
      <c r="S910" s="50"/>
      <c r="T910" s="50"/>
      <c r="U910" s="50"/>
      <c r="V910" s="50"/>
      <c r="W910" s="52"/>
      <c r="X910" s="50"/>
      <c r="Y910" s="50"/>
      <c r="Z910" s="50"/>
    </row>
    <row r="911" spans="1:26" ht="17.2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0"/>
      <c r="K911" s="125"/>
      <c r="L911" s="125"/>
      <c r="R911" s="50"/>
      <c r="S911" s="50"/>
      <c r="T911" s="50"/>
      <c r="U911" s="50"/>
      <c r="V911" s="50"/>
      <c r="W911" s="52"/>
      <c r="X911" s="50"/>
      <c r="Y911" s="50"/>
      <c r="Z911" s="50"/>
    </row>
    <row r="912" spans="1:26" ht="17.2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0"/>
      <c r="K912" s="125"/>
      <c r="L912" s="125"/>
      <c r="R912" s="50"/>
      <c r="S912" s="50"/>
      <c r="T912" s="50"/>
      <c r="U912" s="50"/>
      <c r="V912" s="50"/>
      <c r="W912" s="52"/>
      <c r="X912" s="50"/>
      <c r="Y912" s="50"/>
      <c r="Z912" s="50"/>
    </row>
    <row r="913" spans="1:26" ht="17.2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0"/>
      <c r="K913" s="125"/>
      <c r="L913" s="125"/>
      <c r="R913" s="50"/>
      <c r="S913" s="50"/>
      <c r="T913" s="50"/>
      <c r="U913" s="50"/>
      <c r="V913" s="50"/>
      <c r="W913" s="52"/>
      <c r="X913" s="50"/>
      <c r="Y913" s="50"/>
      <c r="Z913" s="50"/>
    </row>
    <row r="914" spans="1:26" ht="17.2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0"/>
      <c r="K914" s="125"/>
      <c r="L914" s="125"/>
      <c r="R914" s="50"/>
      <c r="S914" s="50"/>
      <c r="T914" s="50"/>
      <c r="U914" s="50"/>
      <c r="V914" s="50"/>
      <c r="W914" s="52"/>
      <c r="X914" s="50"/>
      <c r="Y914" s="50"/>
      <c r="Z914" s="50"/>
    </row>
    <row r="915" spans="1:26" ht="17.2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0"/>
      <c r="K915" s="125"/>
      <c r="L915" s="125"/>
      <c r="R915" s="50"/>
      <c r="S915" s="50"/>
      <c r="T915" s="50"/>
      <c r="U915" s="50"/>
      <c r="V915" s="50"/>
      <c r="W915" s="52"/>
      <c r="X915" s="50"/>
      <c r="Y915" s="50"/>
      <c r="Z915" s="50"/>
    </row>
    <row r="916" spans="1:26" ht="17.2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0"/>
      <c r="K916" s="125"/>
      <c r="L916" s="125"/>
      <c r="R916" s="50"/>
      <c r="S916" s="50"/>
      <c r="T916" s="50"/>
      <c r="U916" s="50"/>
      <c r="V916" s="50"/>
      <c r="W916" s="52"/>
      <c r="X916" s="50"/>
      <c r="Y916" s="50"/>
      <c r="Z916" s="50"/>
    </row>
    <row r="917" spans="1:26" ht="17.2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0"/>
      <c r="K917" s="125"/>
      <c r="L917" s="125"/>
      <c r="R917" s="50"/>
      <c r="S917" s="50"/>
      <c r="T917" s="50"/>
      <c r="U917" s="50"/>
      <c r="V917" s="50"/>
      <c r="W917" s="52"/>
      <c r="X917" s="50"/>
      <c r="Y917" s="50"/>
      <c r="Z917" s="50"/>
    </row>
    <row r="918" spans="1:26" ht="17.2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0"/>
      <c r="K918" s="125"/>
      <c r="L918" s="125"/>
      <c r="R918" s="50"/>
      <c r="S918" s="50"/>
      <c r="T918" s="50"/>
      <c r="U918" s="50"/>
      <c r="V918" s="50"/>
      <c r="W918" s="52"/>
      <c r="X918" s="50"/>
      <c r="Y918" s="50"/>
      <c r="Z918" s="50"/>
    </row>
    <row r="919" spans="1:26" ht="17.2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0"/>
      <c r="K919" s="125"/>
      <c r="L919" s="125"/>
      <c r="R919" s="50"/>
      <c r="S919" s="50"/>
      <c r="T919" s="50"/>
      <c r="U919" s="50"/>
      <c r="V919" s="50"/>
      <c r="W919" s="52"/>
      <c r="X919" s="50"/>
      <c r="Y919" s="50"/>
      <c r="Z919" s="50"/>
    </row>
    <row r="920" spans="1:26" ht="17.2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0"/>
      <c r="K920" s="125"/>
      <c r="L920" s="125"/>
      <c r="R920" s="50"/>
      <c r="S920" s="50"/>
      <c r="T920" s="50"/>
      <c r="U920" s="50"/>
      <c r="V920" s="50"/>
      <c r="W920" s="52"/>
      <c r="X920" s="50"/>
      <c r="Y920" s="50"/>
      <c r="Z920" s="50"/>
    </row>
    <row r="921" spans="1:26" ht="17.2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0"/>
      <c r="K921" s="125"/>
      <c r="L921" s="125"/>
      <c r="R921" s="50"/>
      <c r="S921" s="50"/>
      <c r="T921" s="50"/>
      <c r="U921" s="50"/>
      <c r="V921" s="50"/>
      <c r="W921" s="52"/>
      <c r="X921" s="50"/>
      <c r="Y921" s="50"/>
      <c r="Z921" s="50"/>
    </row>
    <row r="922" spans="1:26" ht="17.2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0"/>
      <c r="K922" s="125"/>
      <c r="L922" s="125"/>
      <c r="R922" s="50"/>
      <c r="S922" s="50"/>
      <c r="T922" s="50"/>
      <c r="U922" s="50"/>
      <c r="V922" s="50"/>
      <c r="W922" s="52"/>
      <c r="X922" s="50"/>
      <c r="Y922" s="50"/>
      <c r="Z922" s="50"/>
    </row>
    <row r="923" spans="1:26" ht="17.2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0"/>
      <c r="K923" s="125"/>
      <c r="L923" s="125"/>
      <c r="R923" s="50"/>
      <c r="S923" s="50"/>
      <c r="T923" s="50"/>
      <c r="U923" s="50"/>
      <c r="V923" s="50"/>
      <c r="W923" s="52"/>
      <c r="X923" s="50"/>
      <c r="Y923" s="50"/>
      <c r="Z923" s="50"/>
    </row>
    <row r="924" spans="1:26" ht="17.2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0"/>
      <c r="K924" s="125"/>
      <c r="L924" s="125"/>
      <c r="R924" s="50"/>
      <c r="S924" s="50"/>
      <c r="T924" s="50"/>
      <c r="U924" s="50"/>
      <c r="V924" s="50"/>
      <c r="W924" s="52"/>
      <c r="X924" s="50"/>
      <c r="Y924" s="50"/>
      <c r="Z924" s="50"/>
    </row>
    <row r="925" spans="1:26" ht="17.2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0"/>
      <c r="K925" s="125"/>
      <c r="L925" s="125"/>
      <c r="R925" s="50"/>
      <c r="S925" s="50"/>
      <c r="T925" s="50"/>
      <c r="U925" s="50"/>
      <c r="V925" s="50"/>
      <c r="W925" s="52"/>
      <c r="X925" s="50"/>
      <c r="Y925" s="50"/>
      <c r="Z925" s="50"/>
    </row>
    <row r="926" spans="1:26" ht="17.2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0"/>
      <c r="K926" s="125"/>
      <c r="L926" s="125"/>
      <c r="R926" s="50"/>
      <c r="S926" s="50"/>
      <c r="T926" s="50"/>
      <c r="U926" s="50"/>
      <c r="V926" s="50"/>
      <c r="W926" s="52"/>
      <c r="X926" s="50"/>
      <c r="Y926" s="50"/>
      <c r="Z926" s="50"/>
    </row>
    <row r="927" spans="1:26" ht="17.2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0"/>
      <c r="K927" s="125"/>
      <c r="L927" s="125"/>
      <c r="R927" s="50"/>
      <c r="S927" s="50"/>
      <c r="T927" s="50"/>
      <c r="U927" s="50"/>
      <c r="V927" s="50"/>
      <c r="W927" s="52"/>
      <c r="X927" s="50"/>
      <c r="Y927" s="50"/>
      <c r="Z927" s="50"/>
    </row>
    <row r="928" spans="1:26" ht="17.2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0"/>
      <c r="K928" s="125"/>
      <c r="L928" s="125"/>
      <c r="R928" s="50"/>
      <c r="S928" s="50"/>
      <c r="T928" s="50"/>
      <c r="U928" s="50"/>
      <c r="V928" s="50"/>
      <c r="W928" s="52"/>
      <c r="X928" s="50"/>
      <c r="Y928" s="50"/>
      <c r="Z928" s="50"/>
    </row>
    <row r="929" spans="1:26" ht="17.2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0"/>
      <c r="K929" s="125"/>
      <c r="L929" s="125"/>
      <c r="R929" s="50"/>
      <c r="S929" s="50"/>
      <c r="T929" s="50"/>
      <c r="U929" s="50"/>
      <c r="V929" s="50"/>
      <c r="W929" s="52"/>
      <c r="X929" s="50"/>
      <c r="Y929" s="50"/>
      <c r="Z929" s="50"/>
    </row>
    <row r="930" spans="1:26" ht="17.2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0"/>
      <c r="K930" s="125"/>
      <c r="L930" s="125"/>
      <c r="R930" s="50"/>
      <c r="S930" s="50"/>
      <c r="T930" s="50"/>
      <c r="U930" s="50"/>
      <c r="V930" s="50"/>
      <c r="W930" s="52"/>
      <c r="X930" s="50"/>
      <c r="Y930" s="50"/>
      <c r="Z930" s="50"/>
    </row>
    <row r="931" spans="1:26" ht="17.2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0"/>
      <c r="K931" s="125"/>
      <c r="L931" s="125"/>
      <c r="R931" s="50"/>
      <c r="S931" s="50"/>
      <c r="T931" s="50"/>
      <c r="U931" s="50"/>
      <c r="V931" s="50"/>
      <c r="W931" s="52"/>
      <c r="X931" s="50"/>
      <c r="Y931" s="50"/>
      <c r="Z931" s="50"/>
    </row>
    <row r="932" spans="1:26" ht="17.2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0"/>
      <c r="K932" s="125"/>
      <c r="L932" s="125"/>
      <c r="R932" s="50"/>
      <c r="S932" s="50"/>
      <c r="T932" s="50"/>
      <c r="U932" s="50"/>
      <c r="V932" s="50"/>
      <c r="W932" s="52"/>
      <c r="X932" s="50"/>
      <c r="Y932" s="50"/>
      <c r="Z932" s="50"/>
    </row>
    <row r="933" spans="1:26" ht="17.2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0"/>
      <c r="K933" s="125"/>
      <c r="L933" s="125"/>
      <c r="R933" s="50"/>
      <c r="S933" s="50"/>
      <c r="T933" s="50"/>
      <c r="U933" s="50"/>
      <c r="V933" s="50"/>
      <c r="W933" s="52"/>
      <c r="X933" s="50"/>
      <c r="Y933" s="50"/>
      <c r="Z933" s="50"/>
    </row>
    <row r="934" spans="1:26" ht="17.2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0"/>
      <c r="K934" s="125"/>
      <c r="L934" s="125"/>
      <c r="R934" s="50"/>
      <c r="S934" s="50"/>
      <c r="T934" s="50"/>
      <c r="U934" s="50"/>
      <c r="V934" s="50"/>
      <c r="W934" s="52"/>
      <c r="X934" s="50"/>
      <c r="Y934" s="50"/>
      <c r="Z934" s="50"/>
    </row>
    <row r="935" spans="1:26" ht="17.2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0"/>
      <c r="K935" s="125"/>
      <c r="L935" s="125"/>
      <c r="R935" s="50"/>
      <c r="S935" s="50"/>
      <c r="T935" s="50"/>
      <c r="U935" s="50"/>
      <c r="V935" s="50"/>
      <c r="W935" s="52"/>
      <c r="X935" s="50"/>
      <c r="Y935" s="50"/>
      <c r="Z935" s="50"/>
    </row>
    <row r="936" spans="1:26" ht="17.2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0"/>
      <c r="K936" s="125"/>
      <c r="L936" s="125"/>
      <c r="R936" s="50"/>
      <c r="S936" s="50"/>
      <c r="T936" s="50"/>
      <c r="U936" s="50"/>
      <c r="V936" s="50"/>
      <c r="W936" s="52"/>
      <c r="X936" s="50"/>
      <c r="Y936" s="50"/>
      <c r="Z936" s="50"/>
    </row>
    <row r="937" spans="1:26" ht="17.2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0"/>
      <c r="K937" s="125"/>
      <c r="L937" s="125"/>
      <c r="R937" s="50"/>
      <c r="S937" s="50"/>
      <c r="T937" s="50"/>
      <c r="U937" s="50"/>
      <c r="V937" s="50"/>
      <c r="W937" s="52"/>
      <c r="X937" s="50"/>
      <c r="Y937" s="50"/>
      <c r="Z937" s="50"/>
    </row>
    <row r="938" spans="1:26" ht="17.2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0"/>
      <c r="K938" s="125"/>
      <c r="L938" s="125"/>
      <c r="R938" s="50"/>
      <c r="S938" s="50"/>
      <c r="T938" s="50"/>
      <c r="U938" s="50"/>
      <c r="V938" s="50"/>
      <c r="W938" s="52"/>
      <c r="X938" s="50"/>
      <c r="Y938" s="50"/>
      <c r="Z938" s="50"/>
    </row>
    <row r="939" spans="1:26" ht="17.2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0"/>
      <c r="K939" s="125"/>
      <c r="L939" s="125"/>
      <c r="R939" s="50"/>
      <c r="S939" s="50"/>
      <c r="T939" s="50"/>
      <c r="U939" s="50"/>
      <c r="V939" s="50"/>
      <c r="W939" s="52"/>
      <c r="X939" s="50"/>
      <c r="Y939" s="50"/>
      <c r="Z939" s="50"/>
    </row>
    <row r="940" spans="1:26" ht="17.2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0"/>
      <c r="K940" s="125"/>
      <c r="L940" s="125"/>
      <c r="R940" s="50"/>
      <c r="S940" s="50"/>
      <c r="T940" s="50"/>
      <c r="U940" s="50"/>
      <c r="V940" s="50"/>
      <c r="W940" s="52"/>
      <c r="X940" s="50"/>
      <c r="Y940" s="50"/>
      <c r="Z940" s="50"/>
    </row>
    <row r="941" spans="1:26" ht="17.2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0"/>
      <c r="K941" s="125"/>
      <c r="L941" s="125"/>
      <c r="R941" s="50"/>
      <c r="S941" s="50"/>
      <c r="T941" s="50"/>
      <c r="U941" s="50"/>
      <c r="V941" s="50"/>
      <c r="W941" s="52"/>
      <c r="X941" s="50"/>
      <c r="Y941" s="50"/>
      <c r="Z941" s="50"/>
    </row>
    <row r="942" spans="1:26" ht="17.2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0"/>
      <c r="K942" s="125"/>
      <c r="L942" s="125"/>
      <c r="R942" s="50"/>
      <c r="S942" s="50"/>
      <c r="T942" s="50"/>
      <c r="U942" s="50"/>
      <c r="V942" s="50"/>
      <c r="W942" s="52"/>
      <c r="X942" s="50"/>
      <c r="Y942" s="50"/>
      <c r="Z942" s="50"/>
    </row>
    <row r="943" spans="1:26" ht="17.2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0"/>
      <c r="K943" s="125"/>
      <c r="L943" s="125"/>
      <c r="R943" s="50"/>
      <c r="S943" s="50"/>
      <c r="T943" s="50"/>
      <c r="U943" s="50"/>
      <c r="V943" s="50"/>
      <c r="W943" s="52"/>
      <c r="X943" s="50"/>
      <c r="Y943" s="50"/>
      <c r="Z943" s="50"/>
    </row>
    <row r="944" spans="1:26" ht="17.2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0"/>
      <c r="K944" s="125"/>
      <c r="L944" s="125"/>
      <c r="R944" s="50"/>
      <c r="S944" s="50"/>
      <c r="T944" s="50"/>
      <c r="U944" s="50"/>
      <c r="V944" s="50"/>
      <c r="W944" s="52"/>
      <c r="X944" s="50"/>
      <c r="Y944" s="50"/>
      <c r="Z944" s="50"/>
    </row>
    <row r="945" spans="1:26" ht="17.2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0"/>
      <c r="K945" s="125"/>
      <c r="L945" s="125"/>
      <c r="R945" s="50"/>
      <c r="S945" s="50"/>
      <c r="T945" s="50"/>
      <c r="U945" s="50"/>
      <c r="V945" s="50"/>
      <c r="W945" s="52"/>
      <c r="X945" s="50"/>
      <c r="Y945" s="50"/>
      <c r="Z945" s="50"/>
    </row>
    <row r="946" spans="1:26" ht="17.2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0"/>
      <c r="K946" s="125"/>
      <c r="L946" s="125"/>
      <c r="R946" s="50"/>
      <c r="S946" s="50"/>
      <c r="T946" s="50"/>
      <c r="U946" s="50"/>
      <c r="V946" s="50"/>
      <c r="W946" s="52"/>
      <c r="X946" s="50"/>
      <c r="Y946" s="50"/>
      <c r="Z946" s="50"/>
    </row>
    <row r="947" spans="1:26" ht="17.2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0"/>
      <c r="K947" s="125"/>
      <c r="L947" s="125"/>
      <c r="R947" s="50"/>
      <c r="S947" s="50"/>
      <c r="T947" s="50"/>
      <c r="U947" s="50"/>
      <c r="V947" s="50"/>
      <c r="W947" s="52"/>
      <c r="X947" s="50"/>
      <c r="Y947" s="50"/>
      <c r="Z947" s="50"/>
    </row>
    <row r="948" spans="1:26" ht="17.2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0"/>
      <c r="K948" s="125"/>
      <c r="L948" s="125"/>
      <c r="R948" s="50"/>
      <c r="S948" s="50"/>
      <c r="T948" s="50"/>
      <c r="U948" s="50"/>
      <c r="V948" s="50"/>
      <c r="W948" s="52"/>
      <c r="X948" s="50"/>
      <c r="Y948" s="50"/>
      <c r="Z948" s="50"/>
    </row>
    <row r="949" spans="1:26" ht="17.2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0"/>
      <c r="K949" s="125"/>
      <c r="L949" s="125"/>
      <c r="R949" s="50"/>
      <c r="S949" s="50"/>
      <c r="T949" s="50"/>
      <c r="U949" s="50"/>
      <c r="V949" s="50"/>
      <c r="W949" s="52"/>
      <c r="X949" s="50"/>
      <c r="Y949" s="50"/>
      <c r="Z949" s="50"/>
    </row>
    <row r="950" spans="1:26" ht="17.2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0"/>
      <c r="K950" s="125"/>
      <c r="L950" s="125"/>
      <c r="R950" s="50"/>
      <c r="S950" s="50"/>
      <c r="T950" s="50"/>
      <c r="U950" s="50"/>
      <c r="V950" s="50"/>
      <c r="W950" s="52"/>
      <c r="X950" s="50"/>
      <c r="Y950" s="50"/>
      <c r="Z950" s="50"/>
    </row>
    <row r="951" spans="1:26" ht="17.2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0"/>
      <c r="K951" s="125"/>
      <c r="L951" s="125"/>
      <c r="R951" s="50"/>
      <c r="S951" s="50"/>
      <c r="T951" s="50"/>
      <c r="U951" s="50"/>
      <c r="V951" s="50"/>
      <c r="W951" s="52"/>
      <c r="X951" s="50"/>
      <c r="Y951" s="50"/>
      <c r="Z951" s="50"/>
    </row>
    <row r="952" spans="1:26" ht="17.2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0"/>
      <c r="K952" s="125"/>
      <c r="L952" s="125"/>
      <c r="R952" s="50"/>
      <c r="S952" s="50"/>
      <c r="T952" s="50"/>
      <c r="U952" s="50"/>
      <c r="V952" s="50"/>
      <c r="W952" s="52"/>
      <c r="X952" s="50"/>
      <c r="Y952" s="50"/>
      <c r="Z952" s="50"/>
    </row>
    <row r="953" spans="1:26" ht="17.2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0"/>
      <c r="K953" s="125"/>
      <c r="L953" s="125"/>
      <c r="R953" s="50"/>
      <c r="S953" s="50"/>
      <c r="T953" s="50"/>
      <c r="U953" s="50"/>
      <c r="V953" s="50"/>
      <c r="W953" s="52"/>
      <c r="X953" s="50"/>
      <c r="Y953" s="50"/>
      <c r="Z953" s="50"/>
    </row>
    <row r="954" spans="1:26" ht="17.2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0"/>
      <c r="K954" s="125"/>
      <c r="L954" s="125"/>
      <c r="R954" s="50"/>
      <c r="S954" s="50"/>
      <c r="T954" s="50"/>
      <c r="U954" s="50"/>
      <c r="V954" s="50"/>
      <c r="W954" s="52"/>
      <c r="X954" s="50"/>
      <c r="Y954" s="50"/>
      <c r="Z954" s="50"/>
    </row>
    <row r="955" spans="1:26" ht="17.2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0"/>
      <c r="K955" s="125"/>
      <c r="L955" s="125"/>
      <c r="R955" s="50"/>
      <c r="S955" s="50"/>
      <c r="T955" s="50"/>
      <c r="U955" s="50"/>
      <c r="V955" s="50"/>
      <c r="W955" s="52"/>
      <c r="X955" s="50"/>
      <c r="Y955" s="50"/>
      <c r="Z955" s="50"/>
    </row>
    <row r="956" spans="1:26" ht="17.2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0"/>
      <c r="K956" s="125"/>
      <c r="L956" s="125"/>
      <c r="R956" s="50"/>
      <c r="S956" s="50"/>
      <c r="T956" s="50"/>
      <c r="U956" s="50"/>
      <c r="V956" s="50"/>
      <c r="W956" s="52"/>
      <c r="X956" s="50"/>
      <c r="Y956" s="50"/>
      <c r="Z956" s="50"/>
    </row>
    <row r="957" spans="1:26" ht="17.2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0"/>
      <c r="K957" s="125"/>
      <c r="L957" s="125"/>
      <c r="R957" s="50"/>
      <c r="S957" s="50"/>
      <c r="T957" s="50"/>
      <c r="U957" s="50"/>
      <c r="V957" s="50"/>
      <c r="W957" s="52"/>
      <c r="X957" s="50"/>
      <c r="Y957" s="50"/>
      <c r="Z957" s="50"/>
    </row>
    <row r="958" spans="1:26" ht="17.2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0"/>
      <c r="K958" s="125"/>
      <c r="L958" s="125"/>
      <c r="R958" s="50"/>
      <c r="S958" s="50"/>
      <c r="T958" s="50"/>
      <c r="U958" s="50"/>
      <c r="V958" s="50"/>
      <c r="W958" s="52"/>
      <c r="X958" s="50"/>
      <c r="Y958" s="50"/>
      <c r="Z958" s="50"/>
    </row>
    <row r="959" spans="1:26" ht="17.2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0"/>
      <c r="K959" s="125"/>
      <c r="L959" s="125"/>
      <c r="R959" s="50"/>
      <c r="S959" s="50"/>
      <c r="T959" s="50"/>
      <c r="U959" s="50"/>
      <c r="V959" s="50"/>
      <c r="W959" s="52"/>
      <c r="X959" s="50"/>
      <c r="Y959" s="50"/>
      <c r="Z959" s="50"/>
    </row>
    <row r="960" spans="1:26" ht="17.2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0"/>
      <c r="K960" s="125"/>
      <c r="L960" s="125"/>
      <c r="R960" s="50"/>
      <c r="S960" s="50"/>
      <c r="T960" s="50"/>
      <c r="U960" s="50"/>
      <c r="V960" s="50"/>
      <c r="W960" s="52"/>
      <c r="X960" s="50"/>
      <c r="Y960" s="50"/>
      <c r="Z960" s="50"/>
    </row>
    <row r="961" spans="1:26" ht="17.2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0"/>
      <c r="K961" s="125"/>
      <c r="L961" s="125"/>
      <c r="R961" s="50"/>
      <c r="S961" s="50"/>
      <c r="T961" s="50"/>
      <c r="U961" s="50"/>
      <c r="V961" s="50"/>
      <c r="W961" s="52"/>
      <c r="X961" s="50"/>
      <c r="Y961" s="50"/>
      <c r="Z961" s="50"/>
    </row>
    <row r="962" spans="1:26" ht="17.2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0"/>
      <c r="K962" s="125"/>
      <c r="L962" s="125"/>
      <c r="R962" s="50"/>
      <c r="S962" s="50"/>
      <c r="T962" s="50"/>
      <c r="U962" s="50"/>
      <c r="V962" s="50"/>
      <c r="W962" s="52"/>
      <c r="X962" s="50"/>
      <c r="Y962" s="50"/>
      <c r="Z962" s="50"/>
    </row>
    <row r="963" spans="1:26" ht="17.2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0"/>
      <c r="K963" s="125"/>
      <c r="L963" s="125"/>
      <c r="R963" s="50"/>
      <c r="S963" s="50"/>
      <c r="T963" s="50"/>
      <c r="U963" s="50"/>
      <c r="V963" s="50"/>
      <c r="W963" s="52"/>
      <c r="X963" s="50"/>
      <c r="Y963" s="50"/>
      <c r="Z963" s="50"/>
    </row>
    <row r="964" spans="1:26" ht="17.2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0"/>
      <c r="K964" s="125"/>
      <c r="L964" s="125"/>
      <c r="R964" s="50"/>
      <c r="S964" s="50"/>
      <c r="T964" s="50"/>
      <c r="U964" s="50"/>
      <c r="V964" s="50"/>
      <c r="W964" s="52"/>
      <c r="X964" s="50"/>
      <c r="Y964" s="50"/>
      <c r="Z964" s="50"/>
    </row>
    <row r="965" spans="1:26" ht="17.2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0"/>
      <c r="K965" s="125"/>
      <c r="L965" s="125"/>
      <c r="R965" s="50"/>
      <c r="S965" s="50"/>
      <c r="T965" s="50"/>
      <c r="U965" s="50"/>
      <c r="V965" s="50"/>
      <c r="W965" s="52"/>
      <c r="X965" s="50"/>
      <c r="Y965" s="50"/>
      <c r="Z965" s="50"/>
    </row>
    <row r="966" spans="1:26" ht="17.2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0"/>
      <c r="K966" s="125"/>
      <c r="L966" s="125"/>
      <c r="R966" s="50"/>
      <c r="S966" s="50"/>
      <c r="T966" s="50"/>
      <c r="U966" s="50"/>
      <c r="V966" s="50"/>
      <c r="W966" s="52"/>
      <c r="X966" s="50"/>
      <c r="Y966" s="50"/>
      <c r="Z966" s="50"/>
    </row>
    <row r="967" spans="1:26" ht="17.2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0"/>
      <c r="K967" s="125"/>
      <c r="L967" s="125"/>
      <c r="R967" s="50"/>
      <c r="S967" s="50"/>
      <c r="T967" s="50"/>
      <c r="U967" s="50"/>
      <c r="V967" s="50"/>
      <c r="W967" s="52"/>
      <c r="X967" s="50"/>
      <c r="Y967" s="50"/>
      <c r="Z967" s="50"/>
    </row>
    <row r="968" spans="1:26" ht="17.2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0"/>
      <c r="K968" s="125"/>
      <c r="L968" s="125"/>
      <c r="R968" s="50"/>
      <c r="S968" s="50"/>
      <c r="T968" s="50"/>
      <c r="U968" s="50"/>
      <c r="V968" s="50"/>
      <c r="W968" s="52"/>
      <c r="X968" s="50"/>
      <c r="Y968" s="50"/>
      <c r="Z968" s="50"/>
    </row>
    <row r="969" spans="1:26" ht="17.2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0"/>
      <c r="K969" s="125"/>
      <c r="L969" s="125"/>
      <c r="R969" s="50"/>
      <c r="S969" s="50"/>
      <c r="T969" s="50"/>
      <c r="U969" s="50"/>
      <c r="V969" s="50"/>
      <c r="W969" s="52"/>
      <c r="X969" s="50"/>
      <c r="Y969" s="50"/>
      <c r="Z969" s="50"/>
    </row>
    <row r="970" spans="1:26" ht="17.2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0"/>
      <c r="K970" s="125"/>
      <c r="L970" s="125"/>
      <c r="R970" s="50"/>
      <c r="S970" s="50"/>
      <c r="T970" s="50"/>
      <c r="U970" s="50"/>
      <c r="V970" s="50"/>
      <c r="W970" s="52"/>
      <c r="X970" s="50"/>
      <c r="Y970" s="50"/>
      <c r="Z970" s="50"/>
    </row>
    <row r="971" spans="1:26" ht="17.2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0"/>
      <c r="K971" s="125"/>
      <c r="L971" s="125"/>
      <c r="R971" s="50"/>
      <c r="S971" s="50"/>
      <c r="T971" s="50"/>
      <c r="U971" s="50"/>
      <c r="V971" s="50"/>
      <c r="W971" s="52"/>
      <c r="X971" s="50"/>
      <c r="Y971" s="50"/>
      <c r="Z971" s="50"/>
    </row>
    <row r="972" spans="1:26" ht="17.2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0"/>
      <c r="K972" s="125"/>
      <c r="L972" s="125"/>
      <c r="R972" s="50"/>
      <c r="S972" s="50"/>
      <c r="T972" s="50"/>
      <c r="U972" s="50"/>
      <c r="V972" s="50"/>
      <c r="W972" s="52"/>
      <c r="X972" s="50"/>
      <c r="Y972" s="50"/>
      <c r="Z972" s="50"/>
    </row>
    <row r="973" spans="1:26" ht="17.2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0"/>
      <c r="K973" s="125"/>
      <c r="L973" s="125"/>
      <c r="R973" s="50"/>
      <c r="S973" s="50"/>
      <c r="T973" s="50"/>
      <c r="U973" s="50"/>
      <c r="V973" s="50"/>
      <c r="W973" s="52"/>
      <c r="X973" s="50"/>
      <c r="Y973" s="50"/>
      <c r="Z973" s="50"/>
    </row>
    <row r="974" spans="1:26" ht="17.2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0"/>
      <c r="K974" s="125"/>
      <c r="L974" s="125"/>
      <c r="R974" s="50"/>
      <c r="S974" s="50"/>
      <c r="T974" s="50"/>
      <c r="U974" s="50"/>
      <c r="V974" s="50"/>
      <c r="W974" s="52"/>
      <c r="X974" s="50"/>
      <c r="Y974" s="50"/>
      <c r="Z974" s="50"/>
    </row>
    <row r="975" spans="1:26" ht="17.2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0"/>
      <c r="K975" s="125"/>
      <c r="L975" s="125"/>
      <c r="R975" s="50"/>
      <c r="S975" s="50"/>
      <c r="T975" s="50"/>
      <c r="U975" s="50"/>
      <c r="V975" s="50"/>
      <c r="W975" s="52"/>
      <c r="X975" s="50"/>
      <c r="Y975" s="50"/>
      <c r="Z975" s="50"/>
    </row>
    <row r="976" spans="1:26" ht="17.2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0"/>
      <c r="K976" s="125"/>
      <c r="L976" s="125"/>
      <c r="R976" s="50"/>
      <c r="S976" s="50"/>
      <c r="T976" s="50"/>
      <c r="U976" s="50"/>
      <c r="V976" s="50"/>
      <c r="W976" s="52"/>
      <c r="X976" s="50"/>
      <c r="Y976" s="50"/>
      <c r="Z976" s="50"/>
    </row>
    <row r="977" spans="1:26" ht="17.2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0"/>
      <c r="K977" s="125"/>
      <c r="L977" s="125"/>
      <c r="R977" s="50"/>
      <c r="S977" s="50"/>
      <c r="T977" s="50"/>
      <c r="U977" s="50"/>
      <c r="V977" s="50"/>
      <c r="W977" s="52"/>
      <c r="X977" s="50"/>
      <c r="Y977" s="50"/>
      <c r="Z977" s="50"/>
    </row>
    <row r="978" spans="1:26" ht="17.2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0"/>
      <c r="K978" s="125"/>
      <c r="L978" s="125"/>
      <c r="R978" s="50"/>
      <c r="S978" s="50"/>
      <c r="T978" s="50"/>
      <c r="U978" s="50"/>
      <c r="V978" s="50"/>
      <c r="W978" s="52"/>
      <c r="X978" s="50"/>
      <c r="Y978" s="50"/>
      <c r="Z978" s="50"/>
    </row>
    <row r="979" spans="1:26" ht="17.2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0"/>
      <c r="K979" s="125"/>
      <c r="L979" s="125"/>
      <c r="R979" s="50"/>
      <c r="S979" s="50"/>
      <c r="T979" s="50"/>
      <c r="U979" s="50"/>
      <c r="V979" s="50"/>
      <c r="W979" s="52"/>
      <c r="X979" s="50"/>
      <c r="Y979" s="50"/>
      <c r="Z979" s="50"/>
    </row>
    <row r="980" spans="1:26" ht="17.2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0"/>
      <c r="K980" s="125"/>
      <c r="L980" s="125"/>
      <c r="R980" s="50"/>
      <c r="S980" s="50"/>
      <c r="T980" s="50"/>
      <c r="U980" s="50"/>
      <c r="V980" s="50"/>
      <c r="W980" s="52"/>
      <c r="X980" s="50"/>
      <c r="Y980" s="50"/>
      <c r="Z980" s="50"/>
    </row>
    <row r="981" spans="1:26" ht="17.2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0"/>
      <c r="K981" s="125"/>
      <c r="L981" s="125"/>
      <c r="R981" s="50"/>
      <c r="S981" s="50"/>
      <c r="T981" s="50"/>
      <c r="U981" s="50"/>
      <c r="V981" s="50"/>
      <c r="W981" s="52"/>
      <c r="X981" s="50"/>
      <c r="Y981" s="50"/>
      <c r="Z981" s="50"/>
    </row>
    <row r="982" spans="1:26" ht="17.2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0"/>
      <c r="K982" s="125"/>
      <c r="L982" s="125"/>
      <c r="R982" s="50"/>
      <c r="S982" s="50"/>
      <c r="T982" s="50"/>
      <c r="U982" s="50"/>
      <c r="V982" s="50"/>
      <c r="W982" s="52"/>
      <c r="X982" s="50"/>
      <c r="Y982" s="50"/>
      <c r="Z982" s="50"/>
    </row>
    <row r="983" spans="1:26" ht="17.2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0"/>
      <c r="K983" s="125"/>
      <c r="L983" s="125"/>
      <c r="R983" s="50"/>
      <c r="S983" s="50"/>
      <c r="T983" s="50"/>
      <c r="U983" s="50"/>
      <c r="V983" s="50"/>
      <c r="W983" s="52"/>
      <c r="X983" s="50"/>
      <c r="Y983" s="50"/>
      <c r="Z983" s="50"/>
    </row>
    <row r="984" spans="1:26" ht="17.2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0"/>
      <c r="K984" s="125"/>
      <c r="L984" s="125"/>
      <c r="R984" s="50"/>
      <c r="S984" s="50"/>
      <c r="T984" s="50"/>
      <c r="U984" s="50"/>
      <c r="V984" s="50"/>
      <c r="W984" s="52"/>
      <c r="X984" s="50"/>
      <c r="Y984" s="50"/>
      <c r="Z984" s="50"/>
    </row>
    <row r="985" spans="1:26" ht="17.2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0"/>
      <c r="K985" s="125"/>
      <c r="L985" s="125"/>
      <c r="R985" s="50"/>
      <c r="S985" s="50"/>
      <c r="T985" s="50"/>
      <c r="U985" s="50"/>
      <c r="V985" s="50"/>
      <c r="W985" s="52"/>
      <c r="X985" s="50"/>
      <c r="Y985" s="50"/>
      <c r="Z985" s="50"/>
    </row>
    <row r="986" spans="1:26" ht="17.2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0"/>
      <c r="K986" s="125"/>
      <c r="L986" s="125"/>
      <c r="R986" s="50"/>
      <c r="S986" s="50"/>
      <c r="T986" s="50"/>
      <c r="U986" s="50"/>
      <c r="V986" s="50"/>
      <c r="W986" s="52"/>
      <c r="X986" s="50"/>
      <c r="Y986" s="50"/>
      <c r="Z986" s="50"/>
    </row>
    <row r="987" spans="1:26" ht="17.2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0"/>
      <c r="K987" s="125"/>
      <c r="L987" s="125"/>
      <c r="R987" s="50"/>
      <c r="S987" s="50"/>
      <c r="T987" s="50"/>
      <c r="U987" s="50"/>
      <c r="V987" s="50"/>
      <c r="W987" s="52"/>
      <c r="X987" s="50"/>
      <c r="Y987" s="50"/>
      <c r="Z987" s="50"/>
    </row>
    <row r="988" spans="1:26" ht="17.2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0"/>
      <c r="K988" s="125"/>
      <c r="L988" s="125"/>
      <c r="R988" s="50"/>
      <c r="S988" s="50"/>
      <c r="T988" s="50"/>
      <c r="U988" s="50"/>
      <c r="V988" s="50"/>
      <c r="W988" s="52"/>
      <c r="X988" s="50"/>
      <c r="Y988" s="50"/>
      <c r="Z988" s="50"/>
    </row>
    <row r="989" spans="1:26" ht="17.2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0"/>
      <c r="K989" s="125"/>
      <c r="L989" s="125"/>
      <c r="R989" s="50"/>
      <c r="S989" s="50"/>
      <c r="T989" s="50"/>
      <c r="U989" s="50"/>
      <c r="V989" s="50"/>
      <c r="W989" s="52"/>
      <c r="X989" s="50"/>
      <c r="Y989" s="50"/>
      <c r="Z989" s="50"/>
    </row>
    <row r="990" spans="1:26" ht="17.2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0"/>
      <c r="K990" s="125"/>
      <c r="L990" s="125"/>
      <c r="R990" s="50"/>
      <c r="S990" s="50"/>
      <c r="T990" s="50"/>
      <c r="U990" s="50"/>
      <c r="V990" s="50"/>
      <c r="W990" s="52"/>
      <c r="X990" s="50"/>
      <c r="Y990" s="50"/>
      <c r="Z990" s="50"/>
    </row>
    <row r="991" spans="1:26" ht="17.2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0"/>
      <c r="K991" s="125"/>
      <c r="L991" s="125"/>
      <c r="R991" s="50"/>
      <c r="S991" s="50"/>
      <c r="T991" s="50"/>
      <c r="U991" s="50"/>
      <c r="V991" s="50"/>
      <c r="W991" s="52"/>
      <c r="X991" s="50"/>
      <c r="Y991" s="50"/>
      <c r="Z991" s="50"/>
    </row>
    <row r="992" spans="1:26" ht="17.2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0"/>
      <c r="K992" s="125"/>
      <c r="L992" s="125"/>
      <c r="R992" s="50"/>
      <c r="S992" s="50"/>
      <c r="T992" s="50"/>
      <c r="U992" s="50"/>
      <c r="V992" s="50"/>
      <c r="W992" s="52"/>
      <c r="X992" s="50"/>
      <c r="Y992" s="50"/>
      <c r="Z992" s="50"/>
    </row>
    <row r="993" spans="1:26" ht="17.2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0"/>
      <c r="K993" s="125"/>
      <c r="L993" s="125"/>
      <c r="R993" s="50"/>
      <c r="S993" s="50"/>
      <c r="T993" s="50"/>
      <c r="U993" s="50"/>
      <c r="V993" s="50"/>
      <c r="W993" s="52"/>
      <c r="X993" s="50"/>
      <c r="Y993" s="50"/>
      <c r="Z993" s="50"/>
    </row>
    <row r="994" spans="1:26" ht="17.2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0"/>
      <c r="K994" s="125"/>
      <c r="L994" s="125"/>
      <c r="R994" s="50"/>
      <c r="S994" s="50"/>
      <c r="T994" s="50"/>
      <c r="U994" s="50"/>
      <c r="V994" s="50"/>
      <c r="W994" s="52"/>
      <c r="X994" s="50"/>
      <c r="Y994" s="50"/>
      <c r="Z994" s="50"/>
    </row>
    <row r="995" spans="1:26" ht="17.2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0"/>
      <c r="K995" s="125"/>
      <c r="L995" s="125"/>
      <c r="R995" s="50"/>
      <c r="S995" s="50"/>
      <c r="T995" s="50"/>
      <c r="U995" s="50"/>
      <c r="V995" s="50"/>
      <c r="W995" s="52"/>
      <c r="X995" s="50"/>
      <c r="Y995" s="50"/>
      <c r="Z995" s="50"/>
    </row>
    <row r="996" spans="1:26" ht="17.2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0"/>
      <c r="K996" s="125"/>
      <c r="L996" s="125"/>
      <c r="R996" s="50"/>
      <c r="S996" s="50"/>
      <c r="T996" s="50"/>
      <c r="U996" s="50"/>
      <c r="V996" s="50"/>
      <c r="W996" s="52"/>
      <c r="X996" s="50"/>
      <c r="Y996" s="50"/>
      <c r="Z996" s="50"/>
    </row>
    <row r="997" spans="1:26" ht="17.2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0"/>
      <c r="K997" s="125"/>
      <c r="L997" s="125"/>
      <c r="R997" s="50"/>
      <c r="S997" s="50"/>
      <c r="T997" s="50"/>
      <c r="U997" s="50"/>
      <c r="V997" s="50"/>
      <c r="W997" s="52"/>
      <c r="X997" s="50"/>
      <c r="Y997" s="50"/>
      <c r="Z997" s="50"/>
    </row>
    <row r="998" spans="1:26" ht="17.2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0"/>
      <c r="K998" s="125"/>
      <c r="L998" s="125"/>
      <c r="R998" s="50"/>
      <c r="S998" s="50"/>
      <c r="T998" s="50"/>
      <c r="U998" s="50"/>
      <c r="V998" s="50"/>
      <c r="W998" s="52"/>
      <c r="X998" s="50"/>
      <c r="Y998" s="50"/>
      <c r="Z998" s="50"/>
    </row>
    <row r="999" spans="1:26" ht="17.2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0"/>
      <c r="K999" s="125"/>
      <c r="L999" s="125"/>
      <c r="R999" s="50"/>
      <c r="S999" s="50"/>
      <c r="T999" s="50"/>
      <c r="U999" s="50"/>
      <c r="V999" s="50"/>
      <c r="W999" s="52"/>
      <c r="X999" s="50"/>
      <c r="Y999" s="50"/>
      <c r="Z999" s="50"/>
    </row>
    <row r="1000" spans="1:26" ht="17.2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0"/>
      <c r="K1000" s="125"/>
      <c r="L1000" s="125"/>
      <c r="R1000" s="50"/>
      <c r="S1000" s="50"/>
      <c r="T1000" s="50"/>
      <c r="U1000" s="50"/>
      <c r="V1000" s="50"/>
      <c r="W1000" s="52"/>
      <c r="X1000" s="50"/>
      <c r="Y1000" s="50"/>
      <c r="Z1000" s="50"/>
    </row>
  </sheetData>
  <mergeCells count="14">
    <mergeCell ref="J3:J4"/>
    <mergeCell ref="F14:G14"/>
    <mergeCell ref="E38:I38"/>
    <mergeCell ref="F35:G35"/>
    <mergeCell ref="E36:G36"/>
    <mergeCell ref="C1:F1"/>
    <mergeCell ref="G1:I1"/>
    <mergeCell ref="A3:C3"/>
    <mergeCell ref="E3:I3"/>
    <mergeCell ref="A4:C11"/>
    <mergeCell ref="A13:C13"/>
    <mergeCell ref="A20:C20"/>
    <mergeCell ref="A28:C28"/>
    <mergeCell ref="A37:C37"/>
  </mergeCells>
  <phoneticPr fontId="39" type="noConversion"/>
  <conditionalFormatting sqref="I5:I35">
    <cfRule type="cellIs" dxfId="17" priority="1" operator="greaterThan">
      <formula>0.9</formula>
    </cfRule>
  </conditionalFormatting>
  <conditionalFormatting sqref="J5:J36">
    <cfRule type="cellIs" dxfId="16" priority="2" operator="lessThan">
      <formula>0</formula>
    </cfRule>
  </conditionalFormatting>
  <dataValidations count="2">
    <dataValidation type="list" allowBlank="1" showInputMessage="1" showErrorMessage="1" sqref="R1:R1048576" xr:uid="{DFF5E26E-9E62-4F63-B7A8-78903BC05BEB}">
      <formula1>$A$29:$A$34</formula1>
    </dataValidation>
    <dataValidation type="list" allowBlank="1" showInputMessage="1" showErrorMessage="1" sqref="U1:U1048576" xr:uid="{7A2C2F37-A2A4-4C62-BDBB-8583F64FD5A0}">
      <formula1>$G$5:$G$34</formula1>
    </dataValidation>
  </dataValidations>
  <pageMargins left="0.70866141732283472" right="0.70866141732283472" top="0.74803149606299213" bottom="0.74803149606299213" header="0" footer="0"/>
  <pageSetup paperSize="9" orientation="portrait"/>
  <colBreaks count="1" manualBreakCount="1">
    <brk id="10" man="1"/>
  </colBrea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BFBFBF"/>
  </sheetPr>
  <dimension ref="A1:Z1000"/>
  <sheetViews>
    <sheetView showGridLines="0" workbookViewId="0"/>
  </sheetViews>
  <sheetFormatPr defaultColWidth="14.42578125" defaultRowHeight="15" customHeight="1" outlineLevelCol="1"/>
  <cols>
    <col min="1" max="3" width="14" customWidth="1"/>
    <col min="4" max="4" width="2.42578125" customWidth="1"/>
    <col min="6" max="9" width="14" customWidth="1"/>
    <col min="10" max="10" width="10.28515625" customWidth="1"/>
    <col min="11" max="11" width="2.42578125" customWidth="1"/>
    <col min="12" max="14" width="14" customWidth="1"/>
    <col min="15" max="15" width="18.42578125" customWidth="1"/>
    <col min="16" max="16" width="2.42578125" customWidth="1"/>
    <col min="17" max="17" width="11" bestFit="1" customWidth="1"/>
    <col min="18" max="18" width="17.140625" customWidth="1"/>
    <col min="19" max="20" width="14" hidden="1" customWidth="1" outlineLevel="1"/>
    <col min="21" max="21" width="14" customWidth="1" collapsed="1"/>
    <col min="22" max="26" width="14" customWidth="1"/>
  </cols>
  <sheetData>
    <row r="1" spans="1:26" ht="17.25" customHeight="1">
      <c r="A1" s="122" t="s">
        <v>13</v>
      </c>
      <c r="B1" s="53"/>
      <c r="C1" s="426"/>
      <c r="D1" s="427"/>
      <c r="E1" s="427"/>
      <c r="F1" s="427"/>
      <c r="G1" s="428"/>
      <c r="H1" s="427"/>
      <c r="I1" s="427"/>
      <c r="J1" s="124"/>
      <c r="K1" s="125"/>
      <c r="L1" s="125"/>
      <c r="R1" s="50"/>
      <c r="S1" s="50"/>
      <c r="T1" s="50"/>
      <c r="U1" s="50"/>
      <c r="V1" s="50"/>
      <c r="W1" s="52"/>
      <c r="X1" s="50"/>
      <c r="Y1" s="50"/>
      <c r="Z1" s="50"/>
    </row>
    <row r="2" spans="1:26" ht="17.25" customHeight="1">
      <c r="A2" s="53"/>
      <c r="B2" s="53"/>
      <c r="C2" s="53"/>
      <c r="D2" s="53"/>
      <c r="E2" s="53"/>
      <c r="F2" s="53"/>
      <c r="G2" s="53"/>
      <c r="H2" s="53"/>
      <c r="I2" s="53"/>
      <c r="J2" s="127"/>
      <c r="K2" s="221"/>
      <c r="L2" s="128" t="s">
        <v>111</v>
      </c>
      <c r="Q2" s="59" t="s">
        <v>112</v>
      </c>
      <c r="R2" s="50"/>
      <c r="S2" s="50"/>
      <c r="T2" s="50"/>
      <c r="U2" s="50"/>
      <c r="V2" s="50"/>
      <c r="W2" s="52"/>
      <c r="X2" s="50"/>
      <c r="Y2" s="50"/>
      <c r="Z2" s="50"/>
    </row>
    <row r="3" spans="1:26" ht="17.25" customHeight="1">
      <c r="A3" s="429" t="s">
        <v>113</v>
      </c>
      <c r="B3" s="388"/>
      <c r="C3" s="430"/>
      <c r="D3" s="129"/>
      <c r="E3" s="431" t="s">
        <v>114</v>
      </c>
      <c r="F3" s="432"/>
      <c r="G3" s="432"/>
      <c r="H3" s="432"/>
      <c r="I3" s="433"/>
      <c r="J3" s="434" t="s">
        <v>115</v>
      </c>
      <c r="K3" s="130"/>
      <c r="L3" s="131" t="s">
        <v>116</v>
      </c>
      <c r="M3" s="132" t="s">
        <v>25</v>
      </c>
      <c r="N3" s="132" t="s">
        <v>24</v>
      </c>
      <c r="O3" s="133" t="s">
        <v>117</v>
      </c>
      <c r="Q3" s="134" t="s">
        <v>116</v>
      </c>
      <c r="R3" s="135" t="s">
        <v>118</v>
      </c>
      <c r="S3" s="135" t="s">
        <v>119</v>
      </c>
      <c r="T3" s="135" t="s">
        <v>120</v>
      </c>
      <c r="U3" s="135" t="s">
        <v>121</v>
      </c>
      <c r="V3" s="136" t="s">
        <v>24</v>
      </c>
      <c r="W3" s="137" t="s">
        <v>122</v>
      </c>
      <c r="X3" s="50"/>
      <c r="Y3" s="50"/>
      <c r="Z3" s="50"/>
    </row>
    <row r="4" spans="1:26" ht="17.25" customHeight="1">
      <c r="A4" s="442"/>
      <c r="B4" s="443"/>
      <c r="C4" s="444"/>
      <c r="D4" s="126"/>
      <c r="E4" s="138" t="s">
        <v>119</v>
      </c>
      <c r="F4" s="139" t="s">
        <v>120</v>
      </c>
      <c r="G4" s="139" t="s">
        <v>121</v>
      </c>
      <c r="H4" s="139" t="s">
        <v>24</v>
      </c>
      <c r="I4" s="140" t="s">
        <v>123</v>
      </c>
      <c r="J4" s="435"/>
      <c r="K4" s="141"/>
      <c r="L4" s="142"/>
      <c r="M4" s="143" t="s">
        <v>46</v>
      </c>
      <c r="N4" s="193">
        <v>1000000</v>
      </c>
      <c r="O4" s="145"/>
      <c r="Q4" s="146">
        <v>45474</v>
      </c>
      <c r="R4" s="156" t="s">
        <v>110</v>
      </c>
      <c r="S4" s="147"/>
      <c r="T4" s="147"/>
      <c r="U4" s="157" t="s">
        <v>62</v>
      </c>
      <c r="V4" s="148">
        <f>15580+14520</f>
        <v>30100</v>
      </c>
      <c r="W4" s="149"/>
      <c r="X4" s="50"/>
      <c r="Y4" s="50"/>
      <c r="Z4" s="50"/>
    </row>
    <row r="5" spans="1:26" ht="17.25" customHeight="1">
      <c r="A5" s="445"/>
      <c r="B5" s="446"/>
      <c r="C5" s="447"/>
      <c r="D5" s="168" t="str">
        <f>현금흐름!$B$20</f>
        <v>관리비</v>
      </c>
      <c r="E5" s="150" t="s">
        <v>125</v>
      </c>
      <c r="F5" s="151" t="str">
        <f>현금흐름!A20</f>
        <v>주거</v>
      </c>
      <c r="G5" s="152" t="str">
        <f>현금흐름!$B$20</f>
        <v>관리비</v>
      </c>
      <c r="H5" s="153">
        <f t="shared" ref="H5:H13" si="0">SUMIF(U:U,G5,V:V)</f>
        <v>0</v>
      </c>
      <c r="I5" s="285" t="e">
        <f>H5/현금흐름!O20</f>
        <v>#DIV/0!</v>
      </c>
      <c r="J5" s="154">
        <f>현금흐름!O20-H5</f>
        <v>0</v>
      </c>
      <c r="K5" s="141"/>
      <c r="L5" s="142"/>
      <c r="M5" s="143" t="s">
        <v>47</v>
      </c>
      <c r="N5" s="144"/>
      <c r="O5" s="145"/>
      <c r="Q5" s="155"/>
      <c r="R5" s="156"/>
      <c r="S5" s="147"/>
      <c r="T5" s="147"/>
      <c r="U5" s="157"/>
      <c r="V5" s="157"/>
      <c r="W5" s="158"/>
      <c r="X5" s="50"/>
      <c r="Y5" s="50"/>
      <c r="Z5" s="50"/>
    </row>
    <row r="6" spans="1:26" ht="17.25" customHeight="1">
      <c r="A6" s="445"/>
      <c r="B6" s="446"/>
      <c r="C6" s="447"/>
      <c r="D6" s="168" t="str">
        <f>현금흐름!$B$21</f>
        <v>전세대출</v>
      </c>
      <c r="E6" s="159" t="s">
        <v>125</v>
      </c>
      <c r="F6" s="160" t="str">
        <f>현금흐름!A20</f>
        <v>주거</v>
      </c>
      <c r="G6" s="161" t="str">
        <f>현금흐름!$B$21</f>
        <v>전세대출</v>
      </c>
      <c r="H6" s="162">
        <f t="shared" si="0"/>
        <v>0</v>
      </c>
      <c r="I6" s="285" t="e">
        <f>H6/현금흐름!O21</f>
        <v>#DIV/0!</v>
      </c>
      <c r="J6" s="154">
        <f>현금흐름!O21-H6</f>
        <v>0</v>
      </c>
      <c r="K6" s="141"/>
      <c r="L6" s="142"/>
      <c r="M6" s="143" t="s">
        <v>48</v>
      </c>
      <c r="N6" s="144"/>
      <c r="O6" s="145"/>
      <c r="Q6" s="155"/>
      <c r="R6" s="156"/>
      <c r="S6" s="147"/>
      <c r="T6" s="147"/>
      <c r="U6" s="157"/>
      <c r="V6" s="157"/>
      <c r="W6" s="158"/>
      <c r="X6" s="50"/>
      <c r="Y6" s="50"/>
      <c r="Z6" s="50"/>
    </row>
    <row r="7" spans="1:26" ht="17.25" customHeight="1">
      <c r="A7" s="445"/>
      <c r="B7" s="446"/>
      <c r="C7" s="447"/>
      <c r="D7" s="168" t="str">
        <f>현금흐름!$B$22</f>
        <v>휴대폰</v>
      </c>
      <c r="E7" s="159" t="s">
        <v>125</v>
      </c>
      <c r="F7" s="163" t="str">
        <f>현금흐름!A22</f>
        <v>통신</v>
      </c>
      <c r="G7" s="161" t="str">
        <f>현금흐름!$B$22</f>
        <v>휴대폰</v>
      </c>
      <c r="H7" s="162">
        <f t="shared" si="0"/>
        <v>30100</v>
      </c>
      <c r="I7" s="285" t="e">
        <f>H7/현금흐름!O22</f>
        <v>#DIV/0!</v>
      </c>
      <c r="J7" s="154">
        <f>현금흐름!O22-H7</f>
        <v>-30100</v>
      </c>
      <c r="K7" s="141"/>
      <c r="L7" s="142"/>
      <c r="M7" s="143"/>
      <c r="N7" s="144"/>
      <c r="O7" s="145"/>
      <c r="Q7" s="155"/>
      <c r="R7" s="156"/>
      <c r="S7" s="147"/>
      <c r="T7" s="147"/>
      <c r="U7" s="157"/>
      <c r="V7" s="157"/>
      <c r="W7" s="158"/>
      <c r="X7" s="50"/>
      <c r="Y7" s="50"/>
      <c r="Z7" s="50"/>
    </row>
    <row r="8" spans="1:26" ht="17.25" customHeight="1">
      <c r="A8" s="445"/>
      <c r="B8" s="446"/>
      <c r="C8" s="447"/>
      <c r="D8" s="168" t="str">
        <f>현금흐름!$B$23</f>
        <v>인터넷/TV</v>
      </c>
      <c r="E8" s="159" t="s">
        <v>125</v>
      </c>
      <c r="F8" s="160" t="str">
        <f>현금흐름!A22</f>
        <v>통신</v>
      </c>
      <c r="G8" s="161" t="str">
        <f>현금흐름!$B$23</f>
        <v>인터넷/TV</v>
      </c>
      <c r="H8" s="162">
        <f t="shared" si="0"/>
        <v>0</v>
      </c>
      <c r="I8" s="285" t="e">
        <f>H8/현금흐름!O23</f>
        <v>#DIV/0!</v>
      </c>
      <c r="J8" s="154">
        <f>현금흐름!O23-H8</f>
        <v>0</v>
      </c>
      <c r="K8" s="141"/>
      <c r="L8" s="142"/>
      <c r="M8" s="143"/>
      <c r="N8" s="144"/>
      <c r="O8" s="145"/>
      <c r="Q8" s="155"/>
      <c r="R8" s="156"/>
      <c r="S8" s="147"/>
      <c r="T8" s="147"/>
      <c r="U8" s="157"/>
      <c r="V8" s="157"/>
      <c r="W8" s="158"/>
      <c r="X8" s="50"/>
      <c r="Y8" s="50"/>
      <c r="Z8" s="50"/>
    </row>
    <row r="9" spans="1:26" ht="17.25" customHeight="1">
      <c r="A9" s="445"/>
      <c r="B9" s="446"/>
      <c r="C9" s="447"/>
      <c r="D9" s="168" t="str">
        <f>현금흐름!$B$24</f>
        <v>보장성</v>
      </c>
      <c r="E9" s="159" t="s">
        <v>125</v>
      </c>
      <c r="F9" s="164" t="str">
        <f>현금흐름!A24</f>
        <v>보험</v>
      </c>
      <c r="G9" s="161" t="str">
        <f>현금흐름!$B$24</f>
        <v>보장성</v>
      </c>
      <c r="H9" s="162">
        <f t="shared" si="0"/>
        <v>0</v>
      </c>
      <c r="I9" s="285" t="e">
        <f>H9/현금흐름!O24</f>
        <v>#DIV/0!</v>
      </c>
      <c r="J9" s="154">
        <f>현금흐름!O24-H9</f>
        <v>0</v>
      </c>
      <c r="K9" s="141"/>
      <c r="L9" s="142"/>
      <c r="M9" s="143"/>
      <c r="N9" s="144"/>
      <c r="O9" s="145"/>
      <c r="Q9" s="155"/>
      <c r="R9" s="156"/>
      <c r="S9" s="147"/>
      <c r="T9" s="147"/>
      <c r="U9" s="157"/>
      <c r="V9" s="157"/>
      <c r="W9" s="158"/>
      <c r="X9" s="50"/>
      <c r="Y9" s="50"/>
      <c r="Z9" s="50"/>
    </row>
    <row r="10" spans="1:26" ht="17.25" customHeight="1">
      <c r="A10" s="445"/>
      <c r="B10" s="446"/>
      <c r="C10" s="447"/>
      <c r="D10" s="168" t="str">
        <f>현금흐름!$B$25</f>
        <v>주담대</v>
      </c>
      <c r="E10" s="159" t="s">
        <v>125</v>
      </c>
      <c r="F10" s="163" t="str">
        <f>현금흐름!A25</f>
        <v>이자</v>
      </c>
      <c r="G10" s="161" t="str">
        <f>현금흐름!$B$25</f>
        <v>주담대</v>
      </c>
      <c r="H10" s="162">
        <f t="shared" si="0"/>
        <v>0</v>
      </c>
      <c r="I10" s="285" t="e">
        <f>H10/현금흐름!O25</f>
        <v>#DIV/0!</v>
      </c>
      <c r="J10" s="154">
        <f>현금흐름!O25-H10</f>
        <v>0</v>
      </c>
      <c r="K10" s="141"/>
      <c r="L10" s="142"/>
      <c r="M10" s="143"/>
      <c r="N10" s="144"/>
      <c r="O10" s="145"/>
      <c r="Q10" s="155"/>
      <c r="R10" s="156"/>
      <c r="S10" s="147"/>
      <c r="T10" s="147"/>
      <c r="U10" s="157"/>
      <c r="V10" s="157"/>
      <c r="W10" s="158"/>
      <c r="X10" s="50"/>
      <c r="Y10" s="50"/>
      <c r="Z10" s="50"/>
    </row>
    <row r="11" spans="1:26" ht="17.25" customHeight="1">
      <c r="A11" s="448"/>
      <c r="B11" s="449"/>
      <c r="C11" s="450"/>
      <c r="D11" s="168" t="str">
        <f>현금흐름!$B$26</f>
        <v>신용</v>
      </c>
      <c r="E11" s="159" t="s">
        <v>125</v>
      </c>
      <c r="F11" s="160" t="str">
        <f>현금흐름!A25</f>
        <v>이자</v>
      </c>
      <c r="G11" s="161" t="str">
        <f>현금흐름!$B$26</f>
        <v>신용</v>
      </c>
      <c r="H11" s="162">
        <f t="shared" si="0"/>
        <v>0</v>
      </c>
      <c r="I11" s="285" t="e">
        <f>H11/현금흐름!O26</f>
        <v>#DIV/0!</v>
      </c>
      <c r="J11" s="154">
        <f>현금흐름!O26-H11</f>
        <v>0</v>
      </c>
      <c r="K11" s="141"/>
      <c r="L11" s="142"/>
      <c r="M11" s="143"/>
      <c r="N11" s="144"/>
      <c r="O11" s="145"/>
      <c r="Q11" s="155"/>
      <c r="R11" s="156"/>
      <c r="S11" s="147"/>
      <c r="T11" s="147"/>
      <c r="U11" s="157"/>
      <c r="V11" s="157"/>
      <c r="W11" s="158"/>
      <c r="X11" s="50"/>
      <c r="Y11" s="50"/>
      <c r="Z11" s="50"/>
    </row>
    <row r="12" spans="1:26" ht="17.25" customHeight="1">
      <c r="D12" s="168" t="str">
        <f>현금흐름!$B$27</f>
        <v>대중교통/택시</v>
      </c>
      <c r="E12" s="159" t="s">
        <v>125</v>
      </c>
      <c r="F12" s="164" t="str">
        <f>현금흐름!A27</f>
        <v>교통</v>
      </c>
      <c r="G12" s="161" t="str">
        <f>현금흐름!$B$27</f>
        <v>대중교통/택시</v>
      </c>
      <c r="H12" s="162">
        <f t="shared" si="0"/>
        <v>0</v>
      </c>
      <c r="I12" s="285" t="e">
        <f>H12/현금흐름!O27</f>
        <v>#DIV/0!</v>
      </c>
      <c r="J12" s="154">
        <f>현금흐름!O27-H12</f>
        <v>0</v>
      </c>
      <c r="K12" s="141"/>
      <c r="L12" s="142"/>
      <c r="M12" s="143"/>
      <c r="N12" s="144"/>
      <c r="O12" s="145"/>
      <c r="Q12" s="155"/>
      <c r="R12" s="156"/>
      <c r="S12" s="147"/>
      <c r="T12" s="147"/>
      <c r="U12" s="157"/>
      <c r="V12" s="157"/>
      <c r="W12" s="158"/>
      <c r="X12" s="50"/>
      <c r="Y12" s="50"/>
      <c r="Z12" s="50"/>
    </row>
    <row r="13" spans="1:26" ht="17.25" customHeight="1">
      <c r="A13" s="451" t="s">
        <v>44</v>
      </c>
      <c r="B13" s="452"/>
      <c r="C13" s="453"/>
      <c r="D13" s="168" t="str">
        <f>현금흐름!$B$28</f>
        <v>세금/공과금</v>
      </c>
      <c r="E13" s="159" t="s">
        <v>125</v>
      </c>
      <c r="F13" s="164" t="str">
        <f>현금흐름!A28</f>
        <v>기타</v>
      </c>
      <c r="G13" s="161" t="str">
        <f>현금흐름!$B$28</f>
        <v>세금/공과금</v>
      </c>
      <c r="H13" s="162">
        <f t="shared" si="0"/>
        <v>0</v>
      </c>
      <c r="I13" s="285" t="e">
        <f>H13/현금흐름!O28</f>
        <v>#DIV/0!</v>
      </c>
      <c r="J13" s="154">
        <f>현금흐름!O28-H13</f>
        <v>0</v>
      </c>
      <c r="K13" s="141"/>
      <c r="L13" s="142"/>
      <c r="M13" s="143"/>
      <c r="N13" s="144"/>
      <c r="O13" s="145"/>
      <c r="Q13" s="155"/>
      <c r="R13" s="156"/>
      <c r="S13" s="147"/>
      <c r="T13" s="147"/>
      <c r="U13" s="157"/>
      <c r="V13" s="157"/>
      <c r="W13" s="158"/>
      <c r="X13" s="50"/>
      <c r="Y13" s="50"/>
      <c r="Z13" s="50"/>
    </row>
    <row r="14" spans="1:26" ht="17.25" customHeight="1">
      <c r="A14" s="312" t="s">
        <v>126</v>
      </c>
      <c r="B14" s="166" t="s">
        <v>24</v>
      </c>
      <c r="C14" s="313" t="s">
        <v>127</v>
      </c>
      <c r="D14" s="126"/>
      <c r="E14" s="170"/>
      <c r="F14" s="436" t="s">
        <v>1</v>
      </c>
      <c r="G14" s="367"/>
      <c r="H14" s="171">
        <f>SUM(H5:H13)</f>
        <v>30100</v>
      </c>
      <c r="I14" s="287" t="e">
        <f>H14/현금흐름!O29</f>
        <v>#DIV/0!</v>
      </c>
      <c r="J14" s="172">
        <f>현금흐름!O29-H14</f>
        <v>-30100</v>
      </c>
      <c r="K14" s="141"/>
      <c r="L14" s="142"/>
      <c r="M14" s="143"/>
      <c r="N14" s="144"/>
      <c r="O14" s="145"/>
      <c r="Q14" s="155"/>
      <c r="R14" s="156"/>
      <c r="S14" s="147"/>
      <c r="T14" s="147"/>
      <c r="U14" s="157"/>
      <c r="V14" s="157"/>
      <c r="W14" s="158"/>
      <c r="X14" s="50"/>
      <c r="Y14" s="50"/>
      <c r="Z14" s="50"/>
    </row>
    <row r="15" spans="1:26" ht="17.25" customHeight="1">
      <c r="A15" s="314" t="str">
        <f>현금흐름!A4</f>
        <v>회사</v>
      </c>
      <c r="B15" s="162">
        <f>SUMIF($M$4:$M$15,A15,$N$4:$N$15)</f>
        <v>1000000</v>
      </c>
      <c r="C15" s="315">
        <f>B15/$B$18</f>
        <v>1</v>
      </c>
      <c r="D15" s="168" t="str">
        <f>현금흐름!$B$30</f>
        <v>자동차보험</v>
      </c>
      <c r="E15" s="173" t="s">
        <v>128</v>
      </c>
      <c r="F15" s="174" t="str">
        <f>현금흐름!A30</f>
        <v>차량</v>
      </c>
      <c r="G15" s="161" t="str">
        <f>현금흐름!$B$30</f>
        <v>자동차보험</v>
      </c>
      <c r="H15" s="162">
        <f t="shared" ref="H15:H34" si="1">SUMIF(U:U,G15,V:V)</f>
        <v>0</v>
      </c>
      <c r="I15" s="285" t="e">
        <f>H15/현금흐름!O30</f>
        <v>#DIV/0!</v>
      </c>
      <c r="J15" s="154">
        <f>현금흐름!O30-H15</f>
        <v>0</v>
      </c>
      <c r="K15" s="175"/>
      <c r="L15" s="142"/>
      <c r="M15" s="143"/>
      <c r="N15" s="144"/>
      <c r="O15" s="145"/>
      <c r="Q15" s="155"/>
      <c r="R15" s="156"/>
      <c r="S15" s="147"/>
      <c r="T15" s="147"/>
      <c r="U15" s="157"/>
      <c r="V15" s="157"/>
      <c r="W15" s="158"/>
      <c r="X15" s="50"/>
      <c r="Y15" s="50"/>
      <c r="Z15" s="50"/>
    </row>
    <row r="16" spans="1:26" ht="17.25" customHeight="1">
      <c r="A16" s="314" t="s">
        <v>47</v>
      </c>
      <c r="B16" s="162">
        <f>SUMIF($M$4:$M$15,A16,$N$4:$N$15)</f>
        <v>0</v>
      </c>
      <c r="C16" s="315">
        <f>B16/$B$18</f>
        <v>0</v>
      </c>
      <c r="D16" s="168" t="str">
        <f>현금흐름!$B$31</f>
        <v>주유</v>
      </c>
      <c r="E16" s="178" t="s">
        <v>128</v>
      </c>
      <c r="F16" s="179" t="str">
        <f>현금흐름!A30</f>
        <v>차량</v>
      </c>
      <c r="G16" s="161" t="str">
        <f>현금흐름!$B$31</f>
        <v>주유</v>
      </c>
      <c r="H16" s="162">
        <f t="shared" si="1"/>
        <v>0</v>
      </c>
      <c r="I16" s="285" t="e">
        <f>H16/현금흐름!O31</f>
        <v>#DIV/0!</v>
      </c>
      <c r="J16" s="154">
        <f>현금흐름!O31-H16</f>
        <v>0</v>
      </c>
      <c r="K16" s="141"/>
      <c r="L16" s="185"/>
      <c r="M16" s="186" t="s">
        <v>129</v>
      </c>
      <c r="N16" s="187">
        <f>SUM(N4:N15)</f>
        <v>1000000</v>
      </c>
      <c r="O16" s="188"/>
      <c r="Q16" s="155"/>
      <c r="R16" s="156"/>
      <c r="S16" s="147"/>
      <c r="T16" s="147"/>
      <c r="U16" s="157"/>
      <c r="V16" s="157"/>
      <c r="W16" s="158"/>
      <c r="X16" s="50"/>
      <c r="Y16" s="50"/>
      <c r="Z16" s="50"/>
    </row>
    <row r="17" spans="1:26" ht="17.25" customHeight="1">
      <c r="A17" s="314" t="s">
        <v>48</v>
      </c>
      <c r="B17" s="162">
        <f>SUMIF($M$4:$M$15,A17,$N$4:$N$15)</f>
        <v>0</v>
      </c>
      <c r="C17" s="315">
        <f>B17/$B$18</f>
        <v>0</v>
      </c>
      <c r="D17" s="168" t="str">
        <f>현금흐름!$B$32</f>
        <v>기타유지비</v>
      </c>
      <c r="E17" s="178" t="s">
        <v>128</v>
      </c>
      <c r="F17" s="180" t="str">
        <f>현금흐름!A30</f>
        <v>차량</v>
      </c>
      <c r="G17" s="161" t="str">
        <f>현금흐름!$B$32</f>
        <v>기타유지비</v>
      </c>
      <c r="H17" s="162">
        <f t="shared" si="1"/>
        <v>0</v>
      </c>
      <c r="I17" s="285" t="e">
        <f>H17/현금흐름!O32</f>
        <v>#DIV/0!</v>
      </c>
      <c r="J17" s="154">
        <f>현금흐름!O32-H17</f>
        <v>0</v>
      </c>
      <c r="K17" s="141"/>
      <c r="L17" s="128"/>
      <c r="Q17" s="155"/>
      <c r="R17" s="156"/>
      <c r="S17" s="147"/>
      <c r="T17" s="147"/>
      <c r="U17" s="157"/>
      <c r="V17" s="157"/>
      <c r="W17" s="158"/>
      <c r="X17" s="50"/>
      <c r="Y17" s="50"/>
      <c r="Z17" s="50"/>
    </row>
    <row r="18" spans="1:26" ht="17.25" customHeight="1">
      <c r="A18" s="316" t="s">
        <v>129</v>
      </c>
      <c r="B18" s="317">
        <f>SUM(B15:B17)</f>
        <v>1000000</v>
      </c>
      <c r="C18" s="318"/>
      <c r="D18" s="168" t="str">
        <f>현금흐름!$B$33</f>
        <v>집밥</v>
      </c>
      <c r="E18" s="178" t="s">
        <v>128</v>
      </c>
      <c r="F18" s="163" t="str">
        <f>현금흐름!A33</f>
        <v>식비</v>
      </c>
      <c r="G18" s="161" t="str">
        <f>현금흐름!$B$33</f>
        <v>집밥</v>
      </c>
      <c r="H18" s="162">
        <f t="shared" si="1"/>
        <v>0</v>
      </c>
      <c r="I18" s="285" t="e">
        <f>H18/현금흐름!O33</f>
        <v>#DIV/0!</v>
      </c>
      <c r="J18" s="154">
        <f>현금흐름!O33-H18</f>
        <v>0</v>
      </c>
      <c r="K18" s="141"/>
      <c r="L18" s="128" t="s">
        <v>49</v>
      </c>
      <c r="Q18" s="155"/>
      <c r="R18" s="156"/>
      <c r="S18" s="147"/>
      <c r="T18" s="147"/>
      <c r="U18" s="157"/>
      <c r="V18" s="157"/>
      <c r="W18" s="158"/>
      <c r="X18" s="50"/>
      <c r="Y18" s="50"/>
      <c r="Z18" s="50"/>
    </row>
    <row r="19" spans="1:26" ht="17.25" customHeight="1">
      <c r="A19" s="53"/>
      <c r="B19" s="53"/>
      <c r="C19" s="53"/>
      <c r="D19" s="168" t="str">
        <f>현금흐름!$B$34</f>
        <v>외식/배달</v>
      </c>
      <c r="E19" s="178" t="s">
        <v>128</v>
      </c>
      <c r="F19" s="181" t="str">
        <f>현금흐름!A33</f>
        <v>식비</v>
      </c>
      <c r="G19" s="161" t="str">
        <f>현금흐름!$B$34</f>
        <v>외식/배달</v>
      </c>
      <c r="H19" s="162">
        <f t="shared" si="1"/>
        <v>0</v>
      </c>
      <c r="I19" s="285" t="e">
        <f>H19/현금흐름!O34</f>
        <v>#DIV/0!</v>
      </c>
      <c r="J19" s="154">
        <f>현금흐름!O34-H19</f>
        <v>0</v>
      </c>
      <c r="K19" s="141"/>
      <c r="L19" s="131" t="s">
        <v>116</v>
      </c>
      <c r="M19" s="132" t="s">
        <v>130</v>
      </c>
      <c r="N19" s="132" t="s">
        <v>24</v>
      </c>
      <c r="O19" s="133" t="s">
        <v>117</v>
      </c>
      <c r="Q19" s="155"/>
      <c r="R19" s="156"/>
      <c r="S19" s="147"/>
      <c r="T19" s="147"/>
      <c r="U19" s="157"/>
      <c r="V19" s="157"/>
      <c r="W19" s="158"/>
      <c r="X19" s="50"/>
      <c r="Y19" s="50"/>
      <c r="Z19" s="50"/>
    </row>
    <row r="20" spans="1:26" ht="17.25" customHeight="1">
      <c r="A20" s="437" t="s">
        <v>49</v>
      </c>
      <c r="B20" s="438"/>
      <c r="C20" s="439"/>
      <c r="D20" s="168" t="str">
        <f>현금흐름!$B$35</f>
        <v>카페/간식</v>
      </c>
      <c r="E20" s="178" t="s">
        <v>128</v>
      </c>
      <c r="F20" s="184" t="str">
        <f>현금흐름!A33</f>
        <v>식비</v>
      </c>
      <c r="G20" s="161" t="str">
        <f>현금흐름!$B$35</f>
        <v>카페/간식</v>
      </c>
      <c r="H20" s="162">
        <f t="shared" si="1"/>
        <v>0</v>
      </c>
      <c r="I20" s="285" t="e">
        <f>H20/현금흐름!O35</f>
        <v>#DIV/0!</v>
      </c>
      <c r="J20" s="154">
        <f>현금흐름!O35-H20</f>
        <v>0</v>
      </c>
      <c r="K20" s="141"/>
      <c r="L20" s="142"/>
      <c r="M20" s="192" t="s">
        <v>153</v>
      </c>
      <c r="N20" s="193">
        <v>1000000</v>
      </c>
      <c r="O20" s="194"/>
      <c r="Q20" s="155"/>
      <c r="R20" s="156"/>
      <c r="S20" s="147"/>
      <c r="T20" s="147"/>
      <c r="U20" s="157"/>
      <c r="V20" s="157"/>
      <c r="W20" s="158"/>
      <c r="X20" s="50"/>
      <c r="Y20" s="50"/>
      <c r="Z20" s="50"/>
    </row>
    <row r="21" spans="1:26" ht="17.25" customHeight="1">
      <c r="A21" s="165" t="s">
        <v>130</v>
      </c>
      <c r="B21" s="166" t="s">
        <v>24</v>
      </c>
      <c r="C21" s="167" t="s">
        <v>127</v>
      </c>
      <c r="D21" s="168" t="str">
        <f>현금흐름!$B$36</f>
        <v>음악</v>
      </c>
      <c r="E21" s="178" t="s">
        <v>128</v>
      </c>
      <c r="F21" s="288" t="str">
        <f>현금흐름!A36</f>
        <v>취미</v>
      </c>
      <c r="G21" s="161" t="str">
        <f>현금흐름!$B$36</f>
        <v>음악</v>
      </c>
      <c r="H21" s="162">
        <f t="shared" si="1"/>
        <v>0</v>
      </c>
      <c r="I21" s="285" t="e">
        <f>H21/현금흐름!O36</f>
        <v>#DIV/0!</v>
      </c>
      <c r="J21" s="154">
        <f>현금흐름!O36-H21</f>
        <v>0</v>
      </c>
      <c r="K21" s="141"/>
      <c r="L21" s="142"/>
      <c r="M21" s="143" t="s">
        <v>154</v>
      </c>
      <c r="N21" s="193">
        <v>1000000</v>
      </c>
      <c r="O21" s="145"/>
      <c r="Q21" s="155"/>
      <c r="R21" s="156"/>
      <c r="S21" s="147"/>
      <c r="T21" s="147"/>
      <c r="U21" s="157"/>
      <c r="V21" s="157"/>
      <c r="W21" s="158"/>
      <c r="X21" s="50"/>
      <c r="Y21" s="50"/>
      <c r="Z21" s="50"/>
    </row>
    <row r="22" spans="1:26" ht="17.25" customHeight="1">
      <c r="A22" s="183" t="str">
        <f>현금흐름!A10</f>
        <v>대출상환</v>
      </c>
      <c r="B22" s="162">
        <f>SUMIF(M$20:M$31,A22,N$20:N$31)</f>
        <v>1000000</v>
      </c>
      <c r="C22" s="169">
        <f>B22/$B$26</f>
        <v>0.5</v>
      </c>
      <c r="D22" s="168" t="str">
        <f>현금흐름!$B$37</f>
        <v>문화</v>
      </c>
      <c r="E22" s="178" t="s">
        <v>128</v>
      </c>
      <c r="F22" s="289" t="str">
        <f>현금흐름!A36</f>
        <v>취미</v>
      </c>
      <c r="G22" s="161" t="str">
        <f>현금흐름!$B$37</f>
        <v>문화</v>
      </c>
      <c r="H22" s="162">
        <f t="shared" si="1"/>
        <v>0</v>
      </c>
      <c r="I22" s="285" t="e">
        <f>H22/현금흐름!O37</f>
        <v>#DIV/0!</v>
      </c>
      <c r="J22" s="154">
        <f>현금흐름!O37-H22</f>
        <v>0</v>
      </c>
      <c r="K22" s="141"/>
      <c r="L22" s="142"/>
      <c r="M22" s="143"/>
      <c r="N22" s="144"/>
      <c r="O22" s="145"/>
      <c r="Q22" s="155"/>
      <c r="R22" s="156"/>
      <c r="S22" s="147"/>
      <c r="T22" s="147"/>
      <c r="U22" s="157"/>
      <c r="V22" s="157"/>
      <c r="W22" s="158"/>
      <c r="X22" s="50"/>
      <c r="Y22" s="50"/>
      <c r="Z22" s="50"/>
    </row>
    <row r="23" spans="1:26" ht="17.25" customHeight="1">
      <c r="A23" s="183" t="str">
        <f>현금흐름!A11</f>
        <v>금융투자</v>
      </c>
      <c r="B23" s="162">
        <f>SUMIF(M$20:M$31,A23,N$20:N$31)</f>
        <v>0</v>
      </c>
      <c r="C23" s="169">
        <f>B23/$B$26</f>
        <v>0</v>
      </c>
      <c r="D23" s="168" t="str">
        <f>현금흐름!$B$38</f>
        <v>여행</v>
      </c>
      <c r="E23" s="178" t="s">
        <v>128</v>
      </c>
      <c r="F23" s="290" t="str">
        <f>현금흐름!A36</f>
        <v>취미</v>
      </c>
      <c r="G23" s="161" t="str">
        <f>현금흐름!$B$38</f>
        <v>여행</v>
      </c>
      <c r="H23" s="162">
        <f t="shared" si="1"/>
        <v>0</v>
      </c>
      <c r="I23" s="285" t="e">
        <f>H23/현금흐름!O38</f>
        <v>#DIV/0!</v>
      </c>
      <c r="J23" s="154">
        <f>현금흐름!O38-H23</f>
        <v>0</v>
      </c>
      <c r="K23" s="141"/>
      <c r="L23" s="142"/>
      <c r="M23" s="143"/>
      <c r="N23" s="144"/>
      <c r="O23" s="145"/>
      <c r="Q23" s="155"/>
      <c r="R23" s="156"/>
      <c r="S23" s="147"/>
      <c r="T23" s="147"/>
      <c r="U23" s="157"/>
      <c r="V23" s="157"/>
      <c r="W23" s="158"/>
      <c r="X23" s="50"/>
      <c r="Y23" s="50"/>
      <c r="Z23" s="50"/>
    </row>
    <row r="24" spans="1:26" ht="17.25" customHeight="1">
      <c r="A24" s="183" t="str">
        <f>현금흐름!A12</f>
        <v>비상금</v>
      </c>
      <c r="B24" s="162">
        <f>SUMIF(M$20:M$31,A24,N$20:N$31)</f>
        <v>1000000</v>
      </c>
      <c r="C24" s="169">
        <f>B24/$B$26</f>
        <v>0.5</v>
      </c>
      <c r="D24" s="168" t="str">
        <f>현금흐름!$B$39</f>
        <v>운동</v>
      </c>
      <c r="E24" s="178" t="s">
        <v>128</v>
      </c>
      <c r="F24" s="174" t="str">
        <f>현금흐름!A39</f>
        <v>개발</v>
      </c>
      <c r="G24" s="161" t="str">
        <f>현금흐름!$B$39</f>
        <v>운동</v>
      </c>
      <c r="H24" s="162">
        <f t="shared" si="1"/>
        <v>0</v>
      </c>
      <c r="I24" s="285" t="e">
        <f>H24/현금흐름!O39</f>
        <v>#DIV/0!</v>
      </c>
      <c r="J24" s="154">
        <f>현금흐름!O39-H24</f>
        <v>0</v>
      </c>
      <c r="K24" s="141"/>
      <c r="L24" s="142"/>
      <c r="M24" s="143"/>
      <c r="N24" s="144"/>
      <c r="O24" s="145"/>
      <c r="Q24" s="155"/>
      <c r="R24" s="156"/>
      <c r="S24" s="147"/>
      <c r="T24" s="147"/>
      <c r="U24" s="157"/>
      <c r="V24" s="157"/>
      <c r="W24" s="158"/>
      <c r="X24" s="50"/>
      <c r="Y24" s="50"/>
      <c r="Z24" s="50"/>
    </row>
    <row r="25" spans="1:26" ht="17.25" customHeight="1">
      <c r="A25" s="183" t="str">
        <f>현금흐름!A13</f>
        <v>목적적금-여행</v>
      </c>
      <c r="B25" s="162">
        <f>SUMIF(M$20:M$31,A25,N$20:N$31)</f>
        <v>0</v>
      </c>
      <c r="C25" s="169">
        <f>B25/$B$26</f>
        <v>0</v>
      </c>
      <c r="D25" s="168" t="str">
        <f>현금흐름!$B$40</f>
        <v>교육</v>
      </c>
      <c r="E25" s="178" t="s">
        <v>128</v>
      </c>
      <c r="F25" s="180" t="str">
        <f>현금흐름!A39</f>
        <v>개발</v>
      </c>
      <c r="G25" s="161" t="str">
        <f>현금흐름!$B$40</f>
        <v>교육</v>
      </c>
      <c r="H25" s="162">
        <f t="shared" si="1"/>
        <v>0</v>
      </c>
      <c r="I25" s="285" t="e">
        <f>H25/현금흐름!O40</f>
        <v>#DIV/0!</v>
      </c>
      <c r="J25" s="154">
        <f>현금흐름!O40-H25</f>
        <v>0</v>
      </c>
      <c r="K25" s="141"/>
      <c r="L25" s="142"/>
      <c r="M25" s="143"/>
      <c r="N25" s="144"/>
      <c r="O25" s="145"/>
      <c r="Q25" s="155"/>
      <c r="R25" s="156"/>
      <c r="S25" s="147"/>
      <c r="T25" s="147"/>
      <c r="U25" s="157"/>
      <c r="V25" s="157"/>
      <c r="W25" s="158"/>
      <c r="X25" s="50"/>
      <c r="Y25" s="50"/>
      <c r="Z25" s="50"/>
    </row>
    <row r="26" spans="1:26" ht="17.25" customHeight="1">
      <c r="A26" s="165" t="s">
        <v>129</v>
      </c>
      <c r="B26" s="176">
        <f>SUM(B22:B25)</f>
        <v>2000000</v>
      </c>
      <c r="C26" s="177"/>
      <c r="D26" s="168" t="str">
        <f>현금흐름!$B$41</f>
        <v>미용</v>
      </c>
      <c r="E26" s="178" t="s">
        <v>128</v>
      </c>
      <c r="F26" s="174" t="str">
        <f>현금흐름!A41</f>
        <v>꾸밈</v>
      </c>
      <c r="G26" s="161" t="str">
        <f>현금흐름!$B$41</f>
        <v>미용</v>
      </c>
      <c r="H26" s="162">
        <f t="shared" si="1"/>
        <v>0</v>
      </c>
      <c r="I26" s="285" t="e">
        <f>H26/현금흐름!O41</f>
        <v>#DIV/0!</v>
      </c>
      <c r="J26" s="154">
        <f>현금흐름!O41-H26</f>
        <v>0</v>
      </c>
      <c r="K26" s="141"/>
      <c r="L26" s="142"/>
      <c r="M26" s="182"/>
      <c r="N26" s="144"/>
      <c r="O26" s="145"/>
      <c r="Q26" s="155"/>
      <c r="R26" s="156"/>
      <c r="S26" s="147"/>
      <c r="T26" s="147"/>
      <c r="U26" s="157"/>
      <c r="V26" s="157"/>
      <c r="W26" s="158"/>
      <c r="X26" s="50"/>
      <c r="Y26" s="50"/>
      <c r="Z26" s="50"/>
    </row>
    <row r="27" spans="1:26" ht="17.25" customHeight="1">
      <c r="A27" s="53"/>
      <c r="B27" s="53"/>
      <c r="C27" s="53"/>
      <c r="D27" s="168" t="str">
        <f>현금흐름!$B$42</f>
        <v>의류/잡화</v>
      </c>
      <c r="E27" s="178" t="s">
        <v>128</v>
      </c>
      <c r="F27" s="180" t="str">
        <f>현금흐름!A41</f>
        <v>꾸밈</v>
      </c>
      <c r="G27" s="161" t="str">
        <f>현금흐름!$B$42</f>
        <v>의류/잡화</v>
      </c>
      <c r="H27" s="162">
        <f t="shared" si="1"/>
        <v>0</v>
      </c>
      <c r="I27" s="285" t="e">
        <f>H27/현금흐름!O42</f>
        <v>#DIV/0!</v>
      </c>
      <c r="J27" s="154">
        <f>현금흐름!O42-H27</f>
        <v>0</v>
      </c>
      <c r="K27" s="175"/>
      <c r="L27" s="142"/>
      <c r="M27" s="182"/>
      <c r="N27" s="144"/>
      <c r="O27" s="145"/>
      <c r="Q27" s="155"/>
      <c r="R27" s="156"/>
      <c r="S27" s="147"/>
      <c r="T27" s="147"/>
      <c r="U27" s="157"/>
      <c r="V27" s="157"/>
      <c r="W27" s="158"/>
      <c r="X27" s="50"/>
      <c r="Y27" s="50"/>
      <c r="Z27" s="50"/>
    </row>
    <row r="28" spans="1:26" ht="17.25" customHeight="1">
      <c r="A28" s="454" t="s">
        <v>131</v>
      </c>
      <c r="B28" s="455"/>
      <c r="C28" s="456"/>
      <c r="D28" s="168" t="str">
        <f>현금흐름!$B$43</f>
        <v>경조사</v>
      </c>
      <c r="E28" s="178" t="s">
        <v>128</v>
      </c>
      <c r="F28" s="174" t="str">
        <f>현금흐름!A43</f>
        <v>관계</v>
      </c>
      <c r="G28" s="161" t="str">
        <f>현금흐름!$B$43</f>
        <v>경조사</v>
      </c>
      <c r="H28" s="162">
        <f t="shared" si="1"/>
        <v>0</v>
      </c>
      <c r="I28" s="285" t="e">
        <f>H28/현금흐름!O43</f>
        <v>#DIV/0!</v>
      </c>
      <c r="J28" s="154">
        <f>현금흐름!O43-H28</f>
        <v>0</v>
      </c>
      <c r="K28" s="191"/>
      <c r="L28" s="142"/>
      <c r="M28" s="182"/>
      <c r="N28" s="144"/>
      <c r="O28" s="145"/>
      <c r="Q28" s="155"/>
      <c r="R28" s="156"/>
      <c r="S28" s="147"/>
      <c r="T28" s="147"/>
      <c r="U28" s="157"/>
      <c r="V28" s="157"/>
      <c r="W28" s="158"/>
      <c r="X28" s="50"/>
      <c r="Y28" s="50"/>
      <c r="Z28" s="50"/>
    </row>
    <row r="29" spans="1:26" ht="17.25" customHeight="1">
      <c r="A29" s="189" t="str">
        <f>현금흐름!A76</f>
        <v>신한 더모아</v>
      </c>
      <c r="B29" s="153">
        <f t="shared" ref="B29:B34" si="2">SUMIF(R:R,A29,V:V)</f>
        <v>0</v>
      </c>
      <c r="C29" s="190">
        <f t="shared" ref="C29:C34" si="3">B29/$B$35</f>
        <v>0</v>
      </c>
      <c r="D29" s="168" t="str">
        <f>현금흐름!$B$44</f>
        <v>모임</v>
      </c>
      <c r="E29" s="178" t="s">
        <v>128</v>
      </c>
      <c r="F29" s="180" t="str">
        <f>현금흐름!A43</f>
        <v>관계</v>
      </c>
      <c r="G29" s="161" t="str">
        <f>현금흐름!$B$44</f>
        <v>모임</v>
      </c>
      <c r="H29" s="162">
        <f t="shared" si="1"/>
        <v>0</v>
      </c>
      <c r="I29" s="285" t="e">
        <f>H29/현금흐름!O44</f>
        <v>#DIV/0!</v>
      </c>
      <c r="J29" s="154">
        <f>현금흐름!O44-H29</f>
        <v>0</v>
      </c>
      <c r="K29" s="127"/>
      <c r="L29" s="142"/>
      <c r="M29" s="182"/>
      <c r="N29" s="144"/>
      <c r="O29" s="145"/>
      <c r="Q29" s="155"/>
      <c r="R29" s="156"/>
      <c r="S29" s="147"/>
      <c r="T29" s="147"/>
      <c r="U29" s="157"/>
      <c r="V29" s="157"/>
      <c r="W29" s="158"/>
      <c r="X29" s="50"/>
      <c r="Y29" s="50"/>
      <c r="Z29" s="50"/>
    </row>
    <row r="30" spans="1:26" ht="17.25" customHeight="1">
      <c r="A30" s="189" t="str">
        <f>현금흐름!A77</f>
        <v>현대 네이버</v>
      </c>
      <c r="B30" s="153">
        <f t="shared" si="2"/>
        <v>0</v>
      </c>
      <c r="C30" s="190">
        <f t="shared" si="3"/>
        <v>0</v>
      </c>
      <c r="D30" s="168" t="str">
        <f>현금흐름!$B$45</f>
        <v>의료</v>
      </c>
      <c r="E30" s="178" t="s">
        <v>128</v>
      </c>
      <c r="F30" s="195" t="str">
        <f>현금흐름!A45</f>
        <v>건강</v>
      </c>
      <c r="G30" s="161" t="str">
        <f>현금흐름!$B$45</f>
        <v>의료</v>
      </c>
      <c r="H30" s="162">
        <f t="shared" si="1"/>
        <v>0</v>
      </c>
      <c r="I30" s="285" t="e">
        <f>H30/현금흐름!O45</f>
        <v>#DIV/0!</v>
      </c>
      <c r="J30" s="154">
        <f>현금흐름!O45-H30</f>
        <v>0</v>
      </c>
      <c r="K30" s="127"/>
      <c r="L30" s="142"/>
      <c r="M30" s="182"/>
      <c r="N30" s="144"/>
      <c r="O30" s="145"/>
      <c r="Q30" s="155"/>
      <c r="R30" s="156"/>
      <c r="S30" s="147"/>
      <c r="T30" s="147"/>
      <c r="U30" s="157"/>
      <c r="V30" s="157"/>
      <c r="W30" s="158"/>
      <c r="X30" s="50"/>
      <c r="Y30" s="50"/>
      <c r="Z30" s="50"/>
    </row>
    <row r="31" spans="1:26" ht="17.25" customHeight="1">
      <c r="A31" s="189" t="str">
        <f>현금흐름!A78</f>
        <v>국민 노리체크</v>
      </c>
      <c r="B31" s="153">
        <f t="shared" si="2"/>
        <v>0</v>
      </c>
      <c r="C31" s="190">
        <f t="shared" si="3"/>
        <v>0</v>
      </c>
      <c r="D31" s="168" t="str">
        <f>현금흐름!$B$46</f>
        <v>동물병원</v>
      </c>
      <c r="E31" s="178" t="s">
        <v>128</v>
      </c>
      <c r="F31" s="174" t="str">
        <f>현금흐름!A46</f>
        <v>복순</v>
      </c>
      <c r="G31" s="161" t="str">
        <f>현금흐름!$B$46</f>
        <v>동물병원</v>
      </c>
      <c r="H31" s="162">
        <f t="shared" si="1"/>
        <v>0</v>
      </c>
      <c r="I31" s="285" t="e">
        <f>H31/현금흐름!O46</f>
        <v>#DIV/0!</v>
      </c>
      <c r="J31" s="154">
        <f>현금흐름!O46-H31</f>
        <v>0</v>
      </c>
      <c r="K31" s="127"/>
      <c r="L31" s="142"/>
      <c r="M31" s="182"/>
      <c r="N31" s="144"/>
      <c r="O31" s="145"/>
      <c r="Q31" s="155"/>
      <c r="R31" s="156"/>
      <c r="S31" s="147"/>
      <c r="T31" s="147"/>
      <c r="U31" s="157"/>
      <c r="V31" s="157"/>
      <c r="W31" s="158"/>
      <c r="X31" s="50"/>
      <c r="Y31" s="50"/>
      <c r="Z31" s="50"/>
    </row>
    <row r="32" spans="1:26" ht="17.25" customHeight="1">
      <c r="A32" s="189" t="str">
        <f>현금흐름!A79</f>
        <v>토스체크</v>
      </c>
      <c r="B32" s="153">
        <f t="shared" si="2"/>
        <v>0</v>
      </c>
      <c r="C32" s="190">
        <f t="shared" si="3"/>
        <v>0</v>
      </c>
      <c r="D32" s="168" t="str">
        <f>현금흐름!$B$47</f>
        <v>용품</v>
      </c>
      <c r="E32" s="178" t="s">
        <v>128</v>
      </c>
      <c r="F32" s="180" t="str">
        <f>현금흐름!A46</f>
        <v>복순</v>
      </c>
      <c r="G32" s="161" t="str">
        <f>현금흐름!$B$47</f>
        <v>용품</v>
      </c>
      <c r="H32" s="162">
        <f t="shared" si="1"/>
        <v>0</v>
      </c>
      <c r="I32" s="285" t="e">
        <f>H32/현금흐름!O47</f>
        <v>#DIV/0!</v>
      </c>
      <c r="J32" s="154">
        <f>현금흐름!O47-H32</f>
        <v>0</v>
      </c>
      <c r="K32" s="50"/>
      <c r="L32" s="185"/>
      <c r="M32" s="186" t="s">
        <v>129</v>
      </c>
      <c r="N32" s="187">
        <f>SUM(N20:N31)</f>
        <v>2000000</v>
      </c>
      <c r="O32" s="188"/>
      <c r="Q32" s="155"/>
      <c r="R32" s="156"/>
      <c r="S32" s="147"/>
      <c r="T32" s="147"/>
      <c r="U32" s="157"/>
      <c r="V32" s="157"/>
      <c r="W32" s="158"/>
      <c r="X32" s="50"/>
      <c r="Y32" s="50"/>
      <c r="Z32" s="50"/>
    </row>
    <row r="33" spans="1:26" ht="17.25" customHeight="1">
      <c r="A33" s="189" t="s">
        <v>155</v>
      </c>
      <c r="B33" s="153">
        <f t="shared" si="2"/>
        <v>30100</v>
      </c>
      <c r="C33" s="190">
        <f t="shared" si="3"/>
        <v>1</v>
      </c>
      <c r="D33" s="168" t="str">
        <f>현금흐름!$B$48</f>
        <v>생필품</v>
      </c>
      <c r="E33" s="178" t="s">
        <v>128</v>
      </c>
      <c r="F33" s="174" t="str">
        <f>현금흐름!A48</f>
        <v>생활</v>
      </c>
      <c r="G33" s="161" t="str">
        <f>현금흐름!$B$48</f>
        <v>생필품</v>
      </c>
      <c r="H33" s="162">
        <f t="shared" si="1"/>
        <v>0</v>
      </c>
      <c r="I33" s="285" t="e">
        <f>H33/현금흐름!O48</f>
        <v>#DIV/0!</v>
      </c>
      <c r="J33" s="154">
        <f>현금흐름!O48-H33</f>
        <v>0</v>
      </c>
      <c r="K33" s="50"/>
      <c r="L33" s="125"/>
      <c r="Q33" s="155"/>
      <c r="R33" s="156"/>
      <c r="S33" s="147"/>
      <c r="T33" s="147"/>
      <c r="U33" s="157"/>
      <c r="V33" s="157"/>
      <c r="W33" s="158"/>
      <c r="X33" s="50"/>
      <c r="Y33" s="50"/>
      <c r="Z33" s="50"/>
    </row>
    <row r="34" spans="1:26" ht="17.25" customHeight="1">
      <c r="A34" s="189" t="s">
        <v>156</v>
      </c>
      <c r="B34" s="153">
        <f t="shared" si="2"/>
        <v>0</v>
      </c>
      <c r="C34" s="190">
        <f t="shared" si="3"/>
        <v>0</v>
      </c>
      <c r="D34" s="168" t="str">
        <f>현금흐름!$B$49</f>
        <v>기타</v>
      </c>
      <c r="E34" s="178" t="s">
        <v>128</v>
      </c>
      <c r="F34" s="180" t="str">
        <f>현금흐름!A48</f>
        <v>생활</v>
      </c>
      <c r="G34" s="161" t="str">
        <f>현금흐름!$B$49</f>
        <v>기타</v>
      </c>
      <c r="H34" s="162">
        <f t="shared" si="1"/>
        <v>0</v>
      </c>
      <c r="I34" s="285" t="e">
        <f>H34/현금흐름!O49</f>
        <v>#DIV/0!</v>
      </c>
      <c r="J34" s="154">
        <f>현금흐름!O49-H34</f>
        <v>0</v>
      </c>
      <c r="K34" s="50"/>
      <c r="L34" s="125"/>
      <c r="Q34" s="286"/>
      <c r="R34" s="156"/>
      <c r="S34" s="147"/>
      <c r="T34" s="147"/>
      <c r="U34" s="157"/>
      <c r="V34" s="157"/>
      <c r="W34" s="158"/>
      <c r="X34" s="50"/>
      <c r="Y34" s="50"/>
      <c r="Z34" s="50"/>
    </row>
    <row r="35" spans="1:26" ht="17.25" customHeight="1">
      <c r="A35" s="199" t="s">
        <v>2</v>
      </c>
      <c r="B35" s="200">
        <f>SUM(B29:B34)</f>
        <v>30100</v>
      </c>
      <c r="C35" s="201"/>
      <c r="D35" s="126"/>
      <c r="E35" s="196"/>
      <c r="F35" s="440" t="s">
        <v>1</v>
      </c>
      <c r="G35" s="367"/>
      <c r="H35" s="197">
        <f>SUM(H15:H34)</f>
        <v>0</v>
      </c>
      <c r="I35" s="291" t="e">
        <f>H35/현금흐름!O50</f>
        <v>#DIV/0!</v>
      </c>
      <c r="J35" s="198">
        <f>현금흐름!O50-H35</f>
        <v>0</v>
      </c>
      <c r="K35" s="50"/>
      <c r="L35" s="125"/>
      <c r="Q35" s="286"/>
      <c r="R35" s="156"/>
      <c r="S35" s="147"/>
      <c r="T35" s="147"/>
      <c r="U35" s="157"/>
      <c r="V35" s="157"/>
      <c r="W35" s="158"/>
      <c r="X35" s="50"/>
      <c r="Y35" s="50"/>
      <c r="Z35" s="50"/>
    </row>
    <row r="36" spans="1:26" ht="17.25" customHeight="1">
      <c r="A36" s="53"/>
      <c r="B36" s="53"/>
      <c r="C36" s="53"/>
      <c r="D36" s="126"/>
      <c r="E36" s="441" t="s">
        <v>4</v>
      </c>
      <c r="F36" s="399"/>
      <c r="G36" s="382"/>
      <c r="H36" s="202">
        <f>SUM(H14,H35)</f>
        <v>30100</v>
      </c>
      <c r="I36" s="203" t="e">
        <f>H36/현금흐름!O51</f>
        <v>#DIV/0!</v>
      </c>
      <c r="J36" s="204">
        <f>SUM(J14,J35)</f>
        <v>-30100</v>
      </c>
      <c r="K36" s="50"/>
      <c r="L36" s="125"/>
      <c r="Q36" s="155"/>
      <c r="R36" s="156"/>
      <c r="S36" s="147"/>
      <c r="T36" s="147"/>
      <c r="U36" s="157"/>
      <c r="V36" s="157"/>
      <c r="W36" s="158"/>
      <c r="X36" s="50"/>
      <c r="Y36" s="50"/>
      <c r="Z36" s="50"/>
    </row>
    <row r="37" spans="1:26" ht="17.25" customHeight="1">
      <c r="A37" s="454" t="s">
        <v>132</v>
      </c>
      <c r="B37" s="455"/>
      <c r="C37" s="456"/>
      <c r="D37" s="205"/>
      <c r="H37" s="125"/>
      <c r="L37" s="125"/>
      <c r="Q37" s="155"/>
      <c r="R37" s="156"/>
      <c r="S37" s="147"/>
      <c r="T37" s="147"/>
      <c r="U37" s="157"/>
      <c r="V37" s="157"/>
      <c r="W37" s="158"/>
      <c r="X37" s="50"/>
      <c r="Y37" s="50"/>
      <c r="Z37" s="50"/>
    </row>
    <row r="38" spans="1:26" ht="17.25" customHeight="1">
      <c r="A38" s="206" t="s">
        <v>49</v>
      </c>
      <c r="B38" s="153">
        <f>N32</f>
        <v>2000000</v>
      </c>
      <c r="C38" s="190">
        <f>B38/$B$18</f>
        <v>2</v>
      </c>
      <c r="D38" s="126"/>
      <c r="E38" s="437" t="s">
        <v>133</v>
      </c>
      <c r="F38" s="348"/>
      <c r="G38" s="348"/>
      <c r="H38" s="348"/>
      <c r="I38" s="376"/>
      <c r="J38" s="50"/>
      <c r="K38" s="125"/>
      <c r="L38" s="125"/>
      <c r="Q38" s="155"/>
      <c r="R38" s="156"/>
      <c r="S38" s="147"/>
      <c r="T38" s="147"/>
      <c r="U38" s="156"/>
      <c r="V38" s="157"/>
      <c r="W38" s="158"/>
      <c r="X38" s="50"/>
      <c r="Y38" s="50"/>
      <c r="Z38" s="50"/>
    </row>
    <row r="39" spans="1:26" ht="17.25" customHeight="1">
      <c r="A39" s="183" t="s">
        <v>125</v>
      </c>
      <c r="B39" s="162">
        <f>H14</f>
        <v>30100</v>
      </c>
      <c r="C39" s="169">
        <f>B39/$B$18</f>
        <v>3.0099999999999998E-2</v>
      </c>
      <c r="D39" s="126"/>
      <c r="E39" s="207" t="s">
        <v>134</v>
      </c>
      <c r="F39" s="207">
        <v>7.0000000000000007E-2</v>
      </c>
      <c r="G39" s="161" t="s">
        <v>135</v>
      </c>
      <c r="H39" s="208" t="str">
        <f>IF($C$39&lt;$F$39,"권장기준 미만","권장기준 초과")</f>
        <v>권장기준 미만</v>
      </c>
      <c r="I39" s="209" t="str">
        <f>IF(H39="권장기준 미만","개선","양호")</f>
        <v>개선</v>
      </c>
      <c r="J39" s="50"/>
      <c r="K39" s="125"/>
      <c r="L39" s="125"/>
      <c r="Q39" s="155"/>
      <c r="R39" s="156"/>
      <c r="S39" s="147"/>
      <c r="T39" s="147"/>
      <c r="U39" s="157"/>
      <c r="V39" s="157"/>
      <c r="W39" s="158"/>
      <c r="X39" s="50"/>
      <c r="Y39" s="50"/>
      <c r="Z39" s="50"/>
    </row>
    <row r="40" spans="1:26" ht="17.25" customHeight="1">
      <c r="A40" s="183" t="s">
        <v>128</v>
      </c>
      <c r="B40" s="162">
        <f>H35</f>
        <v>0</v>
      </c>
      <c r="C40" s="169">
        <f>B40/$B$18</f>
        <v>0</v>
      </c>
      <c r="D40" s="126"/>
      <c r="E40" s="207" t="s">
        <v>136</v>
      </c>
      <c r="F40" s="207">
        <v>0.31</v>
      </c>
      <c r="G40" s="161" t="s">
        <v>137</v>
      </c>
      <c r="H40" s="208" t="str">
        <f>IF($C$40&lt;$F$40,"권장기준 미만","권장기준 초과")</f>
        <v>권장기준 미만</v>
      </c>
      <c r="I40" s="209" t="str">
        <f t="shared" ref="I40:I41" si="4">IF(H40="권장기준 미만","양호","개선")</f>
        <v>양호</v>
      </c>
      <c r="J40" s="50"/>
      <c r="K40" s="125"/>
      <c r="L40" s="125"/>
      <c r="Q40" s="155"/>
      <c r="R40" s="156"/>
      <c r="S40" s="147"/>
      <c r="T40" s="147"/>
      <c r="U40" s="156"/>
      <c r="V40" s="157"/>
      <c r="W40" s="158"/>
      <c r="X40" s="50"/>
      <c r="Y40" s="50"/>
      <c r="Z40" s="50"/>
    </row>
    <row r="41" spans="1:26" ht="17.25" customHeight="1">
      <c r="A41" s="214" t="s">
        <v>2</v>
      </c>
      <c r="B41" s="200">
        <f>SUM(B38:B40)</f>
        <v>2030100</v>
      </c>
      <c r="C41" s="201"/>
      <c r="D41" s="126"/>
      <c r="E41" s="210" t="s">
        <v>138</v>
      </c>
      <c r="F41" s="210">
        <v>0.32</v>
      </c>
      <c r="G41" s="211" t="s">
        <v>137</v>
      </c>
      <c r="H41" s="212" t="str">
        <f>IF($C$41&lt;$F$41,"권장기준 미만","권장기준 초과")</f>
        <v>권장기준 미만</v>
      </c>
      <c r="I41" s="213" t="str">
        <f t="shared" si="4"/>
        <v>양호</v>
      </c>
      <c r="J41" s="50"/>
      <c r="K41" s="125"/>
      <c r="L41" s="125"/>
      <c r="Q41" s="155"/>
      <c r="R41" s="156"/>
      <c r="S41" s="147"/>
      <c r="T41" s="147"/>
      <c r="U41" s="156"/>
      <c r="V41" s="157"/>
      <c r="W41" s="158"/>
      <c r="X41" s="50"/>
      <c r="Y41" s="50"/>
      <c r="Z41" s="50"/>
    </row>
    <row r="42" spans="1:26" ht="17.25" customHeight="1">
      <c r="A42" s="53"/>
      <c r="B42" s="53"/>
      <c r="C42" s="53"/>
      <c r="D42" s="126"/>
      <c r="E42" s="53"/>
      <c r="F42" s="53"/>
      <c r="G42" s="53"/>
      <c r="H42" s="53"/>
      <c r="I42" s="53"/>
      <c r="J42" s="50"/>
      <c r="K42" s="125"/>
      <c r="L42" s="125"/>
      <c r="Q42" s="155"/>
      <c r="R42" s="156"/>
      <c r="S42" s="147"/>
      <c r="T42" s="147"/>
      <c r="U42" s="157"/>
      <c r="V42" s="157"/>
      <c r="W42" s="158"/>
      <c r="X42" s="50"/>
      <c r="Y42" s="50"/>
      <c r="Z42" s="50"/>
    </row>
    <row r="43" spans="1:26" ht="17.25" customHeight="1">
      <c r="A43" s="53"/>
      <c r="B43" s="53"/>
      <c r="C43" s="53"/>
      <c r="D43" s="126"/>
      <c r="E43" s="53"/>
      <c r="F43" s="53"/>
      <c r="G43" s="53"/>
      <c r="H43" s="53"/>
      <c r="I43" s="53"/>
      <c r="J43" s="50"/>
      <c r="K43" s="125"/>
      <c r="L43" s="125"/>
      <c r="Q43" s="155"/>
      <c r="R43" s="156"/>
      <c r="S43" s="147"/>
      <c r="T43" s="147"/>
      <c r="U43" s="157"/>
      <c r="V43" s="157"/>
      <c r="W43" s="158"/>
      <c r="X43" s="50"/>
      <c r="Y43" s="50"/>
      <c r="Z43" s="50"/>
    </row>
    <row r="44" spans="1:26" ht="17.25" customHeight="1">
      <c r="A44" s="53"/>
      <c r="B44" s="53"/>
      <c r="C44" s="53"/>
      <c r="D44" s="126"/>
      <c r="E44" s="53"/>
      <c r="F44" s="53"/>
      <c r="G44" s="53"/>
      <c r="H44" s="53"/>
      <c r="I44" s="53"/>
      <c r="J44" s="50"/>
      <c r="K44" s="125"/>
      <c r="L44" s="125"/>
      <c r="Q44" s="155"/>
      <c r="R44" s="156"/>
      <c r="S44" s="147"/>
      <c r="T44" s="147"/>
      <c r="U44" s="157"/>
      <c r="V44" s="157"/>
      <c r="W44" s="158"/>
      <c r="X44" s="50"/>
      <c r="Y44" s="50"/>
      <c r="Z44" s="50"/>
    </row>
    <row r="45" spans="1:26" ht="17.25" customHeight="1">
      <c r="A45" s="53"/>
      <c r="B45" s="53"/>
      <c r="C45" s="53"/>
      <c r="D45" s="126"/>
      <c r="E45" s="53"/>
      <c r="F45" s="53"/>
      <c r="G45" s="53"/>
      <c r="H45" s="53"/>
      <c r="I45" s="53"/>
      <c r="J45" s="50"/>
      <c r="K45" s="125"/>
      <c r="L45" s="125"/>
      <c r="Q45" s="155"/>
      <c r="R45" s="156"/>
      <c r="S45" s="147"/>
      <c r="T45" s="147"/>
      <c r="U45" s="157"/>
      <c r="V45" s="157"/>
      <c r="W45" s="158"/>
      <c r="X45" s="50"/>
      <c r="Y45" s="50"/>
      <c r="Z45" s="50"/>
    </row>
    <row r="46" spans="1:26" ht="17.25" customHeight="1">
      <c r="A46" s="53"/>
      <c r="B46" s="53"/>
      <c r="C46" s="53"/>
      <c r="D46" s="126"/>
      <c r="E46" s="53"/>
      <c r="F46" s="53"/>
      <c r="G46" s="53"/>
      <c r="H46" s="53"/>
      <c r="I46" s="53"/>
      <c r="J46" s="50"/>
      <c r="K46" s="125"/>
      <c r="L46" s="125"/>
      <c r="P46" s="53"/>
      <c r="Q46" s="155"/>
      <c r="R46" s="156"/>
      <c r="S46" s="147"/>
      <c r="T46" s="147"/>
      <c r="U46" s="157"/>
      <c r="V46" s="157"/>
      <c r="W46" s="158"/>
      <c r="X46" s="50"/>
      <c r="Y46" s="50"/>
      <c r="Z46" s="50"/>
    </row>
    <row r="47" spans="1:26" ht="17.25" customHeight="1">
      <c r="A47" s="53"/>
      <c r="B47" s="53"/>
      <c r="C47" s="53"/>
      <c r="D47" s="126"/>
      <c r="E47" s="53"/>
      <c r="F47" s="53"/>
      <c r="G47" s="53"/>
      <c r="H47" s="53"/>
      <c r="I47" s="53"/>
      <c r="J47" s="50"/>
      <c r="K47" s="125"/>
      <c r="L47" s="125"/>
      <c r="P47" s="53"/>
      <c r="Q47" s="155"/>
      <c r="R47" s="156"/>
      <c r="S47" s="147"/>
      <c r="T47" s="147"/>
      <c r="U47" s="157"/>
      <c r="V47" s="157"/>
      <c r="W47" s="158"/>
      <c r="X47" s="50"/>
      <c r="Y47" s="50"/>
      <c r="Z47" s="50"/>
    </row>
    <row r="48" spans="1:26" ht="17.25" customHeight="1">
      <c r="A48" s="53"/>
      <c r="B48" s="53"/>
      <c r="C48" s="53"/>
      <c r="D48" s="126"/>
      <c r="E48" s="53"/>
      <c r="F48" s="53"/>
      <c r="G48" s="53"/>
      <c r="H48" s="53"/>
      <c r="I48" s="53"/>
      <c r="J48" s="50"/>
      <c r="K48" s="125"/>
      <c r="L48" s="125"/>
      <c r="P48" s="53"/>
      <c r="Q48" s="155"/>
      <c r="R48" s="156"/>
      <c r="S48" s="147"/>
      <c r="T48" s="147"/>
      <c r="U48" s="157"/>
      <c r="V48" s="157"/>
      <c r="W48" s="158"/>
      <c r="Y48" s="53"/>
      <c r="Z48" s="53"/>
    </row>
    <row r="49" spans="1:26" ht="17.25" customHeight="1">
      <c r="A49" s="53"/>
      <c r="B49" s="53"/>
      <c r="C49" s="53"/>
      <c r="D49" s="126"/>
      <c r="E49" s="53"/>
      <c r="F49" s="53"/>
      <c r="G49" s="53"/>
      <c r="H49" s="53"/>
      <c r="I49" s="53"/>
      <c r="J49" s="50"/>
      <c r="K49" s="125"/>
      <c r="L49" s="125"/>
      <c r="R49" s="156"/>
      <c r="S49" s="147"/>
      <c r="T49" s="147"/>
      <c r="U49" s="157"/>
    </row>
    <row r="50" spans="1:26" ht="17.25" customHeight="1">
      <c r="A50" s="53"/>
      <c r="B50" s="53"/>
      <c r="C50" s="53"/>
      <c r="D50" s="126"/>
      <c r="E50" s="53"/>
      <c r="F50" s="53"/>
      <c r="G50" s="53"/>
      <c r="H50" s="53"/>
      <c r="I50" s="53"/>
      <c r="J50" s="50"/>
      <c r="K50" s="125"/>
      <c r="L50" s="125"/>
      <c r="R50" s="156"/>
      <c r="S50" s="147"/>
      <c r="T50" s="147"/>
      <c r="U50" s="157"/>
    </row>
    <row r="51" spans="1:26" ht="17.25" customHeight="1">
      <c r="A51" s="53"/>
      <c r="B51" s="53"/>
      <c r="C51" s="53"/>
      <c r="D51" s="126"/>
      <c r="E51" s="53"/>
      <c r="F51" s="53"/>
      <c r="G51" s="53"/>
      <c r="H51" s="53"/>
      <c r="I51" s="53"/>
      <c r="J51" s="50"/>
      <c r="K51" s="125"/>
      <c r="L51" s="125"/>
      <c r="R51" s="156"/>
      <c r="S51" s="147"/>
      <c r="T51" s="147"/>
      <c r="U51" s="157"/>
    </row>
    <row r="52" spans="1:26" ht="17.25" customHeight="1">
      <c r="A52" s="53"/>
      <c r="B52" s="53"/>
      <c r="C52" s="53"/>
      <c r="D52" s="126"/>
      <c r="E52" s="53"/>
      <c r="F52" s="53"/>
      <c r="G52" s="53"/>
      <c r="H52" s="53"/>
      <c r="I52" s="53"/>
      <c r="J52" s="50"/>
      <c r="K52" s="125"/>
      <c r="L52" s="125"/>
      <c r="R52" s="156"/>
      <c r="S52" s="147"/>
      <c r="T52" s="147"/>
      <c r="U52" s="157"/>
    </row>
    <row r="53" spans="1:26" ht="17.25" customHeight="1">
      <c r="A53" s="53"/>
      <c r="B53" s="53"/>
      <c r="C53" s="53"/>
      <c r="D53" s="126"/>
      <c r="E53" s="53"/>
      <c r="F53" s="53"/>
      <c r="G53" s="53"/>
      <c r="H53" s="53"/>
      <c r="I53" s="53"/>
      <c r="J53" s="50"/>
      <c r="K53" s="125"/>
      <c r="L53" s="125"/>
      <c r="R53" s="156"/>
      <c r="S53" s="147"/>
      <c r="T53" s="147"/>
      <c r="U53" s="157"/>
    </row>
    <row r="54" spans="1:26" ht="17.25" customHeight="1">
      <c r="A54" s="53"/>
      <c r="B54" s="53"/>
      <c r="C54" s="53"/>
      <c r="D54" s="126"/>
      <c r="E54" s="53"/>
      <c r="F54" s="53"/>
      <c r="G54" s="53"/>
      <c r="H54" s="53"/>
      <c r="I54" s="53"/>
      <c r="J54" s="50"/>
      <c r="K54" s="125"/>
      <c r="L54" s="125"/>
      <c r="R54" s="156"/>
      <c r="S54" s="147"/>
      <c r="T54" s="147"/>
      <c r="U54" s="157"/>
    </row>
    <row r="55" spans="1:26" ht="17.25" customHeight="1">
      <c r="A55" s="53"/>
      <c r="B55" s="53"/>
      <c r="C55" s="53"/>
      <c r="D55" s="126"/>
      <c r="E55" s="53"/>
      <c r="F55" s="53"/>
      <c r="G55" s="53"/>
      <c r="H55" s="53"/>
      <c r="I55" s="53"/>
      <c r="J55" s="50"/>
      <c r="K55" s="125"/>
      <c r="L55" s="125"/>
      <c r="R55" s="156"/>
      <c r="S55" s="147"/>
      <c r="T55" s="147"/>
      <c r="U55" s="157"/>
    </row>
    <row r="56" spans="1:26" ht="17.25" customHeight="1">
      <c r="A56" s="53"/>
      <c r="B56" s="53"/>
      <c r="C56" s="53"/>
      <c r="D56" s="126"/>
      <c r="E56" s="53"/>
      <c r="F56" s="53"/>
      <c r="G56" s="53"/>
      <c r="H56" s="53"/>
      <c r="I56" s="53"/>
      <c r="J56" s="50"/>
      <c r="K56" s="125"/>
      <c r="L56" s="125"/>
      <c r="R56" s="156"/>
      <c r="S56" s="147"/>
      <c r="T56" s="147"/>
      <c r="U56" s="157"/>
    </row>
    <row r="57" spans="1:26" ht="17.25" customHeight="1">
      <c r="A57" s="53"/>
      <c r="B57" s="53"/>
      <c r="C57" s="53"/>
      <c r="D57" s="126"/>
      <c r="E57" s="53"/>
      <c r="F57" s="53"/>
      <c r="G57" s="53"/>
      <c r="H57" s="53"/>
      <c r="I57" s="53"/>
      <c r="J57" s="50"/>
      <c r="K57" s="125"/>
      <c r="L57" s="125"/>
      <c r="R57" s="156"/>
      <c r="S57" s="147"/>
      <c r="T57" s="147"/>
      <c r="U57" s="157"/>
    </row>
    <row r="58" spans="1:26" ht="17.25" customHeight="1">
      <c r="A58" s="53"/>
      <c r="B58" s="53"/>
      <c r="C58" s="53"/>
      <c r="D58" s="126"/>
      <c r="E58" s="53"/>
      <c r="F58" s="53"/>
      <c r="G58" s="53"/>
      <c r="H58" s="53"/>
      <c r="I58" s="53"/>
      <c r="J58" s="50"/>
      <c r="K58" s="125"/>
      <c r="L58" s="125"/>
      <c r="R58" s="156"/>
      <c r="S58" s="147"/>
      <c r="T58" s="147"/>
      <c r="U58" s="157"/>
    </row>
    <row r="59" spans="1:26" ht="17.25" customHeight="1">
      <c r="A59" s="53"/>
      <c r="B59" s="53"/>
      <c r="C59" s="53"/>
      <c r="D59" s="126"/>
      <c r="E59" s="53"/>
      <c r="F59" s="53"/>
      <c r="G59" s="53"/>
      <c r="H59" s="53"/>
      <c r="I59" s="53"/>
      <c r="J59" s="50"/>
      <c r="K59" s="125"/>
      <c r="L59" s="125"/>
      <c r="R59" s="156"/>
      <c r="S59" s="147"/>
      <c r="T59" s="147"/>
      <c r="U59" s="157"/>
    </row>
    <row r="60" spans="1:26" ht="17.25" customHeight="1">
      <c r="A60" s="53"/>
      <c r="B60" s="53"/>
      <c r="C60" s="53"/>
      <c r="D60" s="126"/>
      <c r="E60" s="53"/>
      <c r="F60" s="53"/>
      <c r="G60" s="53"/>
      <c r="H60" s="53"/>
      <c r="I60" s="53"/>
      <c r="J60" s="50"/>
      <c r="K60" s="125"/>
      <c r="L60" s="125"/>
      <c r="R60" s="156"/>
      <c r="S60" s="147"/>
      <c r="T60" s="147"/>
      <c r="U60" s="157"/>
    </row>
    <row r="61" spans="1:26" ht="17.25" customHeight="1">
      <c r="A61" s="53"/>
      <c r="B61" s="53"/>
      <c r="C61" s="53"/>
      <c r="D61" s="126"/>
      <c r="E61" s="53"/>
      <c r="F61" s="53"/>
      <c r="G61" s="53"/>
      <c r="H61" s="53"/>
      <c r="I61" s="53"/>
      <c r="J61" s="50"/>
      <c r="K61" s="125"/>
      <c r="L61" s="125"/>
      <c r="R61" s="156"/>
      <c r="S61" s="147"/>
      <c r="T61" s="147"/>
      <c r="U61" s="157"/>
    </row>
    <row r="62" spans="1:26" ht="17.25" customHeight="1">
      <c r="A62" s="53"/>
      <c r="B62" s="53"/>
      <c r="C62" s="53"/>
      <c r="D62" s="126"/>
      <c r="E62" s="53"/>
      <c r="F62" s="53"/>
      <c r="G62" s="53"/>
      <c r="H62" s="53"/>
      <c r="I62" s="53"/>
      <c r="J62" s="50"/>
      <c r="K62" s="125"/>
      <c r="L62" s="125"/>
      <c r="R62" s="156"/>
      <c r="S62" s="147"/>
      <c r="T62" s="147"/>
      <c r="U62" s="157"/>
    </row>
    <row r="63" spans="1:26" ht="17.25" customHeight="1">
      <c r="A63" s="53"/>
      <c r="B63" s="53"/>
      <c r="C63" s="53"/>
      <c r="D63" s="126"/>
      <c r="E63" s="53"/>
      <c r="F63" s="53"/>
      <c r="G63" s="53"/>
      <c r="H63" s="53"/>
      <c r="I63" s="53"/>
      <c r="J63" s="50"/>
      <c r="K63" s="125"/>
      <c r="L63" s="125"/>
      <c r="R63" s="156"/>
      <c r="S63" s="147"/>
      <c r="T63" s="147"/>
      <c r="U63" s="157"/>
      <c r="Y63" s="53"/>
      <c r="Z63" s="53"/>
    </row>
    <row r="64" spans="1:26" ht="17.25" customHeight="1">
      <c r="A64" s="53"/>
      <c r="B64" s="53"/>
      <c r="C64" s="53"/>
      <c r="D64" s="126"/>
      <c r="E64" s="53"/>
      <c r="F64" s="53"/>
      <c r="G64" s="53"/>
      <c r="H64" s="53"/>
      <c r="I64" s="53"/>
      <c r="J64" s="50"/>
      <c r="K64" s="125"/>
      <c r="L64" s="125"/>
      <c r="R64" s="215"/>
      <c r="S64" s="216"/>
      <c r="T64" s="216"/>
      <c r="U64" s="217"/>
      <c r="X64" s="53"/>
      <c r="Y64" s="53"/>
    </row>
    <row r="65" spans="1:26" ht="17.25" customHeight="1">
      <c r="A65" s="53"/>
      <c r="B65" s="53"/>
      <c r="C65" s="53"/>
      <c r="D65" s="126"/>
      <c r="E65" s="53"/>
      <c r="F65" s="53"/>
      <c r="G65" s="53"/>
      <c r="H65" s="53"/>
      <c r="I65" s="53"/>
      <c r="J65" s="50"/>
      <c r="K65" s="125"/>
      <c r="L65" s="125"/>
      <c r="R65" s="50"/>
      <c r="S65" s="50"/>
      <c r="T65" s="50"/>
      <c r="U65" s="50"/>
    </row>
    <row r="66" spans="1:26" ht="17.25" customHeight="1">
      <c r="A66" s="53"/>
      <c r="B66" s="53"/>
      <c r="C66" s="53"/>
      <c r="D66" s="126"/>
      <c r="E66" s="53"/>
      <c r="F66" s="53"/>
      <c r="G66" s="53"/>
      <c r="H66" s="53"/>
      <c r="I66" s="53"/>
      <c r="J66" s="50"/>
      <c r="K66" s="125"/>
      <c r="L66" s="125"/>
      <c r="R66" s="50"/>
      <c r="S66" s="50"/>
      <c r="T66" s="50"/>
      <c r="U66" s="50"/>
    </row>
    <row r="67" spans="1:26" ht="17.25" customHeight="1">
      <c r="A67" s="53"/>
      <c r="B67" s="53"/>
      <c r="C67" s="53"/>
      <c r="D67" s="126"/>
      <c r="E67" s="53"/>
      <c r="F67" s="53"/>
      <c r="G67" s="53"/>
      <c r="H67" s="53"/>
      <c r="I67" s="53"/>
      <c r="J67" s="50"/>
      <c r="K67" s="125"/>
      <c r="L67" s="125"/>
      <c r="R67" s="50"/>
      <c r="S67" s="50"/>
      <c r="T67" s="50"/>
      <c r="U67" s="50"/>
    </row>
    <row r="68" spans="1:26" ht="17.25" customHeight="1">
      <c r="A68" s="125"/>
      <c r="D68" s="126"/>
      <c r="E68" s="53"/>
      <c r="F68" s="53"/>
      <c r="G68" s="53"/>
      <c r="H68" s="53"/>
      <c r="I68" s="53"/>
      <c r="J68" s="50"/>
      <c r="K68" s="125"/>
      <c r="L68" s="125"/>
      <c r="R68" s="50"/>
      <c r="S68" s="50"/>
      <c r="T68" s="50"/>
      <c r="U68" s="50"/>
    </row>
    <row r="69" spans="1:26" ht="17.25" customHeight="1">
      <c r="A69" s="218"/>
      <c r="B69" s="219"/>
      <c r="C69" s="220"/>
      <c r="D69" s="53"/>
      <c r="E69" s="53"/>
      <c r="F69" s="53"/>
      <c r="G69" s="53"/>
      <c r="H69" s="53"/>
      <c r="I69" s="53"/>
      <c r="J69" s="50"/>
      <c r="K69" s="125"/>
      <c r="L69" s="125"/>
      <c r="R69" s="50"/>
      <c r="S69" s="50"/>
      <c r="T69" s="50"/>
      <c r="U69" s="50"/>
    </row>
    <row r="70" spans="1:26" ht="17.25" customHeight="1">
      <c r="A70" s="218"/>
      <c r="B70" s="219"/>
      <c r="C70" s="220"/>
      <c r="D70" s="53"/>
      <c r="E70" s="53"/>
      <c r="F70" s="53"/>
      <c r="G70" s="53"/>
      <c r="H70" s="53"/>
      <c r="I70" s="53"/>
      <c r="J70" s="50"/>
      <c r="K70" s="125"/>
      <c r="L70" s="125"/>
      <c r="R70" s="50"/>
      <c r="S70" s="50"/>
      <c r="T70" s="50"/>
      <c r="U70" s="50"/>
    </row>
    <row r="71" spans="1:26" ht="17.25" customHeight="1">
      <c r="A71" s="218"/>
      <c r="B71" s="219"/>
      <c r="C71" s="220"/>
      <c r="D71" s="53"/>
      <c r="E71" s="53"/>
      <c r="F71" s="53"/>
      <c r="G71" s="53"/>
      <c r="H71" s="53"/>
      <c r="I71" s="53"/>
      <c r="J71" s="50"/>
      <c r="K71" s="125"/>
      <c r="L71" s="125"/>
      <c r="R71" s="50"/>
      <c r="S71" s="50"/>
      <c r="T71" s="50"/>
      <c r="U71" s="50"/>
    </row>
    <row r="72" spans="1:26" ht="17.25" customHeight="1">
      <c r="A72" s="218"/>
      <c r="B72" s="219"/>
      <c r="C72" s="220"/>
      <c r="D72" s="53"/>
      <c r="E72" s="53"/>
      <c r="F72" s="53"/>
      <c r="G72" s="53"/>
      <c r="H72" s="53"/>
      <c r="I72" s="53"/>
      <c r="J72" s="50"/>
      <c r="K72" s="125"/>
      <c r="L72" s="125"/>
      <c r="R72" s="50"/>
      <c r="S72" s="50"/>
      <c r="T72" s="50"/>
      <c r="U72" s="50"/>
    </row>
    <row r="73" spans="1:26" ht="17.25" customHeight="1">
      <c r="A73" s="218"/>
      <c r="B73" s="219"/>
      <c r="C73" s="220"/>
      <c r="D73" s="53"/>
      <c r="E73" s="53"/>
      <c r="F73" s="53"/>
      <c r="G73" s="53"/>
      <c r="H73" s="53"/>
      <c r="I73" s="53"/>
      <c r="J73" s="50"/>
      <c r="K73" s="125"/>
      <c r="L73" s="125"/>
      <c r="R73" s="50"/>
      <c r="S73" s="50"/>
      <c r="T73" s="50"/>
      <c r="U73" s="50"/>
    </row>
    <row r="74" spans="1:26" ht="17.25" customHeight="1">
      <c r="A74" s="218"/>
      <c r="B74" s="219"/>
      <c r="C74" s="220"/>
      <c r="D74" s="53"/>
      <c r="E74" s="53"/>
      <c r="F74" s="53"/>
      <c r="G74" s="53"/>
      <c r="H74" s="53"/>
      <c r="I74" s="53"/>
      <c r="J74" s="50"/>
      <c r="K74" s="125"/>
      <c r="L74" s="125"/>
      <c r="R74" s="50"/>
      <c r="S74" s="50"/>
      <c r="T74" s="50"/>
      <c r="U74" s="50"/>
    </row>
    <row r="75" spans="1:26" ht="17.25" customHeight="1">
      <c r="A75" s="218"/>
      <c r="B75" s="219"/>
      <c r="C75" s="220"/>
      <c r="D75" s="53"/>
      <c r="E75" s="53"/>
      <c r="F75" s="53"/>
      <c r="G75" s="53"/>
      <c r="H75" s="53"/>
      <c r="I75" s="53"/>
      <c r="J75" s="50"/>
      <c r="K75" s="125"/>
      <c r="L75" s="125"/>
      <c r="R75" s="50"/>
      <c r="S75" s="50"/>
      <c r="T75" s="50"/>
      <c r="U75" s="50"/>
    </row>
    <row r="76" spans="1:26" ht="17.25" customHeight="1">
      <c r="A76" s="218"/>
      <c r="B76" s="219"/>
      <c r="C76" s="220"/>
      <c r="D76" s="53"/>
      <c r="E76" s="53"/>
      <c r="F76" s="53"/>
      <c r="G76" s="53"/>
      <c r="H76" s="53"/>
      <c r="I76" s="53"/>
      <c r="J76" s="50"/>
      <c r="K76" s="125"/>
      <c r="L76" s="125"/>
      <c r="R76" s="50"/>
      <c r="S76" s="50"/>
      <c r="T76" s="50"/>
      <c r="U76" s="50"/>
    </row>
    <row r="77" spans="1:26" ht="17.25" customHeight="1">
      <c r="A77" s="218"/>
      <c r="B77" s="219"/>
      <c r="C77" s="220"/>
      <c r="D77" s="53"/>
      <c r="E77" s="53"/>
      <c r="F77" s="53"/>
      <c r="G77" s="53"/>
      <c r="H77" s="53"/>
      <c r="I77" s="53"/>
      <c r="J77" s="50"/>
      <c r="K77" s="125"/>
      <c r="L77" s="125"/>
      <c r="R77" s="50"/>
      <c r="S77" s="50"/>
      <c r="T77" s="50"/>
      <c r="U77" s="50"/>
    </row>
    <row r="78" spans="1:26" ht="17.25" customHeight="1">
      <c r="A78" s="218"/>
      <c r="B78" s="219"/>
      <c r="C78" s="220"/>
      <c r="D78" s="53"/>
      <c r="E78" s="53"/>
      <c r="F78" s="53"/>
      <c r="G78" s="53"/>
      <c r="H78" s="53"/>
      <c r="I78" s="53"/>
      <c r="J78" s="50"/>
      <c r="K78" s="125"/>
      <c r="L78" s="125"/>
      <c r="R78" s="50"/>
      <c r="S78" s="50"/>
      <c r="T78" s="50"/>
      <c r="U78" s="50"/>
      <c r="Z78" s="50"/>
    </row>
    <row r="79" spans="1:26" ht="17.25" customHeight="1">
      <c r="A79" s="218"/>
      <c r="B79" s="219"/>
      <c r="C79" s="220"/>
      <c r="D79" s="53"/>
      <c r="E79" s="53"/>
      <c r="F79" s="53"/>
      <c r="G79" s="53"/>
      <c r="H79" s="53"/>
      <c r="I79" s="53"/>
      <c r="J79" s="50"/>
      <c r="K79" s="125"/>
      <c r="L79" s="125"/>
      <c r="R79" s="50"/>
      <c r="S79" s="50"/>
      <c r="T79" s="50"/>
      <c r="U79" s="50"/>
      <c r="V79" s="50"/>
      <c r="W79" s="52"/>
      <c r="X79" s="50"/>
      <c r="Y79" s="50"/>
      <c r="Z79" s="50"/>
    </row>
    <row r="80" spans="1:26" ht="17.25" customHeight="1">
      <c r="A80" s="218"/>
      <c r="B80" s="219"/>
      <c r="C80" s="220"/>
      <c r="D80" s="53"/>
      <c r="E80" s="53"/>
      <c r="F80" s="53"/>
      <c r="G80" s="53"/>
      <c r="H80" s="53"/>
      <c r="I80" s="53"/>
      <c r="J80" s="50"/>
      <c r="K80" s="125"/>
      <c r="L80" s="125"/>
      <c r="R80" s="50"/>
      <c r="S80" s="50"/>
      <c r="T80" s="50"/>
      <c r="U80" s="50"/>
      <c r="V80" s="50"/>
      <c r="W80" s="52"/>
      <c r="X80" s="50"/>
      <c r="Y80" s="50"/>
      <c r="Z80" s="50"/>
    </row>
    <row r="81" spans="1:26" ht="17.25" customHeight="1">
      <c r="A81" s="218"/>
      <c r="B81" s="219"/>
      <c r="C81" s="220"/>
      <c r="D81" s="53"/>
      <c r="E81" s="53"/>
      <c r="F81" s="53"/>
      <c r="G81" s="53"/>
      <c r="H81" s="53"/>
      <c r="I81" s="53"/>
      <c r="J81" s="50"/>
      <c r="K81" s="125"/>
      <c r="L81" s="125"/>
      <c r="R81" s="50"/>
      <c r="S81" s="50"/>
      <c r="T81" s="50"/>
      <c r="U81" s="50"/>
      <c r="V81" s="50"/>
      <c r="W81" s="52"/>
      <c r="X81" s="50"/>
      <c r="Y81" s="50"/>
      <c r="Z81" s="50"/>
    </row>
    <row r="82" spans="1:26" ht="17.25" customHeight="1">
      <c r="A82" s="218"/>
      <c r="B82" s="219"/>
      <c r="C82" s="220"/>
      <c r="D82" s="53"/>
      <c r="E82" s="53"/>
      <c r="F82" s="53"/>
      <c r="G82" s="53"/>
      <c r="H82" s="53"/>
      <c r="I82" s="53"/>
      <c r="J82" s="50"/>
      <c r="K82" s="125"/>
      <c r="L82" s="125"/>
      <c r="R82" s="50"/>
      <c r="S82" s="50"/>
      <c r="T82" s="50"/>
      <c r="U82" s="50"/>
      <c r="V82" s="50"/>
      <c r="W82" s="52"/>
      <c r="X82" s="50"/>
      <c r="Y82" s="50"/>
      <c r="Z82" s="50"/>
    </row>
    <row r="83" spans="1:26" ht="17.25" customHeight="1">
      <c r="A83" s="218"/>
      <c r="B83" s="219"/>
      <c r="C83" s="220"/>
      <c r="D83" s="53"/>
      <c r="E83" s="53"/>
      <c r="F83" s="53"/>
      <c r="G83" s="53"/>
      <c r="H83" s="53"/>
      <c r="I83" s="53"/>
      <c r="J83" s="50"/>
      <c r="K83" s="125"/>
      <c r="L83" s="125"/>
      <c r="R83" s="50"/>
      <c r="S83" s="50"/>
      <c r="T83" s="50"/>
      <c r="U83" s="50"/>
      <c r="V83" s="50"/>
      <c r="W83" s="52"/>
      <c r="X83" s="50"/>
      <c r="Y83" s="50"/>
      <c r="Z83" s="50"/>
    </row>
    <row r="84" spans="1:26" ht="17.25" customHeight="1">
      <c r="A84" s="218"/>
      <c r="B84" s="219"/>
      <c r="C84" s="220"/>
      <c r="D84" s="53"/>
      <c r="E84" s="53"/>
      <c r="F84" s="53"/>
      <c r="G84" s="53"/>
      <c r="H84" s="53"/>
      <c r="I84" s="53"/>
      <c r="J84" s="50"/>
      <c r="K84" s="125"/>
      <c r="L84" s="125"/>
      <c r="R84" s="50"/>
      <c r="S84" s="50"/>
      <c r="T84" s="50"/>
      <c r="U84" s="50"/>
      <c r="V84" s="50"/>
      <c r="W84" s="52"/>
      <c r="X84" s="50"/>
      <c r="Y84" s="50"/>
      <c r="Z84" s="50"/>
    </row>
    <row r="85" spans="1:26" ht="17.25" customHeight="1">
      <c r="A85" s="218"/>
      <c r="B85" s="219"/>
      <c r="C85" s="220"/>
      <c r="D85" s="53"/>
      <c r="E85" s="53"/>
      <c r="F85" s="53"/>
      <c r="G85" s="53"/>
      <c r="H85" s="53"/>
      <c r="I85" s="53"/>
      <c r="J85" s="50"/>
      <c r="K85" s="125"/>
      <c r="L85" s="125"/>
      <c r="R85" s="50"/>
      <c r="S85" s="50"/>
      <c r="T85" s="50"/>
      <c r="U85" s="50"/>
      <c r="V85" s="50"/>
      <c r="W85" s="52"/>
      <c r="X85" s="50"/>
      <c r="Y85" s="50"/>
      <c r="Z85" s="50"/>
    </row>
    <row r="86" spans="1:26" ht="17.25" customHeight="1">
      <c r="A86" s="218"/>
      <c r="B86" s="219"/>
      <c r="C86" s="220"/>
      <c r="D86" s="53"/>
      <c r="E86" s="53"/>
      <c r="F86" s="53"/>
      <c r="G86" s="53"/>
      <c r="H86" s="53"/>
      <c r="I86" s="53"/>
      <c r="J86" s="50"/>
      <c r="K86" s="125"/>
      <c r="L86" s="125"/>
      <c r="R86" s="50"/>
      <c r="S86" s="50"/>
      <c r="T86" s="50"/>
      <c r="U86" s="50"/>
      <c r="V86" s="50"/>
      <c r="W86" s="52"/>
      <c r="X86" s="50"/>
      <c r="Y86" s="50"/>
      <c r="Z86" s="50"/>
    </row>
    <row r="87" spans="1:26" ht="17.25" customHeight="1">
      <c r="A87" s="218"/>
      <c r="B87" s="219"/>
      <c r="C87" s="220"/>
      <c r="D87" s="53"/>
      <c r="E87" s="53"/>
      <c r="F87" s="53"/>
      <c r="G87" s="53"/>
      <c r="H87" s="53"/>
      <c r="I87" s="53"/>
      <c r="J87" s="50"/>
      <c r="K87" s="125"/>
      <c r="L87" s="125"/>
      <c r="R87" s="50"/>
      <c r="S87" s="50"/>
      <c r="T87" s="50"/>
      <c r="U87" s="50"/>
      <c r="V87" s="50"/>
      <c r="W87" s="52"/>
      <c r="X87" s="50"/>
      <c r="Y87" s="50"/>
      <c r="Z87" s="50"/>
    </row>
    <row r="88" spans="1:26" ht="17.25" customHeight="1">
      <c r="A88" s="218"/>
      <c r="B88" s="219"/>
      <c r="C88" s="220"/>
      <c r="D88" s="53"/>
      <c r="E88" s="53"/>
      <c r="F88" s="53"/>
      <c r="G88" s="53"/>
      <c r="H88" s="53"/>
      <c r="I88" s="53"/>
      <c r="J88" s="50"/>
      <c r="K88" s="125"/>
      <c r="L88" s="125"/>
      <c r="R88" s="50"/>
      <c r="S88" s="50"/>
      <c r="T88" s="50"/>
      <c r="U88" s="50"/>
      <c r="V88" s="50"/>
      <c r="W88" s="52"/>
      <c r="X88" s="50"/>
      <c r="Y88" s="50"/>
      <c r="Z88" s="50"/>
    </row>
    <row r="89" spans="1:26" ht="17.25" customHeight="1">
      <c r="A89" s="218"/>
      <c r="B89" s="219"/>
      <c r="C89" s="220"/>
      <c r="D89" s="53"/>
      <c r="E89" s="53"/>
      <c r="F89" s="53"/>
      <c r="G89" s="53"/>
      <c r="H89" s="53"/>
      <c r="I89" s="53"/>
      <c r="J89" s="50"/>
      <c r="K89" s="125"/>
      <c r="L89" s="125"/>
      <c r="R89" s="50"/>
      <c r="S89" s="50"/>
      <c r="T89" s="50"/>
      <c r="U89" s="50"/>
      <c r="V89" s="50"/>
      <c r="W89" s="52"/>
      <c r="X89" s="50"/>
      <c r="Y89" s="50"/>
      <c r="Z89" s="50"/>
    </row>
    <row r="90" spans="1:26" ht="17.25" customHeight="1">
      <c r="A90" s="218"/>
      <c r="B90" s="219"/>
      <c r="C90" s="220"/>
      <c r="D90" s="53"/>
      <c r="E90" s="53"/>
      <c r="F90" s="53"/>
      <c r="G90" s="53"/>
      <c r="H90" s="53"/>
      <c r="I90" s="53"/>
      <c r="J90" s="50"/>
      <c r="K90" s="125"/>
      <c r="L90" s="125"/>
      <c r="R90" s="50"/>
      <c r="S90" s="50"/>
      <c r="T90" s="50"/>
      <c r="U90" s="50"/>
      <c r="V90" s="50"/>
      <c r="W90" s="52"/>
      <c r="X90" s="50"/>
      <c r="Y90" s="50"/>
      <c r="Z90" s="50"/>
    </row>
    <row r="91" spans="1:26" ht="17.25" customHeight="1">
      <c r="A91" s="218"/>
      <c r="B91" s="219"/>
      <c r="C91" s="220"/>
      <c r="D91" s="53"/>
      <c r="E91" s="53"/>
      <c r="F91" s="53"/>
      <c r="G91" s="53"/>
      <c r="H91" s="53"/>
      <c r="I91" s="53"/>
      <c r="J91" s="50"/>
      <c r="K91" s="125"/>
      <c r="L91" s="125"/>
      <c r="R91" s="50"/>
      <c r="S91" s="50"/>
      <c r="T91" s="50"/>
      <c r="U91" s="50"/>
      <c r="V91" s="50"/>
      <c r="W91" s="52"/>
      <c r="X91" s="50"/>
      <c r="Y91" s="50"/>
      <c r="Z91" s="50"/>
    </row>
    <row r="92" spans="1:26" ht="17.25" customHeight="1">
      <c r="A92" s="218"/>
      <c r="B92" s="219"/>
      <c r="C92" s="220"/>
      <c r="D92" s="53"/>
      <c r="E92" s="53"/>
      <c r="F92" s="53"/>
      <c r="G92" s="53"/>
      <c r="H92" s="53"/>
      <c r="I92" s="53"/>
      <c r="J92" s="50"/>
      <c r="K92" s="125"/>
      <c r="L92" s="125"/>
      <c r="R92" s="50"/>
      <c r="S92" s="50"/>
      <c r="T92" s="50"/>
      <c r="U92" s="50"/>
      <c r="V92" s="50"/>
      <c r="W92" s="52"/>
      <c r="X92" s="50"/>
      <c r="Y92" s="50"/>
      <c r="Z92" s="50"/>
    </row>
    <row r="93" spans="1:26" ht="17.25" customHeight="1">
      <c r="A93" s="218"/>
      <c r="B93" s="219"/>
      <c r="C93" s="220"/>
      <c r="D93" s="53"/>
      <c r="E93" s="53"/>
      <c r="F93" s="53"/>
      <c r="G93" s="53"/>
      <c r="H93" s="53"/>
      <c r="I93" s="53"/>
      <c r="J93" s="50"/>
      <c r="K93" s="125"/>
      <c r="L93" s="125"/>
      <c r="R93" s="50"/>
      <c r="S93" s="50"/>
      <c r="T93" s="50"/>
      <c r="U93" s="50"/>
      <c r="V93" s="50"/>
      <c r="W93" s="52"/>
      <c r="X93" s="50"/>
      <c r="Y93" s="50"/>
      <c r="Z93" s="50"/>
    </row>
    <row r="94" spans="1:26" ht="17.25" customHeight="1">
      <c r="A94" s="218"/>
      <c r="B94" s="219"/>
      <c r="C94" s="220"/>
      <c r="D94" s="53"/>
      <c r="E94" s="53"/>
      <c r="F94" s="53"/>
      <c r="G94" s="53"/>
      <c r="H94" s="53"/>
      <c r="I94" s="53"/>
      <c r="J94" s="50"/>
      <c r="K94" s="125"/>
      <c r="L94" s="125"/>
      <c r="R94" s="50"/>
      <c r="S94" s="50"/>
      <c r="T94" s="50"/>
      <c r="U94" s="50"/>
      <c r="V94" s="50"/>
      <c r="W94" s="52"/>
      <c r="X94" s="50"/>
      <c r="Y94" s="50"/>
      <c r="Z94" s="50"/>
    </row>
    <row r="95" spans="1:26" ht="17.25" customHeight="1">
      <c r="A95" s="218"/>
      <c r="B95" s="219"/>
      <c r="C95" s="220"/>
      <c r="D95" s="53"/>
      <c r="E95" s="53"/>
      <c r="F95" s="53"/>
      <c r="G95" s="53"/>
      <c r="H95" s="53"/>
      <c r="I95" s="53"/>
      <c r="J95" s="50"/>
      <c r="K95" s="125"/>
      <c r="L95" s="125"/>
      <c r="R95" s="50"/>
      <c r="S95" s="50"/>
      <c r="T95" s="50"/>
      <c r="U95" s="50"/>
      <c r="V95" s="50"/>
      <c r="W95" s="52"/>
      <c r="X95" s="50"/>
      <c r="Y95" s="50"/>
      <c r="Z95" s="50"/>
    </row>
    <row r="96" spans="1:26" ht="17.25" customHeight="1">
      <c r="A96" s="218"/>
      <c r="B96" s="219"/>
      <c r="C96" s="220"/>
      <c r="D96" s="53"/>
      <c r="E96" s="53"/>
      <c r="F96" s="53"/>
      <c r="G96" s="53"/>
      <c r="H96" s="53"/>
      <c r="I96" s="53"/>
      <c r="J96" s="50"/>
      <c r="K96" s="125"/>
      <c r="L96" s="125"/>
      <c r="R96" s="50"/>
      <c r="S96" s="50"/>
      <c r="T96" s="50"/>
      <c r="U96" s="50"/>
      <c r="V96" s="50"/>
      <c r="W96" s="52"/>
      <c r="X96" s="50"/>
      <c r="Y96" s="50"/>
      <c r="Z96" s="50"/>
    </row>
    <row r="97" spans="1:26" ht="17.25" customHeight="1">
      <c r="A97" s="53"/>
      <c r="B97" s="53"/>
      <c r="C97" s="53"/>
      <c r="D97" s="53"/>
      <c r="E97" s="53"/>
      <c r="F97" s="53"/>
      <c r="G97" s="53"/>
      <c r="H97" s="53"/>
      <c r="I97" s="53"/>
      <c r="J97" s="50"/>
      <c r="K97" s="125"/>
      <c r="L97" s="125"/>
      <c r="R97" s="50"/>
      <c r="S97" s="50"/>
      <c r="T97" s="50"/>
      <c r="U97" s="50"/>
      <c r="V97" s="50"/>
      <c r="W97" s="52"/>
      <c r="X97" s="50"/>
      <c r="Y97" s="50"/>
      <c r="Z97" s="50"/>
    </row>
    <row r="98" spans="1:26" ht="17.25" customHeight="1">
      <c r="A98" s="53"/>
      <c r="B98" s="53"/>
      <c r="C98" s="53"/>
      <c r="D98" s="53"/>
      <c r="E98" s="53"/>
      <c r="F98" s="53"/>
      <c r="G98" s="53"/>
      <c r="H98" s="53"/>
      <c r="I98" s="53"/>
      <c r="J98" s="50"/>
      <c r="K98" s="125"/>
      <c r="L98" s="125"/>
      <c r="R98" s="50"/>
      <c r="S98" s="50"/>
      <c r="T98" s="50"/>
      <c r="U98" s="50"/>
      <c r="V98" s="50"/>
      <c r="W98" s="52"/>
      <c r="X98" s="50"/>
      <c r="Y98" s="50"/>
      <c r="Z98" s="50"/>
    </row>
    <row r="99" spans="1:26" ht="17.25" customHeight="1">
      <c r="A99" s="53"/>
      <c r="B99" s="53"/>
      <c r="C99" s="53"/>
      <c r="D99" s="53"/>
      <c r="E99" s="53"/>
      <c r="F99" s="53"/>
      <c r="G99" s="53"/>
      <c r="H99" s="53"/>
      <c r="I99" s="53"/>
      <c r="J99" s="50"/>
      <c r="K99" s="125"/>
      <c r="L99" s="125"/>
      <c r="R99" s="50"/>
      <c r="S99" s="50"/>
      <c r="T99" s="50"/>
      <c r="U99" s="50"/>
      <c r="V99" s="50"/>
      <c r="W99" s="52"/>
      <c r="X99" s="50"/>
      <c r="Y99" s="50"/>
      <c r="Z99" s="50"/>
    </row>
    <row r="100" spans="1:26" ht="17.2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0"/>
      <c r="K100" s="125"/>
      <c r="L100" s="125"/>
      <c r="R100" s="50"/>
      <c r="S100" s="50"/>
      <c r="T100" s="50"/>
      <c r="U100" s="50"/>
      <c r="V100" s="50"/>
      <c r="W100" s="52"/>
      <c r="X100" s="50"/>
      <c r="Y100" s="50"/>
      <c r="Z100" s="50"/>
    </row>
    <row r="101" spans="1:26" ht="17.2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0"/>
      <c r="K101" s="125"/>
      <c r="L101" s="125"/>
      <c r="R101" s="50"/>
      <c r="S101" s="50"/>
      <c r="T101" s="50"/>
      <c r="U101" s="50"/>
      <c r="V101" s="50"/>
      <c r="W101" s="52"/>
      <c r="X101" s="50"/>
      <c r="Y101" s="50"/>
      <c r="Z101" s="50"/>
    </row>
    <row r="102" spans="1:26" ht="17.2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0"/>
      <c r="K102" s="125"/>
      <c r="L102" s="125"/>
      <c r="R102" s="50"/>
      <c r="S102" s="50"/>
      <c r="T102" s="50"/>
      <c r="U102" s="50"/>
      <c r="V102" s="50"/>
      <c r="W102" s="52"/>
      <c r="X102" s="50"/>
      <c r="Y102" s="50"/>
      <c r="Z102" s="50"/>
    </row>
    <row r="103" spans="1:26" ht="17.2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0"/>
      <c r="K103" s="125"/>
      <c r="L103" s="125"/>
      <c r="R103" s="50"/>
      <c r="S103" s="50"/>
      <c r="T103" s="50"/>
      <c r="U103" s="50"/>
      <c r="V103" s="50"/>
      <c r="W103" s="52"/>
      <c r="X103" s="50"/>
      <c r="Y103" s="50"/>
      <c r="Z103" s="50"/>
    </row>
    <row r="104" spans="1:26" ht="17.2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0"/>
      <c r="K104" s="125"/>
      <c r="L104" s="125"/>
      <c r="R104" s="50"/>
      <c r="S104" s="50"/>
      <c r="T104" s="50"/>
      <c r="U104" s="50"/>
      <c r="V104" s="50"/>
      <c r="W104" s="52"/>
      <c r="X104" s="50"/>
      <c r="Y104" s="50"/>
      <c r="Z104" s="50"/>
    </row>
    <row r="105" spans="1:26" ht="17.2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0"/>
      <c r="K105" s="125"/>
      <c r="L105" s="125"/>
      <c r="R105" s="50"/>
      <c r="S105" s="50"/>
      <c r="T105" s="50"/>
      <c r="U105" s="50"/>
      <c r="V105" s="50"/>
      <c r="W105" s="52"/>
      <c r="X105" s="50"/>
      <c r="Y105" s="50"/>
      <c r="Z105" s="50"/>
    </row>
    <row r="106" spans="1:26" ht="17.2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0"/>
      <c r="K106" s="125"/>
      <c r="L106" s="125"/>
      <c r="R106" s="50"/>
      <c r="S106" s="50"/>
      <c r="T106" s="50"/>
      <c r="U106" s="50"/>
      <c r="V106" s="50"/>
      <c r="W106" s="52"/>
      <c r="X106" s="50"/>
      <c r="Y106" s="50"/>
      <c r="Z106" s="50"/>
    </row>
    <row r="107" spans="1:26" ht="17.2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0"/>
      <c r="K107" s="125"/>
      <c r="L107" s="125"/>
      <c r="R107" s="50"/>
      <c r="S107" s="50"/>
      <c r="T107" s="50"/>
      <c r="U107" s="50"/>
      <c r="V107" s="50"/>
      <c r="W107" s="52"/>
      <c r="X107" s="50"/>
      <c r="Y107" s="50"/>
      <c r="Z107" s="50"/>
    </row>
    <row r="108" spans="1:26" ht="17.2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0"/>
      <c r="K108" s="125"/>
      <c r="L108" s="125"/>
      <c r="R108" s="50"/>
      <c r="S108" s="50"/>
      <c r="T108" s="50"/>
      <c r="U108" s="50"/>
      <c r="V108" s="50"/>
      <c r="W108" s="52"/>
      <c r="X108" s="50"/>
      <c r="Y108" s="50"/>
      <c r="Z108" s="50"/>
    </row>
    <row r="109" spans="1:26" ht="17.2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0"/>
      <c r="K109" s="125"/>
      <c r="L109" s="125"/>
      <c r="R109" s="50"/>
      <c r="S109" s="50"/>
      <c r="T109" s="50"/>
      <c r="U109" s="50"/>
      <c r="V109" s="50"/>
      <c r="W109" s="52"/>
      <c r="X109" s="50"/>
      <c r="Y109" s="50"/>
      <c r="Z109" s="50"/>
    </row>
    <row r="110" spans="1:26" ht="17.2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0"/>
      <c r="K110" s="125"/>
      <c r="L110" s="125"/>
      <c r="R110" s="50"/>
      <c r="S110" s="50"/>
      <c r="T110" s="50"/>
      <c r="U110" s="50"/>
      <c r="V110" s="50"/>
      <c r="W110" s="52"/>
      <c r="X110" s="50"/>
      <c r="Y110" s="50"/>
      <c r="Z110" s="50"/>
    </row>
    <row r="111" spans="1:26" ht="17.2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0"/>
      <c r="K111" s="125"/>
      <c r="L111" s="125"/>
      <c r="R111" s="50"/>
      <c r="S111" s="50"/>
      <c r="T111" s="50"/>
      <c r="U111" s="50"/>
      <c r="V111" s="50"/>
      <c r="W111" s="52"/>
      <c r="X111" s="50"/>
      <c r="Y111" s="50"/>
      <c r="Z111" s="50"/>
    </row>
    <row r="112" spans="1:26" ht="17.2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0"/>
      <c r="K112" s="125"/>
      <c r="L112" s="125"/>
      <c r="R112" s="50"/>
      <c r="S112" s="50"/>
      <c r="T112" s="50"/>
      <c r="U112" s="50"/>
      <c r="V112" s="50"/>
      <c r="W112" s="52"/>
      <c r="X112" s="50"/>
      <c r="Y112" s="50"/>
      <c r="Z112" s="50"/>
    </row>
    <row r="113" spans="1:26" ht="17.2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0"/>
      <c r="K113" s="125"/>
      <c r="L113" s="125"/>
      <c r="R113" s="50"/>
      <c r="S113" s="50"/>
      <c r="T113" s="50"/>
      <c r="U113" s="50"/>
      <c r="V113" s="50"/>
      <c r="W113" s="52"/>
      <c r="X113" s="50"/>
      <c r="Y113" s="50"/>
      <c r="Z113" s="50"/>
    </row>
    <row r="114" spans="1:26" ht="17.2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0"/>
      <c r="K114" s="125"/>
      <c r="L114" s="125"/>
      <c r="R114" s="50"/>
      <c r="S114" s="50"/>
      <c r="T114" s="50"/>
      <c r="U114" s="50"/>
      <c r="V114" s="50"/>
      <c r="W114" s="52"/>
      <c r="X114" s="50"/>
      <c r="Y114" s="50"/>
      <c r="Z114" s="50"/>
    </row>
    <row r="115" spans="1:26" ht="17.2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0"/>
      <c r="K115" s="125"/>
      <c r="L115" s="125"/>
      <c r="R115" s="50"/>
      <c r="S115" s="50"/>
      <c r="T115" s="50"/>
      <c r="U115" s="50"/>
      <c r="V115" s="50"/>
      <c r="W115" s="52"/>
      <c r="X115" s="50"/>
      <c r="Y115" s="50"/>
      <c r="Z115" s="50"/>
    </row>
    <row r="116" spans="1:26" ht="17.2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0"/>
      <c r="K116" s="125"/>
      <c r="L116" s="125"/>
      <c r="R116" s="50"/>
      <c r="S116" s="50"/>
      <c r="T116" s="50"/>
      <c r="U116" s="50"/>
      <c r="V116" s="50"/>
      <c r="W116" s="52"/>
      <c r="X116" s="50"/>
      <c r="Y116" s="50"/>
      <c r="Z116" s="50"/>
    </row>
    <row r="117" spans="1:26" ht="17.2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0"/>
      <c r="K117" s="125"/>
      <c r="L117" s="125"/>
      <c r="R117" s="50"/>
      <c r="S117" s="50"/>
      <c r="T117" s="50"/>
      <c r="U117" s="50"/>
      <c r="V117" s="50"/>
      <c r="W117" s="52"/>
      <c r="X117" s="50"/>
      <c r="Y117" s="50"/>
      <c r="Z117" s="50"/>
    </row>
    <row r="118" spans="1:26" ht="17.2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0"/>
      <c r="K118" s="125"/>
      <c r="L118" s="125"/>
      <c r="R118" s="50"/>
      <c r="S118" s="50"/>
      <c r="T118" s="50"/>
      <c r="U118" s="50"/>
      <c r="V118" s="50"/>
      <c r="W118" s="52"/>
      <c r="X118" s="50"/>
      <c r="Y118" s="50"/>
      <c r="Z118" s="50"/>
    </row>
    <row r="119" spans="1:26" ht="17.2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0"/>
      <c r="K119" s="125"/>
      <c r="L119" s="125"/>
      <c r="R119" s="50"/>
      <c r="S119" s="50"/>
      <c r="T119" s="50"/>
      <c r="U119" s="50"/>
      <c r="V119" s="50"/>
      <c r="W119" s="52"/>
      <c r="X119" s="50"/>
      <c r="Y119" s="50"/>
      <c r="Z119" s="50"/>
    </row>
    <row r="120" spans="1:26" ht="17.2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0"/>
      <c r="K120" s="125"/>
      <c r="L120" s="125"/>
      <c r="R120" s="50"/>
      <c r="S120" s="50"/>
      <c r="T120" s="50"/>
      <c r="U120" s="50"/>
      <c r="V120" s="50"/>
      <c r="W120" s="52"/>
      <c r="X120" s="50"/>
      <c r="Y120" s="50"/>
      <c r="Z120" s="50"/>
    </row>
    <row r="121" spans="1:26" ht="17.2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0"/>
      <c r="K121" s="125"/>
      <c r="L121" s="125"/>
      <c r="R121" s="50"/>
      <c r="S121" s="50"/>
      <c r="T121" s="50"/>
      <c r="U121" s="50"/>
      <c r="V121" s="50"/>
      <c r="W121" s="52"/>
      <c r="X121" s="50"/>
      <c r="Y121" s="50"/>
      <c r="Z121" s="50"/>
    </row>
    <row r="122" spans="1:26" ht="17.2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0"/>
      <c r="K122" s="125"/>
      <c r="L122" s="125"/>
      <c r="R122" s="50"/>
      <c r="S122" s="50"/>
      <c r="T122" s="50"/>
      <c r="U122" s="50"/>
      <c r="V122" s="50"/>
      <c r="W122" s="52"/>
      <c r="X122" s="50"/>
      <c r="Y122" s="50"/>
      <c r="Z122" s="50"/>
    </row>
    <row r="123" spans="1:26" ht="17.2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0"/>
      <c r="K123" s="125"/>
      <c r="L123" s="125"/>
      <c r="R123" s="50"/>
      <c r="S123" s="50"/>
      <c r="T123" s="50"/>
      <c r="U123" s="50"/>
      <c r="V123" s="50"/>
      <c r="W123" s="52"/>
      <c r="X123" s="50"/>
      <c r="Y123" s="50"/>
      <c r="Z123" s="50"/>
    </row>
    <row r="124" spans="1:26" ht="17.2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0"/>
      <c r="K124" s="125"/>
      <c r="L124" s="125"/>
      <c r="R124" s="50"/>
      <c r="S124" s="50"/>
      <c r="T124" s="50"/>
      <c r="U124" s="50"/>
      <c r="V124" s="50"/>
      <c r="W124" s="52"/>
      <c r="X124" s="50"/>
      <c r="Y124" s="50"/>
      <c r="Z124" s="50"/>
    </row>
    <row r="125" spans="1:26" ht="17.2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0"/>
      <c r="K125" s="125"/>
      <c r="L125" s="125"/>
      <c r="R125" s="50"/>
      <c r="S125" s="50"/>
      <c r="T125" s="50"/>
      <c r="U125" s="50"/>
      <c r="V125" s="50"/>
      <c r="W125" s="52"/>
      <c r="X125" s="50"/>
      <c r="Y125" s="50"/>
      <c r="Z125" s="50"/>
    </row>
    <row r="126" spans="1:26" ht="17.2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0"/>
      <c r="K126" s="125"/>
      <c r="L126" s="125"/>
      <c r="R126" s="50"/>
      <c r="S126" s="50"/>
      <c r="T126" s="50"/>
      <c r="U126" s="50"/>
      <c r="V126" s="50"/>
      <c r="W126" s="52"/>
      <c r="X126" s="50"/>
      <c r="Y126" s="50"/>
      <c r="Z126" s="50"/>
    </row>
    <row r="127" spans="1:26" ht="17.2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0"/>
      <c r="K127" s="125"/>
      <c r="L127" s="125"/>
      <c r="R127" s="50"/>
      <c r="S127" s="50"/>
      <c r="T127" s="50"/>
      <c r="U127" s="50"/>
      <c r="V127" s="50"/>
      <c r="W127" s="52"/>
      <c r="X127" s="50"/>
      <c r="Y127" s="50"/>
      <c r="Z127" s="50"/>
    </row>
    <row r="128" spans="1:26" ht="17.2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0"/>
      <c r="K128" s="125"/>
      <c r="L128" s="125"/>
      <c r="R128" s="50"/>
      <c r="S128" s="50"/>
      <c r="T128" s="50"/>
      <c r="U128" s="50"/>
      <c r="V128" s="50"/>
      <c r="W128" s="52"/>
      <c r="X128" s="50"/>
      <c r="Y128" s="50"/>
      <c r="Z128" s="50"/>
    </row>
    <row r="129" spans="1:26" ht="17.2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0"/>
      <c r="K129" s="125"/>
      <c r="L129" s="125"/>
      <c r="R129" s="50"/>
      <c r="S129" s="50"/>
      <c r="T129" s="50"/>
      <c r="U129" s="50"/>
      <c r="V129" s="50"/>
      <c r="W129" s="52"/>
      <c r="X129" s="50"/>
      <c r="Y129" s="50"/>
      <c r="Z129" s="50"/>
    </row>
    <row r="130" spans="1:26" ht="17.2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0"/>
      <c r="K130" s="125"/>
      <c r="L130" s="125"/>
      <c r="R130" s="50"/>
      <c r="S130" s="50"/>
      <c r="T130" s="50"/>
      <c r="U130" s="50"/>
      <c r="V130" s="50"/>
      <c r="W130" s="52"/>
      <c r="X130" s="50"/>
      <c r="Y130" s="50"/>
      <c r="Z130" s="50"/>
    </row>
    <row r="131" spans="1:26" ht="17.2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0"/>
      <c r="K131" s="125"/>
      <c r="L131" s="125"/>
      <c r="R131" s="50"/>
      <c r="S131" s="50"/>
      <c r="T131" s="50"/>
      <c r="U131" s="50"/>
      <c r="V131" s="50"/>
      <c r="W131" s="52"/>
      <c r="X131" s="50"/>
      <c r="Y131" s="50"/>
      <c r="Z131" s="50"/>
    </row>
    <row r="132" spans="1:26" ht="17.2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0"/>
      <c r="K132" s="125"/>
      <c r="L132" s="125"/>
      <c r="R132" s="50"/>
      <c r="S132" s="50"/>
      <c r="T132" s="50"/>
      <c r="U132" s="50"/>
      <c r="V132" s="50"/>
      <c r="W132" s="52"/>
      <c r="X132" s="50"/>
      <c r="Y132" s="50"/>
      <c r="Z132" s="50"/>
    </row>
    <row r="133" spans="1:26" ht="17.2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0"/>
      <c r="K133" s="125"/>
      <c r="L133" s="125"/>
      <c r="R133" s="50"/>
      <c r="S133" s="50"/>
      <c r="T133" s="50"/>
      <c r="U133" s="50"/>
      <c r="V133" s="50"/>
      <c r="W133" s="52"/>
      <c r="X133" s="50"/>
      <c r="Y133" s="50"/>
      <c r="Z133" s="50"/>
    </row>
    <row r="134" spans="1:26" ht="17.2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0"/>
      <c r="K134" s="125"/>
      <c r="L134" s="125"/>
      <c r="R134" s="50"/>
      <c r="S134" s="50"/>
      <c r="T134" s="50"/>
      <c r="U134" s="50"/>
      <c r="V134" s="50"/>
      <c r="W134" s="52"/>
      <c r="X134" s="50"/>
      <c r="Y134" s="50"/>
      <c r="Z134" s="50"/>
    </row>
    <row r="135" spans="1:26" ht="17.2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0"/>
      <c r="K135" s="125"/>
      <c r="L135" s="125"/>
      <c r="R135" s="50"/>
      <c r="S135" s="50"/>
      <c r="T135" s="50"/>
      <c r="U135" s="50"/>
      <c r="V135" s="50"/>
      <c r="W135" s="52"/>
      <c r="X135" s="50"/>
      <c r="Y135" s="50"/>
      <c r="Z135" s="50"/>
    </row>
    <row r="136" spans="1:26" ht="17.2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0"/>
      <c r="K136" s="125"/>
      <c r="L136" s="125"/>
      <c r="R136" s="50"/>
      <c r="S136" s="50"/>
      <c r="T136" s="50"/>
      <c r="U136" s="50"/>
      <c r="V136" s="50"/>
      <c r="W136" s="52"/>
      <c r="X136" s="50"/>
      <c r="Y136" s="50"/>
      <c r="Z136" s="50"/>
    </row>
    <row r="137" spans="1:26" ht="17.2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0"/>
      <c r="K137" s="125"/>
      <c r="L137" s="125"/>
      <c r="R137" s="50"/>
      <c r="S137" s="50"/>
      <c r="T137" s="50"/>
      <c r="U137" s="50"/>
      <c r="V137" s="50"/>
      <c r="W137" s="52"/>
      <c r="X137" s="50"/>
      <c r="Y137" s="50"/>
      <c r="Z137" s="50"/>
    </row>
    <row r="138" spans="1:26" ht="17.2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0"/>
      <c r="K138" s="125"/>
      <c r="L138" s="125"/>
      <c r="R138" s="50"/>
      <c r="S138" s="50"/>
      <c r="T138" s="50"/>
      <c r="U138" s="50"/>
      <c r="V138" s="50"/>
      <c r="W138" s="52"/>
      <c r="X138" s="50"/>
      <c r="Y138" s="50"/>
      <c r="Z138" s="50"/>
    </row>
    <row r="139" spans="1:26" ht="17.2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0"/>
      <c r="K139" s="125"/>
      <c r="L139" s="125"/>
      <c r="R139" s="50"/>
      <c r="S139" s="50"/>
      <c r="T139" s="50"/>
      <c r="U139" s="50"/>
      <c r="V139" s="50"/>
      <c r="W139" s="52"/>
      <c r="X139" s="50"/>
      <c r="Y139" s="50"/>
      <c r="Z139" s="50"/>
    </row>
    <row r="140" spans="1:26" ht="17.2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0"/>
      <c r="K140" s="125"/>
      <c r="L140" s="125"/>
      <c r="R140" s="50"/>
      <c r="S140" s="50"/>
      <c r="T140" s="50"/>
      <c r="U140" s="50"/>
      <c r="V140" s="50"/>
      <c r="W140" s="52"/>
      <c r="X140" s="50"/>
      <c r="Y140" s="50"/>
      <c r="Z140" s="50"/>
    </row>
    <row r="141" spans="1:26" ht="17.2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0"/>
      <c r="K141" s="125"/>
      <c r="L141" s="125"/>
      <c r="R141" s="50"/>
      <c r="S141" s="50"/>
      <c r="T141" s="50"/>
      <c r="U141" s="50"/>
      <c r="V141" s="50"/>
      <c r="W141" s="52"/>
      <c r="X141" s="50"/>
      <c r="Y141" s="50"/>
      <c r="Z141" s="50"/>
    </row>
    <row r="142" spans="1:26" ht="17.2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0"/>
      <c r="K142" s="125"/>
      <c r="L142" s="125"/>
      <c r="R142" s="50"/>
      <c r="S142" s="50"/>
      <c r="T142" s="50"/>
      <c r="U142" s="50"/>
      <c r="V142" s="50"/>
      <c r="W142" s="52"/>
      <c r="X142" s="50"/>
      <c r="Y142" s="50"/>
      <c r="Z142" s="50"/>
    </row>
    <row r="143" spans="1:26" ht="17.2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0"/>
      <c r="K143" s="125"/>
      <c r="L143" s="125"/>
      <c r="R143" s="50"/>
      <c r="S143" s="50"/>
      <c r="T143" s="50"/>
      <c r="U143" s="50"/>
      <c r="V143" s="50"/>
      <c r="W143" s="52"/>
      <c r="X143" s="50"/>
      <c r="Y143" s="50"/>
      <c r="Z143" s="50"/>
    </row>
    <row r="144" spans="1:26" ht="17.2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0"/>
      <c r="K144" s="125"/>
      <c r="L144" s="125"/>
      <c r="R144" s="50"/>
      <c r="S144" s="50"/>
      <c r="T144" s="50"/>
      <c r="U144" s="50"/>
      <c r="V144" s="50"/>
      <c r="W144" s="52"/>
      <c r="X144" s="50"/>
      <c r="Y144" s="50"/>
      <c r="Z144" s="50"/>
    </row>
    <row r="145" spans="1:26" ht="17.2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0"/>
      <c r="K145" s="125"/>
      <c r="L145" s="125"/>
      <c r="R145" s="50"/>
      <c r="S145" s="50"/>
      <c r="T145" s="50"/>
      <c r="U145" s="50"/>
      <c r="V145" s="50"/>
      <c r="W145" s="52"/>
      <c r="X145" s="50"/>
      <c r="Y145" s="50"/>
      <c r="Z145" s="50"/>
    </row>
    <row r="146" spans="1:26" ht="17.2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0"/>
      <c r="K146" s="125"/>
      <c r="L146" s="125"/>
      <c r="R146" s="50"/>
      <c r="S146" s="50"/>
      <c r="T146" s="50"/>
      <c r="U146" s="50"/>
      <c r="V146" s="50"/>
      <c r="W146" s="52"/>
      <c r="X146" s="50"/>
      <c r="Y146" s="50"/>
      <c r="Z146" s="50"/>
    </row>
    <row r="147" spans="1:26" ht="17.2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0"/>
      <c r="K147" s="125"/>
      <c r="L147" s="125"/>
      <c r="R147" s="50"/>
      <c r="S147" s="50"/>
      <c r="T147" s="50"/>
      <c r="U147" s="50"/>
      <c r="V147" s="50"/>
      <c r="W147" s="52"/>
      <c r="X147" s="50"/>
      <c r="Y147" s="50"/>
      <c r="Z147" s="50"/>
    </row>
    <row r="148" spans="1:26" ht="17.2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0"/>
      <c r="K148" s="125"/>
      <c r="L148" s="125"/>
      <c r="R148" s="50"/>
      <c r="S148" s="50"/>
      <c r="T148" s="50"/>
      <c r="U148" s="50"/>
      <c r="V148" s="50"/>
      <c r="W148" s="52"/>
      <c r="X148" s="50"/>
      <c r="Y148" s="50"/>
      <c r="Z148" s="50"/>
    </row>
    <row r="149" spans="1:26" ht="17.2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0"/>
      <c r="K149" s="125"/>
      <c r="L149" s="125"/>
      <c r="R149" s="50"/>
      <c r="S149" s="50"/>
      <c r="T149" s="50"/>
      <c r="U149" s="50"/>
      <c r="V149" s="50"/>
      <c r="W149" s="52"/>
      <c r="X149" s="50"/>
      <c r="Y149" s="50"/>
      <c r="Z149" s="50"/>
    </row>
    <row r="150" spans="1:26" ht="17.2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0"/>
      <c r="K150" s="125"/>
      <c r="L150" s="125"/>
      <c r="R150" s="50"/>
      <c r="S150" s="50"/>
      <c r="T150" s="50"/>
      <c r="U150" s="50"/>
      <c r="V150" s="50"/>
      <c r="W150" s="52"/>
      <c r="X150" s="50"/>
      <c r="Y150" s="50"/>
      <c r="Z150" s="50"/>
    </row>
    <row r="151" spans="1:26" ht="17.2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0"/>
      <c r="K151" s="125"/>
      <c r="L151" s="125"/>
      <c r="R151" s="50"/>
      <c r="S151" s="50"/>
      <c r="T151" s="50"/>
      <c r="U151" s="50"/>
      <c r="V151" s="50"/>
      <c r="W151" s="52"/>
      <c r="X151" s="50"/>
      <c r="Y151" s="50"/>
      <c r="Z151" s="50"/>
    </row>
    <row r="152" spans="1:26" ht="17.2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0"/>
      <c r="K152" s="125"/>
      <c r="L152" s="125"/>
      <c r="R152" s="50"/>
      <c r="S152" s="50"/>
      <c r="T152" s="50"/>
      <c r="U152" s="50"/>
      <c r="V152" s="50"/>
      <c r="W152" s="52"/>
      <c r="X152" s="50"/>
      <c r="Y152" s="50"/>
      <c r="Z152" s="50"/>
    </row>
    <row r="153" spans="1:26" ht="17.2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0"/>
      <c r="K153" s="125"/>
      <c r="L153" s="125"/>
      <c r="R153" s="50"/>
      <c r="S153" s="50"/>
      <c r="T153" s="50"/>
      <c r="U153" s="50"/>
      <c r="V153" s="50"/>
      <c r="W153" s="52"/>
      <c r="X153" s="50"/>
      <c r="Y153" s="50"/>
      <c r="Z153" s="50"/>
    </row>
    <row r="154" spans="1:26" ht="17.2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0"/>
      <c r="K154" s="125"/>
      <c r="L154" s="125"/>
      <c r="R154" s="50"/>
      <c r="S154" s="50"/>
      <c r="T154" s="50"/>
      <c r="U154" s="50"/>
      <c r="V154" s="50"/>
      <c r="W154" s="52"/>
      <c r="X154" s="50"/>
      <c r="Y154" s="50"/>
      <c r="Z154" s="50"/>
    </row>
    <row r="155" spans="1:26" ht="17.2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0"/>
      <c r="K155" s="125"/>
      <c r="L155" s="125"/>
      <c r="R155" s="50"/>
      <c r="S155" s="50"/>
      <c r="T155" s="50"/>
      <c r="U155" s="50"/>
      <c r="V155" s="50"/>
      <c r="W155" s="52"/>
      <c r="X155" s="50"/>
      <c r="Y155" s="50"/>
      <c r="Z155" s="50"/>
    </row>
    <row r="156" spans="1:26" ht="17.2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0"/>
      <c r="K156" s="125"/>
      <c r="L156" s="125"/>
      <c r="R156" s="50"/>
      <c r="S156" s="50"/>
      <c r="T156" s="50"/>
      <c r="U156" s="50"/>
      <c r="V156" s="50"/>
      <c r="W156" s="52"/>
      <c r="X156" s="50"/>
      <c r="Y156" s="50"/>
      <c r="Z156" s="50"/>
    </row>
    <row r="157" spans="1:26" ht="17.2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0"/>
      <c r="K157" s="125"/>
      <c r="L157" s="125"/>
      <c r="R157" s="50"/>
      <c r="S157" s="50"/>
      <c r="T157" s="50"/>
      <c r="U157" s="50"/>
      <c r="V157" s="50"/>
      <c r="W157" s="52"/>
      <c r="X157" s="50"/>
      <c r="Y157" s="50"/>
      <c r="Z157" s="50"/>
    </row>
    <row r="158" spans="1:26" ht="17.2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0"/>
      <c r="K158" s="125"/>
      <c r="L158" s="125"/>
      <c r="R158" s="50"/>
      <c r="S158" s="50"/>
      <c r="T158" s="50"/>
      <c r="U158" s="50"/>
      <c r="V158" s="50"/>
      <c r="W158" s="52"/>
      <c r="X158" s="50"/>
      <c r="Y158" s="50"/>
      <c r="Z158" s="50"/>
    </row>
    <row r="159" spans="1:26" ht="17.2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0"/>
      <c r="K159" s="125"/>
      <c r="L159" s="125"/>
      <c r="R159" s="50"/>
      <c r="S159" s="50"/>
      <c r="T159" s="50"/>
      <c r="U159" s="50"/>
      <c r="V159" s="50"/>
      <c r="W159" s="52"/>
      <c r="X159" s="50"/>
      <c r="Y159" s="50"/>
      <c r="Z159" s="50"/>
    </row>
    <row r="160" spans="1:26" ht="17.2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0"/>
      <c r="K160" s="125"/>
      <c r="L160" s="125"/>
      <c r="R160" s="50"/>
      <c r="S160" s="50"/>
      <c r="T160" s="50"/>
      <c r="U160" s="50"/>
      <c r="V160" s="50"/>
      <c r="W160" s="52"/>
      <c r="X160" s="50"/>
      <c r="Y160" s="50"/>
      <c r="Z160" s="50"/>
    </row>
    <row r="161" spans="1:26" ht="17.2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0"/>
      <c r="K161" s="125"/>
      <c r="L161" s="125"/>
      <c r="R161" s="50"/>
      <c r="S161" s="50"/>
      <c r="T161" s="50"/>
      <c r="U161" s="50"/>
      <c r="V161" s="50"/>
      <c r="W161" s="52"/>
      <c r="X161" s="50"/>
      <c r="Y161" s="50"/>
      <c r="Z161" s="50"/>
    </row>
    <row r="162" spans="1:26" ht="17.2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0"/>
      <c r="K162" s="125"/>
      <c r="L162" s="125"/>
      <c r="R162" s="50"/>
      <c r="S162" s="50"/>
      <c r="T162" s="50"/>
      <c r="U162" s="50"/>
      <c r="V162" s="50"/>
      <c r="W162" s="52"/>
      <c r="X162" s="50"/>
      <c r="Y162" s="50"/>
      <c r="Z162" s="50"/>
    </row>
    <row r="163" spans="1:26" ht="17.2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0"/>
      <c r="K163" s="125"/>
      <c r="L163" s="125"/>
      <c r="R163" s="50"/>
      <c r="S163" s="50"/>
      <c r="T163" s="50"/>
      <c r="U163" s="50"/>
      <c r="V163" s="50"/>
      <c r="W163" s="52"/>
      <c r="X163" s="50"/>
      <c r="Y163" s="50"/>
      <c r="Z163" s="50"/>
    </row>
    <row r="164" spans="1:26" ht="17.2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0"/>
      <c r="K164" s="125"/>
      <c r="L164" s="125"/>
      <c r="R164" s="50"/>
      <c r="S164" s="50"/>
      <c r="T164" s="50"/>
      <c r="U164" s="50"/>
      <c r="V164" s="50"/>
      <c r="W164" s="52"/>
      <c r="X164" s="50"/>
      <c r="Y164" s="50"/>
      <c r="Z164" s="50"/>
    </row>
    <row r="165" spans="1:26" ht="17.2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0"/>
      <c r="K165" s="125"/>
      <c r="L165" s="125"/>
      <c r="R165" s="50"/>
      <c r="S165" s="50"/>
      <c r="T165" s="50"/>
      <c r="U165" s="50"/>
      <c r="V165" s="50"/>
      <c r="W165" s="52"/>
      <c r="X165" s="50"/>
      <c r="Y165" s="50"/>
      <c r="Z165" s="50"/>
    </row>
    <row r="166" spans="1:26" ht="17.2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0"/>
      <c r="K166" s="125"/>
      <c r="L166" s="125"/>
      <c r="R166" s="50"/>
      <c r="S166" s="50"/>
      <c r="T166" s="50"/>
      <c r="U166" s="50"/>
      <c r="V166" s="50"/>
      <c r="W166" s="52"/>
      <c r="X166" s="50"/>
      <c r="Y166" s="50"/>
      <c r="Z166" s="50"/>
    </row>
    <row r="167" spans="1:26" ht="17.2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0"/>
      <c r="K167" s="125"/>
      <c r="L167" s="125"/>
      <c r="R167" s="50"/>
      <c r="S167" s="50"/>
      <c r="T167" s="50"/>
      <c r="U167" s="50"/>
      <c r="V167" s="50"/>
      <c r="W167" s="52"/>
      <c r="X167" s="50"/>
      <c r="Y167" s="50"/>
      <c r="Z167" s="50"/>
    </row>
    <row r="168" spans="1:26" ht="17.2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0"/>
      <c r="K168" s="125"/>
      <c r="L168" s="125"/>
      <c r="R168" s="50"/>
      <c r="S168" s="50"/>
      <c r="T168" s="50"/>
      <c r="U168" s="50"/>
      <c r="V168" s="50"/>
      <c r="W168" s="52"/>
      <c r="X168" s="50"/>
      <c r="Y168" s="50"/>
      <c r="Z168" s="50"/>
    </row>
    <row r="169" spans="1:26" ht="17.2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0"/>
      <c r="K169" s="125"/>
      <c r="L169" s="125"/>
      <c r="R169" s="50"/>
      <c r="S169" s="50"/>
      <c r="T169" s="50"/>
      <c r="U169" s="50"/>
      <c r="V169" s="50"/>
      <c r="W169" s="52"/>
      <c r="X169" s="50"/>
      <c r="Y169" s="50"/>
      <c r="Z169" s="50"/>
    </row>
    <row r="170" spans="1:26" ht="17.2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0"/>
      <c r="K170" s="125"/>
      <c r="L170" s="125"/>
      <c r="R170" s="50"/>
      <c r="S170" s="50"/>
      <c r="T170" s="50"/>
      <c r="U170" s="50"/>
      <c r="V170" s="50"/>
      <c r="W170" s="52"/>
      <c r="X170" s="50"/>
      <c r="Y170" s="50"/>
      <c r="Z170" s="50"/>
    </row>
    <row r="171" spans="1:26" ht="17.2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0"/>
      <c r="K171" s="125"/>
      <c r="L171" s="125"/>
      <c r="R171" s="50"/>
      <c r="S171" s="50"/>
      <c r="T171" s="50"/>
      <c r="U171" s="50"/>
      <c r="V171" s="50"/>
      <c r="W171" s="52"/>
      <c r="X171" s="50"/>
      <c r="Y171" s="50"/>
      <c r="Z171" s="50"/>
    </row>
    <row r="172" spans="1:26" ht="17.2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0"/>
      <c r="K172" s="125"/>
      <c r="L172" s="125"/>
      <c r="R172" s="50"/>
      <c r="S172" s="50"/>
      <c r="T172" s="50"/>
      <c r="U172" s="50"/>
      <c r="V172" s="50"/>
      <c r="W172" s="52"/>
      <c r="X172" s="50"/>
      <c r="Y172" s="50"/>
      <c r="Z172" s="50"/>
    </row>
    <row r="173" spans="1:26" ht="17.2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0"/>
      <c r="K173" s="125"/>
      <c r="L173" s="125"/>
      <c r="R173" s="50"/>
      <c r="S173" s="50"/>
      <c r="T173" s="50"/>
      <c r="U173" s="50"/>
      <c r="V173" s="50"/>
      <c r="W173" s="52"/>
      <c r="X173" s="50"/>
      <c r="Y173" s="50"/>
      <c r="Z173" s="50"/>
    </row>
    <row r="174" spans="1:26" ht="17.2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0"/>
      <c r="K174" s="125"/>
      <c r="L174" s="125"/>
      <c r="R174" s="50"/>
      <c r="S174" s="50"/>
      <c r="T174" s="50"/>
      <c r="U174" s="50"/>
      <c r="V174" s="50"/>
      <c r="W174" s="52"/>
      <c r="X174" s="50"/>
      <c r="Y174" s="50"/>
      <c r="Z174" s="50"/>
    </row>
    <row r="175" spans="1:26" ht="17.2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0"/>
      <c r="K175" s="125"/>
      <c r="L175" s="125"/>
      <c r="R175" s="50"/>
      <c r="S175" s="50"/>
      <c r="T175" s="50"/>
      <c r="U175" s="50"/>
      <c r="V175" s="50"/>
      <c r="W175" s="52"/>
      <c r="X175" s="50"/>
      <c r="Y175" s="50"/>
      <c r="Z175" s="50"/>
    </row>
    <row r="176" spans="1:26" ht="17.2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0"/>
      <c r="K176" s="125"/>
      <c r="L176" s="125"/>
      <c r="R176" s="50"/>
      <c r="S176" s="50"/>
      <c r="T176" s="50"/>
      <c r="U176" s="50"/>
      <c r="V176" s="50"/>
      <c r="W176" s="52"/>
      <c r="X176" s="50"/>
      <c r="Y176" s="50"/>
      <c r="Z176" s="50"/>
    </row>
    <row r="177" spans="1:26" ht="17.2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0"/>
      <c r="K177" s="125"/>
      <c r="L177" s="125"/>
      <c r="R177" s="50"/>
      <c r="S177" s="50"/>
      <c r="T177" s="50"/>
      <c r="U177" s="50"/>
      <c r="V177" s="50"/>
      <c r="W177" s="52"/>
      <c r="X177" s="50"/>
      <c r="Y177" s="50"/>
      <c r="Z177" s="50"/>
    </row>
    <row r="178" spans="1:26" ht="17.2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0"/>
      <c r="K178" s="125"/>
      <c r="L178" s="125"/>
      <c r="R178" s="50"/>
      <c r="S178" s="50"/>
      <c r="T178" s="50"/>
      <c r="U178" s="50"/>
      <c r="V178" s="50"/>
      <c r="W178" s="52"/>
      <c r="X178" s="50"/>
      <c r="Y178" s="50"/>
      <c r="Z178" s="50"/>
    </row>
    <row r="179" spans="1:26" ht="17.2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0"/>
      <c r="K179" s="125"/>
      <c r="L179" s="125"/>
      <c r="R179" s="50"/>
      <c r="S179" s="50"/>
      <c r="T179" s="50"/>
      <c r="U179" s="50"/>
      <c r="V179" s="50"/>
      <c r="W179" s="52"/>
      <c r="X179" s="50"/>
      <c r="Y179" s="50"/>
      <c r="Z179" s="50"/>
    </row>
    <row r="180" spans="1:26" ht="17.2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0"/>
      <c r="K180" s="125"/>
      <c r="L180" s="125"/>
      <c r="R180" s="50"/>
      <c r="S180" s="50"/>
      <c r="T180" s="50"/>
      <c r="U180" s="50"/>
      <c r="V180" s="50"/>
      <c r="W180" s="52"/>
      <c r="X180" s="50"/>
      <c r="Y180" s="50"/>
      <c r="Z180" s="50"/>
    </row>
    <row r="181" spans="1:26" ht="17.2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0"/>
      <c r="K181" s="125"/>
      <c r="L181" s="125"/>
      <c r="R181" s="50"/>
      <c r="S181" s="50"/>
      <c r="T181" s="50"/>
      <c r="U181" s="50"/>
      <c r="V181" s="50"/>
      <c r="W181" s="52"/>
      <c r="X181" s="50"/>
      <c r="Y181" s="50"/>
      <c r="Z181" s="50"/>
    </row>
    <row r="182" spans="1:26" ht="17.2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0"/>
      <c r="K182" s="125"/>
      <c r="L182" s="125"/>
      <c r="R182" s="50"/>
      <c r="S182" s="50"/>
      <c r="T182" s="50"/>
      <c r="U182" s="50"/>
      <c r="V182" s="50"/>
      <c r="W182" s="52"/>
      <c r="X182" s="50"/>
      <c r="Y182" s="50"/>
      <c r="Z182" s="50"/>
    </row>
    <row r="183" spans="1:26" ht="17.2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0"/>
      <c r="K183" s="125"/>
      <c r="L183" s="125"/>
      <c r="R183" s="50"/>
      <c r="S183" s="50"/>
      <c r="T183" s="50"/>
      <c r="U183" s="50"/>
      <c r="V183" s="50"/>
      <c r="W183" s="52"/>
      <c r="X183" s="50"/>
      <c r="Y183" s="50"/>
      <c r="Z183" s="50"/>
    </row>
    <row r="184" spans="1:26" ht="17.2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0"/>
      <c r="K184" s="125"/>
      <c r="L184" s="125"/>
      <c r="R184" s="50"/>
      <c r="S184" s="50"/>
      <c r="T184" s="50"/>
      <c r="U184" s="50"/>
      <c r="V184" s="50"/>
      <c r="W184" s="52"/>
      <c r="X184" s="50"/>
      <c r="Y184" s="50"/>
      <c r="Z184" s="50"/>
    </row>
    <row r="185" spans="1:26" ht="17.2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0"/>
      <c r="K185" s="125"/>
      <c r="L185" s="125"/>
      <c r="R185" s="50"/>
      <c r="S185" s="50"/>
      <c r="T185" s="50"/>
      <c r="U185" s="50"/>
      <c r="V185" s="50"/>
      <c r="W185" s="52"/>
      <c r="X185" s="50"/>
      <c r="Y185" s="50"/>
      <c r="Z185" s="50"/>
    </row>
    <row r="186" spans="1:26" ht="17.2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0"/>
      <c r="K186" s="125"/>
      <c r="L186" s="125"/>
      <c r="R186" s="50"/>
      <c r="S186" s="50"/>
      <c r="T186" s="50"/>
      <c r="U186" s="50"/>
      <c r="V186" s="50"/>
      <c r="W186" s="52"/>
      <c r="X186" s="50"/>
      <c r="Y186" s="50"/>
      <c r="Z186" s="50"/>
    </row>
    <row r="187" spans="1:26" ht="17.2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0"/>
      <c r="K187" s="125"/>
      <c r="L187" s="125"/>
      <c r="R187" s="50"/>
      <c r="S187" s="50"/>
      <c r="T187" s="50"/>
      <c r="U187" s="50"/>
      <c r="V187" s="50"/>
      <c r="W187" s="52"/>
      <c r="X187" s="50"/>
      <c r="Y187" s="50"/>
      <c r="Z187" s="50"/>
    </row>
    <row r="188" spans="1:26" ht="17.2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0"/>
      <c r="K188" s="125"/>
      <c r="L188" s="125"/>
      <c r="R188" s="50"/>
      <c r="S188" s="50"/>
      <c r="T188" s="50"/>
      <c r="U188" s="50"/>
      <c r="V188" s="50"/>
      <c r="W188" s="52"/>
      <c r="X188" s="50"/>
      <c r="Y188" s="50"/>
      <c r="Z188" s="50"/>
    </row>
    <row r="189" spans="1:26" ht="17.2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0"/>
      <c r="K189" s="125"/>
      <c r="L189" s="125"/>
      <c r="R189" s="50"/>
      <c r="S189" s="50"/>
      <c r="T189" s="50"/>
      <c r="U189" s="50"/>
      <c r="V189" s="50"/>
      <c r="W189" s="52"/>
      <c r="X189" s="50"/>
      <c r="Y189" s="50"/>
      <c r="Z189" s="50"/>
    </row>
    <row r="190" spans="1:26" ht="17.2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0"/>
      <c r="K190" s="125"/>
      <c r="L190" s="125"/>
      <c r="R190" s="50"/>
      <c r="S190" s="50"/>
      <c r="T190" s="50"/>
      <c r="U190" s="50"/>
      <c r="V190" s="50"/>
      <c r="W190" s="52"/>
      <c r="X190" s="50"/>
      <c r="Y190" s="50"/>
      <c r="Z190" s="50"/>
    </row>
    <row r="191" spans="1:26" ht="17.2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0"/>
      <c r="K191" s="125"/>
      <c r="L191" s="125"/>
      <c r="R191" s="50"/>
      <c r="S191" s="50"/>
      <c r="T191" s="50"/>
      <c r="U191" s="50"/>
      <c r="V191" s="50"/>
      <c r="W191" s="52"/>
      <c r="X191" s="50"/>
      <c r="Y191" s="50"/>
      <c r="Z191" s="50"/>
    </row>
    <row r="192" spans="1:26" ht="17.2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0"/>
      <c r="K192" s="125"/>
      <c r="L192" s="125"/>
      <c r="R192" s="50"/>
      <c r="S192" s="50"/>
      <c r="T192" s="50"/>
      <c r="U192" s="50"/>
      <c r="V192" s="50"/>
      <c r="W192" s="52"/>
      <c r="X192" s="50"/>
      <c r="Y192" s="50"/>
      <c r="Z192" s="50"/>
    </row>
    <row r="193" spans="1:26" ht="17.2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0"/>
      <c r="K193" s="125"/>
      <c r="L193" s="125"/>
      <c r="R193" s="50"/>
      <c r="S193" s="50"/>
      <c r="T193" s="50"/>
      <c r="U193" s="50"/>
      <c r="V193" s="50"/>
      <c r="W193" s="52"/>
      <c r="X193" s="50"/>
      <c r="Y193" s="50"/>
      <c r="Z193" s="50"/>
    </row>
    <row r="194" spans="1:26" ht="17.2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0"/>
      <c r="K194" s="125"/>
      <c r="L194" s="125"/>
      <c r="R194" s="50"/>
      <c r="S194" s="50"/>
      <c r="T194" s="50"/>
      <c r="U194" s="50"/>
      <c r="V194" s="50"/>
      <c r="W194" s="52"/>
      <c r="X194" s="50"/>
      <c r="Y194" s="50"/>
      <c r="Z194" s="50"/>
    </row>
    <row r="195" spans="1:26" ht="17.2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0"/>
      <c r="K195" s="125"/>
      <c r="L195" s="125"/>
      <c r="R195" s="50"/>
      <c r="S195" s="50"/>
      <c r="T195" s="50"/>
      <c r="U195" s="50"/>
      <c r="V195" s="50"/>
      <c r="W195" s="52"/>
      <c r="X195" s="50"/>
      <c r="Y195" s="50"/>
      <c r="Z195" s="50"/>
    </row>
    <row r="196" spans="1:26" ht="17.2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0"/>
      <c r="K196" s="125"/>
      <c r="L196" s="125"/>
      <c r="R196" s="50"/>
      <c r="S196" s="50"/>
      <c r="T196" s="50"/>
      <c r="U196" s="50"/>
      <c r="V196" s="50"/>
      <c r="W196" s="52"/>
      <c r="X196" s="50"/>
      <c r="Y196" s="50"/>
      <c r="Z196" s="50"/>
    </row>
    <row r="197" spans="1:26" ht="17.2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0"/>
      <c r="K197" s="125"/>
      <c r="L197" s="125"/>
      <c r="R197" s="50"/>
      <c r="S197" s="50"/>
      <c r="T197" s="50"/>
      <c r="U197" s="50"/>
      <c r="V197" s="50"/>
      <c r="W197" s="52"/>
      <c r="X197" s="50"/>
      <c r="Y197" s="50"/>
      <c r="Z197" s="50"/>
    </row>
    <row r="198" spans="1:26" ht="17.2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0"/>
      <c r="K198" s="125"/>
      <c r="L198" s="125"/>
      <c r="R198" s="50"/>
      <c r="S198" s="50"/>
      <c r="T198" s="50"/>
      <c r="U198" s="50"/>
      <c r="V198" s="50"/>
      <c r="W198" s="52"/>
      <c r="X198" s="50"/>
      <c r="Y198" s="50"/>
      <c r="Z198" s="50"/>
    </row>
    <row r="199" spans="1:26" ht="17.2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0"/>
      <c r="K199" s="125"/>
      <c r="L199" s="125"/>
      <c r="R199" s="50"/>
      <c r="S199" s="50"/>
      <c r="T199" s="50"/>
      <c r="U199" s="50"/>
      <c r="V199" s="50"/>
      <c r="W199" s="52"/>
      <c r="X199" s="50"/>
      <c r="Y199" s="50"/>
      <c r="Z199" s="50"/>
    </row>
    <row r="200" spans="1:26" ht="17.2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0"/>
      <c r="K200" s="125"/>
      <c r="L200" s="125"/>
      <c r="R200" s="50"/>
      <c r="S200" s="50"/>
      <c r="T200" s="50"/>
      <c r="U200" s="50"/>
      <c r="V200" s="50"/>
      <c r="W200" s="52"/>
      <c r="X200" s="50"/>
      <c r="Y200" s="50"/>
      <c r="Z200" s="50"/>
    </row>
    <row r="201" spans="1:26" ht="17.2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0"/>
      <c r="K201" s="125"/>
      <c r="L201" s="125"/>
      <c r="R201" s="50"/>
      <c r="S201" s="50"/>
      <c r="T201" s="50"/>
      <c r="U201" s="50"/>
      <c r="V201" s="50"/>
      <c r="W201" s="52"/>
      <c r="X201" s="50"/>
      <c r="Y201" s="50"/>
      <c r="Z201" s="50"/>
    </row>
    <row r="202" spans="1:26" ht="17.2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0"/>
      <c r="K202" s="125"/>
      <c r="L202" s="125"/>
      <c r="R202" s="50"/>
      <c r="S202" s="50"/>
      <c r="T202" s="50"/>
      <c r="U202" s="50"/>
      <c r="V202" s="50"/>
      <c r="W202" s="52"/>
      <c r="X202" s="50"/>
      <c r="Y202" s="50"/>
      <c r="Z202" s="50"/>
    </row>
    <row r="203" spans="1:26" ht="17.2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0"/>
      <c r="K203" s="125"/>
      <c r="L203" s="125"/>
      <c r="R203" s="50"/>
      <c r="S203" s="50"/>
      <c r="T203" s="50"/>
      <c r="U203" s="50"/>
      <c r="V203" s="50"/>
      <c r="W203" s="52"/>
      <c r="X203" s="50"/>
      <c r="Y203" s="50"/>
      <c r="Z203" s="50"/>
    </row>
    <row r="204" spans="1:26" ht="17.2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0"/>
      <c r="K204" s="125"/>
      <c r="L204" s="125"/>
      <c r="R204" s="50"/>
      <c r="S204" s="50"/>
      <c r="T204" s="50"/>
      <c r="U204" s="50"/>
      <c r="V204" s="50"/>
      <c r="W204" s="52"/>
      <c r="X204" s="50"/>
      <c r="Y204" s="50"/>
      <c r="Z204" s="50"/>
    </row>
    <row r="205" spans="1:26" ht="17.2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0"/>
      <c r="K205" s="125"/>
      <c r="L205" s="125"/>
      <c r="R205" s="50"/>
      <c r="S205" s="50"/>
      <c r="T205" s="50"/>
      <c r="U205" s="50"/>
      <c r="V205" s="50"/>
      <c r="W205" s="52"/>
      <c r="X205" s="50"/>
      <c r="Y205" s="50"/>
      <c r="Z205" s="50"/>
    </row>
    <row r="206" spans="1:26" ht="17.2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0"/>
      <c r="K206" s="125"/>
      <c r="L206" s="125"/>
      <c r="R206" s="50"/>
      <c r="S206" s="50"/>
      <c r="T206" s="50"/>
      <c r="U206" s="50"/>
      <c r="V206" s="50"/>
      <c r="W206" s="52"/>
      <c r="X206" s="50"/>
      <c r="Y206" s="50"/>
      <c r="Z206" s="50"/>
    </row>
    <row r="207" spans="1:26" ht="17.2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0"/>
      <c r="K207" s="125"/>
      <c r="L207" s="125"/>
      <c r="R207" s="50"/>
      <c r="S207" s="50"/>
      <c r="T207" s="50"/>
      <c r="U207" s="50"/>
      <c r="V207" s="50"/>
      <c r="W207" s="52"/>
      <c r="X207" s="50"/>
      <c r="Y207" s="50"/>
      <c r="Z207" s="50"/>
    </row>
    <row r="208" spans="1:26" ht="17.2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0"/>
      <c r="K208" s="125"/>
      <c r="L208" s="125"/>
      <c r="R208" s="50"/>
      <c r="S208" s="50"/>
      <c r="T208" s="50"/>
      <c r="U208" s="50"/>
      <c r="V208" s="50"/>
      <c r="W208" s="52"/>
      <c r="X208" s="50"/>
      <c r="Y208" s="50"/>
      <c r="Z208" s="50"/>
    </row>
    <row r="209" spans="1:26" ht="17.2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0"/>
      <c r="K209" s="125"/>
      <c r="L209" s="125"/>
      <c r="R209" s="50"/>
      <c r="S209" s="50"/>
      <c r="T209" s="50"/>
      <c r="U209" s="50"/>
      <c r="V209" s="50"/>
      <c r="W209" s="52"/>
      <c r="X209" s="50"/>
      <c r="Y209" s="50"/>
      <c r="Z209" s="50"/>
    </row>
    <row r="210" spans="1:26" ht="17.2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0"/>
      <c r="K210" s="125"/>
      <c r="L210" s="125"/>
      <c r="R210" s="50"/>
      <c r="S210" s="50"/>
      <c r="T210" s="50"/>
      <c r="U210" s="50"/>
      <c r="V210" s="50"/>
      <c r="W210" s="52"/>
      <c r="X210" s="50"/>
      <c r="Y210" s="50"/>
      <c r="Z210" s="50"/>
    </row>
    <row r="211" spans="1:26" ht="17.2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0"/>
      <c r="K211" s="125"/>
      <c r="L211" s="125"/>
      <c r="R211" s="50"/>
      <c r="S211" s="50"/>
      <c r="T211" s="50"/>
      <c r="U211" s="50"/>
      <c r="V211" s="50"/>
      <c r="W211" s="52"/>
      <c r="X211" s="50"/>
      <c r="Y211" s="50"/>
      <c r="Z211" s="50"/>
    </row>
    <row r="212" spans="1:26" ht="17.2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0"/>
      <c r="K212" s="125"/>
      <c r="L212" s="125"/>
      <c r="R212" s="50"/>
      <c r="S212" s="50"/>
      <c r="T212" s="50"/>
      <c r="U212" s="50"/>
      <c r="V212" s="50"/>
      <c r="W212" s="52"/>
      <c r="X212" s="50"/>
      <c r="Y212" s="50"/>
      <c r="Z212" s="50"/>
    </row>
    <row r="213" spans="1:26" ht="17.2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0"/>
      <c r="K213" s="125"/>
      <c r="L213" s="125"/>
      <c r="R213" s="50"/>
      <c r="S213" s="50"/>
      <c r="T213" s="50"/>
      <c r="U213" s="50"/>
      <c r="V213" s="50"/>
      <c r="W213" s="52"/>
      <c r="X213" s="50"/>
      <c r="Y213" s="50"/>
      <c r="Z213" s="50"/>
    </row>
    <row r="214" spans="1:26" ht="17.2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0"/>
      <c r="K214" s="125"/>
      <c r="L214" s="125"/>
      <c r="R214" s="50"/>
      <c r="S214" s="50"/>
      <c r="T214" s="50"/>
      <c r="U214" s="50"/>
      <c r="V214" s="50"/>
      <c r="W214" s="52"/>
      <c r="X214" s="50"/>
      <c r="Y214" s="50"/>
      <c r="Z214" s="50"/>
    </row>
    <row r="215" spans="1:26" ht="17.2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0"/>
      <c r="K215" s="125"/>
      <c r="L215" s="125"/>
      <c r="R215" s="50"/>
      <c r="S215" s="50"/>
      <c r="T215" s="50"/>
      <c r="U215" s="50"/>
      <c r="V215" s="50"/>
      <c r="W215" s="52"/>
      <c r="X215" s="50"/>
      <c r="Y215" s="50"/>
      <c r="Z215" s="50"/>
    </row>
    <row r="216" spans="1:26" ht="17.2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0"/>
      <c r="K216" s="125"/>
      <c r="L216" s="125"/>
      <c r="R216" s="50"/>
      <c r="S216" s="50"/>
      <c r="T216" s="50"/>
      <c r="U216" s="50"/>
      <c r="V216" s="50"/>
      <c r="W216" s="52"/>
      <c r="X216" s="50"/>
      <c r="Y216" s="50"/>
      <c r="Z216" s="50"/>
    </row>
    <row r="217" spans="1:26" ht="17.2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0"/>
      <c r="K217" s="125"/>
      <c r="L217" s="125"/>
      <c r="R217" s="50"/>
      <c r="S217" s="50"/>
      <c r="T217" s="50"/>
      <c r="U217" s="50"/>
      <c r="V217" s="50"/>
      <c r="W217" s="52"/>
      <c r="X217" s="50"/>
      <c r="Y217" s="50"/>
      <c r="Z217" s="50"/>
    </row>
    <row r="218" spans="1:26" ht="17.2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0"/>
      <c r="K218" s="125"/>
      <c r="L218" s="125"/>
      <c r="R218" s="50"/>
      <c r="S218" s="50"/>
      <c r="T218" s="50"/>
      <c r="U218" s="50"/>
      <c r="V218" s="50"/>
      <c r="W218" s="52"/>
      <c r="X218" s="50"/>
      <c r="Y218" s="50"/>
      <c r="Z218" s="50"/>
    </row>
    <row r="219" spans="1:26" ht="17.2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0"/>
      <c r="K219" s="125"/>
      <c r="L219" s="125"/>
      <c r="R219" s="50"/>
      <c r="S219" s="50"/>
      <c r="T219" s="50"/>
      <c r="U219" s="50"/>
      <c r="V219" s="50"/>
      <c r="W219" s="52"/>
      <c r="X219" s="50"/>
      <c r="Y219" s="50"/>
      <c r="Z219" s="50"/>
    </row>
    <row r="220" spans="1:26" ht="17.2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0"/>
      <c r="K220" s="125"/>
      <c r="L220" s="125"/>
      <c r="R220" s="50"/>
      <c r="S220" s="50"/>
      <c r="T220" s="50"/>
      <c r="U220" s="50"/>
      <c r="V220" s="50"/>
      <c r="W220" s="52"/>
      <c r="X220" s="50"/>
      <c r="Y220" s="50"/>
      <c r="Z220" s="50"/>
    </row>
    <row r="221" spans="1:26" ht="17.2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0"/>
      <c r="K221" s="125"/>
      <c r="L221" s="125"/>
      <c r="R221" s="50"/>
      <c r="S221" s="50"/>
      <c r="T221" s="50"/>
      <c r="U221" s="50"/>
      <c r="V221" s="50"/>
      <c r="W221" s="52"/>
      <c r="X221" s="50"/>
      <c r="Y221" s="50"/>
      <c r="Z221" s="50"/>
    </row>
    <row r="222" spans="1:26" ht="17.2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0"/>
      <c r="K222" s="125"/>
      <c r="L222" s="125"/>
      <c r="R222" s="50"/>
      <c r="S222" s="50"/>
      <c r="T222" s="50"/>
      <c r="U222" s="50"/>
      <c r="V222" s="50"/>
      <c r="W222" s="52"/>
      <c r="X222" s="50"/>
      <c r="Y222" s="50"/>
      <c r="Z222" s="50"/>
    </row>
    <row r="223" spans="1:26" ht="17.2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0"/>
      <c r="K223" s="125"/>
      <c r="L223" s="125"/>
      <c r="R223" s="50"/>
      <c r="S223" s="50"/>
      <c r="T223" s="50"/>
      <c r="U223" s="50"/>
      <c r="V223" s="50"/>
      <c r="W223" s="52"/>
      <c r="X223" s="50"/>
      <c r="Y223" s="50"/>
      <c r="Z223" s="50"/>
    </row>
    <row r="224" spans="1:26" ht="17.2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0"/>
      <c r="K224" s="125"/>
      <c r="L224" s="125"/>
      <c r="R224" s="50"/>
      <c r="S224" s="50"/>
      <c r="T224" s="50"/>
      <c r="U224" s="50"/>
      <c r="V224" s="50"/>
      <c r="W224" s="52"/>
      <c r="X224" s="50"/>
      <c r="Y224" s="50"/>
      <c r="Z224" s="50"/>
    </row>
    <row r="225" spans="1:26" ht="17.2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0"/>
      <c r="K225" s="125"/>
      <c r="L225" s="125"/>
      <c r="R225" s="50"/>
      <c r="S225" s="50"/>
      <c r="T225" s="50"/>
      <c r="U225" s="50"/>
      <c r="V225" s="50"/>
      <c r="W225" s="52"/>
      <c r="X225" s="50"/>
      <c r="Y225" s="50"/>
      <c r="Z225" s="50"/>
    </row>
    <row r="226" spans="1:26" ht="17.2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0"/>
      <c r="K226" s="125"/>
      <c r="L226" s="125"/>
      <c r="R226" s="50"/>
      <c r="S226" s="50"/>
      <c r="T226" s="50"/>
      <c r="U226" s="50"/>
      <c r="V226" s="50"/>
      <c r="W226" s="52"/>
      <c r="X226" s="50"/>
      <c r="Y226" s="50"/>
      <c r="Z226" s="50"/>
    </row>
    <row r="227" spans="1:26" ht="17.2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0"/>
      <c r="K227" s="125"/>
      <c r="L227" s="125"/>
      <c r="R227" s="50"/>
      <c r="S227" s="50"/>
      <c r="T227" s="50"/>
      <c r="U227" s="50"/>
      <c r="V227" s="50"/>
      <c r="W227" s="52"/>
      <c r="X227" s="50"/>
      <c r="Y227" s="50"/>
      <c r="Z227" s="50"/>
    </row>
    <row r="228" spans="1:26" ht="17.2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0"/>
      <c r="K228" s="125"/>
      <c r="L228" s="125"/>
      <c r="R228" s="50"/>
      <c r="S228" s="50"/>
      <c r="T228" s="50"/>
      <c r="U228" s="50"/>
      <c r="V228" s="50"/>
      <c r="W228" s="52"/>
      <c r="X228" s="50"/>
      <c r="Y228" s="50"/>
      <c r="Z228" s="50"/>
    </row>
    <row r="229" spans="1:26" ht="17.2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0"/>
      <c r="K229" s="125"/>
      <c r="L229" s="125"/>
      <c r="R229" s="50"/>
      <c r="S229" s="50"/>
      <c r="T229" s="50"/>
      <c r="U229" s="50"/>
      <c r="V229" s="50"/>
      <c r="W229" s="52"/>
      <c r="X229" s="50"/>
      <c r="Y229" s="50"/>
      <c r="Z229" s="50"/>
    </row>
    <row r="230" spans="1:26" ht="17.2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0"/>
      <c r="K230" s="125"/>
      <c r="L230" s="125"/>
      <c r="R230" s="50"/>
      <c r="S230" s="50"/>
      <c r="T230" s="50"/>
      <c r="U230" s="50"/>
      <c r="V230" s="50"/>
      <c r="W230" s="52"/>
      <c r="X230" s="50"/>
      <c r="Y230" s="50"/>
      <c r="Z230" s="50"/>
    </row>
    <row r="231" spans="1:26" ht="17.2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0"/>
      <c r="K231" s="125"/>
      <c r="L231" s="125"/>
      <c r="R231" s="50"/>
      <c r="S231" s="50"/>
      <c r="T231" s="50"/>
      <c r="U231" s="50"/>
      <c r="V231" s="50"/>
      <c r="W231" s="52"/>
      <c r="X231" s="50"/>
      <c r="Y231" s="50"/>
      <c r="Z231" s="50"/>
    </row>
    <row r="232" spans="1:26" ht="17.2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0"/>
      <c r="K232" s="125"/>
      <c r="L232" s="125"/>
      <c r="R232" s="50"/>
      <c r="S232" s="50"/>
      <c r="T232" s="50"/>
      <c r="U232" s="50"/>
      <c r="V232" s="50"/>
      <c r="W232" s="52"/>
      <c r="X232" s="50"/>
      <c r="Y232" s="50"/>
      <c r="Z232" s="50"/>
    </row>
    <row r="233" spans="1:26" ht="17.2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0"/>
      <c r="K233" s="125"/>
      <c r="L233" s="125"/>
      <c r="R233" s="50"/>
      <c r="S233" s="50"/>
      <c r="T233" s="50"/>
      <c r="U233" s="50"/>
      <c r="V233" s="50"/>
      <c r="W233" s="52"/>
      <c r="X233" s="50"/>
      <c r="Y233" s="50"/>
      <c r="Z233" s="50"/>
    </row>
    <row r="234" spans="1:26" ht="17.2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0"/>
      <c r="K234" s="125"/>
      <c r="L234" s="125"/>
      <c r="R234" s="50"/>
      <c r="S234" s="50"/>
      <c r="T234" s="50"/>
      <c r="U234" s="50"/>
      <c r="V234" s="50"/>
      <c r="W234" s="52"/>
      <c r="X234" s="50"/>
      <c r="Y234" s="50"/>
      <c r="Z234" s="50"/>
    </row>
    <row r="235" spans="1:26" ht="17.2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0"/>
      <c r="K235" s="125"/>
      <c r="L235" s="125"/>
      <c r="R235" s="50"/>
      <c r="S235" s="50"/>
      <c r="T235" s="50"/>
      <c r="U235" s="50"/>
      <c r="V235" s="50"/>
      <c r="W235" s="52"/>
      <c r="X235" s="50"/>
      <c r="Y235" s="50"/>
      <c r="Z235" s="50"/>
    </row>
    <row r="236" spans="1:26" ht="17.2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0"/>
      <c r="K236" s="125"/>
      <c r="L236" s="125"/>
      <c r="R236" s="50"/>
      <c r="S236" s="50"/>
      <c r="T236" s="50"/>
      <c r="U236" s="50"/>
      <c r="V236" s="50"/>
      <c r="W236" s="52"/>
      <c r="X236" s="50"/>
      <c r="Y236" s="50"/>
      <c r="Z236" s="50"/>
    </row>
    <row r="237" spans="1:26" ht="17.2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0"/>
      <c r="K237" s="125"/>
      <c r="L237" s="125"/>
      <c r="R237" s="50"/>
      <c r="S237" s="50"/>
      <c r="T237" s="50"/>
      <c r="U237" s="50"/>
      <c r="V237" s="50"/>
      <c r="W237" s="52"/>
      <c r="X237" s="50"/>
      <c r="Y237" s="50"/>
      <c r="Z237" s="50"/>
    </row>
    <row r="238" spans="1:26" ht="17.2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0"/>
      <c r="K238" s="125"/>
      <c r="L238" s="125"/>
      <c r="R238" s="50"/>
      <c r="S238" s="50"/>
      <c r="T238" s="50"/>
      <c r="U238" s="50"/>
      <c r="V238" s="50"/>
      <c r="W238" s="52"/>
      <c r="X238" s="50"/>
      <c r="Y238" s="50"/>
      <c r="Z238" s="50"/>
    </row>
    <row r="239" spans="1:26" ht="17.2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0"/>
      <c r="K239" s="125"/>
      <c r="L239" s="125"/>
      <c r="R239" s="50"/>
      <c r="S239" s="50"/>
      <c r="T239" s="50"/>
      <c r="U239" s="50"/>
      <c r="V239" s="50"/>
      <c r="W239" s="52"/>
      <c r="X239" s="50"/>
      <c r="Y239" s="50"/>
      <c r="Z239" s="50"/>
    </row>
    <row r="240" spans="1:26" ht="17.2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0"/>
      <c r="K240" s="125"/>
      <c r="L240" s="125"/>
      <c r="R240" s="50"/>
      <c r="S240" s="50"/>
      <c r="T240" s="50"/>
      <c r="U240" s="50"/>
      <c r="V240" s="50"/>
      <c r="W240" s="52"/>
      <c r="X240" s="50"/>
      <c r="Y240" s="50"/>
      <c r="Z240" s="50"/>
    </row>
    <row r="241" spans="1:26" ht="17.2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0"/>
      <c r="K241" s="125"/>
      <c r="L241" s="125"/>
      <c r="R241" s="50"/>
      <c r="S241" s="50"/>
      <c r="T241" s="50"/>
      <c r="U241" s="50"/>
      <c r="V241" s="50"/>
      <c r="W241" s="52"/>
      <c r="X241" s="50"/>
      <c r="Y241" s="50"/>
      <c r="Z241" s="50"/>
    </row>
    <row r="242" spans="1:26" ht="17.2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0"/>
      <c r="K242" s="125"/>
      <c r="L242" s="125"/>
      <c r="R242" s="50"/>
      <c r="S242" s="50"/>
      <c r="T242" s="50"/>
      <c r="U242" s="50"/>
      <c r="V242" s="50"/>
      <c r="W242" s="52"/>
      <c r="X242" s="50"/>
      <c r="Y242" s="50"/>
      <c r="Z242" s="50"/>
    </row>
    <row r="243" spans="1:26" ht="17.2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0"/>
      <c r="K243" s="125"/>
      <c r="L243" s="125"/>
      <c r="R243" s="50"/>
      <c r="S243" s="50"/>
      <c r="T243" s="50"/>
      <c r="U243" s="50"/>
      <c r="V243" s="50"/>
      <c r="W243" s="52"/>
      <c r="X243" s="50"/>
      <c r="Y243" s="50"/>
      <c r="Z243" s="50"/>
    </row>
    <row r="244" spans="1:26" ht="17.2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0"/>
      <c r="K244" s="125"/>
      <c r="L244" s="125"/>
      <c r="R244" s="50"/>
      <c r="S244" s="50"/>
      <c r="T244" s="50"/>
      <c r="U244" s="50"/>
      <c r="V244" s="50"/>
      <c r="W244" s="52"/>
      <c r="X244" s="50"/>
      <c r="Y244" s="50"/>
      <c r="Z244" s="50"/>
    </row>
    <row r="245" spans="1:26" ht="17.2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0"/>
      <c r="K245" s="125"/>
      <c r="L245" s="125"/>
      <c r="R245" s="50"/>
      <c r="S245" s="50"/>
      <c r="T245" s="50"/>
      <c r="U245" s="50"/>
      <c r="V245" s="50"/>
      <c r="W245" s="52"/>
      <c r="X245" s="50"/>
      <c r="Y245" s="50"/>
      <c r="Z245" s="50"/>
    </row>
    <row r="246" spans="1:26" ht="17.2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0"/>
      <c r="K246" s="125"/>
      <c r="L246" s="125"/>
      <c r="R246" s="50"/>
      <c r="S246" s="50"/>
      <c r="T246" s="50"/>
      <c r="U246" s="50"/>
      <c r="V246" s="50"/>
      <c r="W246" s="52"/>
      <c r="X246" s="50"/>
      <c r="Y246" s="50"/>
      <c r="Z246" s="50"/>
    </row>
    <row r="247" spans="1:26" ht="17.2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0"/>
      <c r="K247" s="125"/>
      <c r="L247" s="125"/>
      <c r="R247" s="50"/>
      <c r="S247" s="50"/>
      <c r="T247" s="50"/>
      <c r="U247" s="50"/>
      <c r="V247" s="50"/>
      <c r="W247" s="52"/>
      <c r="X247" s="50"/>
      <c r="Y247" s="50"/>
      <c r="Z247" s="50"/>
    </row>
    <row r="248" spans="1:26" ht="17.2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0"/>
      <c r="K248" s="125"/>
      <c r="L248" s="125"/>
      <c r="R248" s="50"/>
      <c r="S248" s="50"/>
      <c r="T248" s="50"/>
      <c r="U248" s="50"/>
      <c r="V248" s="50"/>
      <c r="W248" s="52"/>
      <c r="X248" s="50"/>
      <c r="Y248" s="50"/>
      <c r="Z248" s="50"/>
    </row>
    <row r="249" spans="1:26" ht="17.2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0"/>
      <c r="K249" s="125"/>
      <c r="L249" s="125"/>
      <c r="R249" s="50"/>
      <c r="S249" s="50"/>
      <c r="T249" s="50"/>
      <c r="U249" s="50"/>
      <c r="V249" s="50"/>
      <c r="W249" s="52"/>
      <c r="X249" s="50"/>
      <c r="Y249" s="50"/>
      <c r="Z249" s="50"/>
    </row>
    <row r="250" spans="1:26" ht="17.2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0"/>
      <c r="K250" s="125"/>
      <c r="L250" s="125"/>
      <c r="R250" s="50"/>
      <c r="S250" s="50"/>
      <c r="T250" s="50"/>
      <c r="U250" s="50"/>
      <c r="V250" s="50"/>
      <c r="W250" s="52"/>
      <c r="X250" s="50"/>
      <c r="Y250" s="50"/>
      <c r="Z250" s="50"/>
    </row>
    <row r="251" spans="1:26" ht="17.2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0"/>
      <c r="K251" s="125"/>
      <c r="L251" s="125"/>
      <c r="R251" s="50"/>
      <c r="S251" s="50"/>
      <c r="T251" s="50"/>
      <c r="U251" s="50"/>
      <c r="V251" s="50"/>
      <c r="W251" s="52"/>
      <c r="X251" s="50"/>
      <c r="Y251" s="50"/>
      <c r="Z251" s="50"/>
    </row>
    <row r="252" spans="1:26" ht="17.2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0"/>
      <c r="K252" s="125"/>
      <c r="L252" s="125"/>
      <c r="R252" s="50"/>
      <c r="S252" s="50"/>
      <c r="T252" s="50"/>
      <c r="U252" s="50"/>
      <c r="V252" s="50"/>
      <c r="W252" s="52"/>
      <c r="X252" s="50"/>
      <c r="Y252" s="50"/>
      <c r="Z252" s="50"/>
    </row>
    <row r="253" spans="1:26" ht="17.2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0"/>
      <c r="K253" s="125"/>
      <c r="L253" s="125"/>
      <c r="R253" s="50"/>
      <c r="S253" s="50"/>
      <c r="T253" s="50"/>
      <c r="U253" s="50"/>
      <c r="V253" s="50"/>
      <c r="W253" s="52"/>
      <c r="X253" s="50"/>
      <c r="Y253" s="50"/>
      <c r="Z253" s="50"/>
    </row>
    <row r="254" spans="1:26" ht="17.2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0"/>
      <c r="K254" s="125"/>
      <c r="L254" s="125"/>
      <c r="R254" s="50"/>
      <c r="S254" s="50"/>
      <c r="T254" s="50"/>
      <c r="U254" s="50"/>
      <c r="V254" s="50"/>
      <c r="W254" s="52"/>
      <c r="X254" s="50"/>
      <c r="Y254" s="50"/>
      <c r="Z254" s="50"/>
    </row>
    <row r="255" spans="1:26" ht="17.2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0"/>
      <c r="K255" s="125"/>
      <c r="L255" s="125"/>
      <c r="R255" s="50"/>
      <c r="S255" s="50"/>
      <c r="T255" s="50"/>
      <c r="U255" s="50"/>
      <c r="V255" s="50"/>
      <c r="W255" s="52"/>
      <c r="X255" s="50"/>
      <c r="Y255" s="50"/>
      <c r="Z255" s="50"/>
    </row>
    <row r="256" spans="1:26" ht="17.2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0"/>
      <c r="K256" s="125"/>
      <c r="L256" s="125"/>
      <c r="R256" s="50"/>
      <c r="S256" s="50"/>
      <c r="T256" s="50"/>
      <c r="U256" s="50"/>
      <c r="V256" s="50"/>
      <c r="W256" s="52"/>
      <c r="X256" s="50"/>
      <c r="Y256" s="50"/>
      <c r="Z256" s="50"/>
    </row>
    <row r="257" spans="1:26" ht="17.2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0"/>
      <c r="K257" s="125"/>
      <c r="L257" s="125"/>
      <c r="R257" s="50"/>
      <c r="S257" s="50"/>
      <c r="T257" s="50"/>
      <c r="U257" s="50"/>
      <c r="V257" s="50"/>
      <c r="W257" s="52"/>
      <c r="X257" s="50"/>
      <c r="Y257" s="50"/>
      <c r="Z257" s="50"/>
    </row>
    <row r="258" spans="1:26" ht="17.2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0"/>
      <c r="K258" s="125"/>
      <c r="L258" s="125"/>
      <c r="R258" s="50"/>
      <c r="S258" s="50"/>
      <c r="T258" s="50"/>
      <c r="U258" s="50"/>
      <c r="V258" s="50"/>
      <c r="W258" s="52"/>
      <c r="X258" s="50"/>
      <c r="Y258" s="50"/>
      <c r="Z258" s="50"/>
    </row>
    <row r="259" spans="1:26" ht="17.2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0"/>
      <c r="K259" s="125"/>
      <c r="L259" s="125"/>
      <c r="R259" s="50"/>
      <c r="S259" s="50"/>
      <c r="T259" s="50"/>
      <c r="U259" s="50"/>
      <c r="V259" s="50"/>
      <c r="W259" s="52"/>
      <c r="X259" s="50"/>
      <c r="Y259" s="50"/>
      <c r="Z259" s="50"/>
    </row>
    <row r="260" spans="1:26" ht="17.2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0"/>
      <c r="K260" s="125"/>
      <c r="L260" s="125"/>
      <c r="R260" s="50"/>
      <c r="S260" s="50"/>
      <c r="T260" s="50"/>
      <c r="U260" s="50"/>
      <c r="V260" s="50"/>
      <c r="W260" s="52"/>
      <c r="X260" s="50"/>
      <c r="Y260" s="50"/>
      <c r="Z260" s="50"/>
    </row>
    <row r="261" spans="1:26" ht="17.2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0"/>
      <c r="K261" s="125"/>
      <c r="L261" s="125"/>
      <c r="R261" s="50"/>
      <c r="S261" s="50"/>
      <c r="T261" s="50"/>
      <c r="U261" s="50"/>
      <c r="V261" s="50"/>
      <c r="W261" s="52"/>
      <c r="X261" s="50"/>
      <c r="Y261" s="50"/>
      <c r="Z261" s="50"/>
    </row>
    <row r="262" spans="1:26" ht="17.2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0"/>
      <c r="K262" s="125"/>
      <c r="L262" s="125"/>
      <c r="R262" s="50"/>
      <c r="S262" s="50"/>
      <c r="T262" s="50"/>
      <c r="U262" s="50"/>
      <c r="V262" s="50"/>
      <c r="W262" s="52"/>
      <c r="X262" s="50"/>
      <c r="Y262" s="50"/>
      <c r="Z262" s="50"/>
    </row>
    <row r="263" spans="1:26" ht="17.2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0"/>
      <c r="K263" s="125"/>
      <c r="L263" s="125"/>
      <c r="R263" s="50"/>
      <c r="S263" s="50"/>
      <c r="T263" s="50"/>
      <c r="U263" s="50"/>
      <c r="V263" s="50"/>
      <c r="W263" s="52"/>
      <c r="X263" s="50"/>
      <c r="Y263" s="50"/>
      <c r="Z263" s="50"/>
    </row>
    <row r="264" spans="1:26" ht="17.2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0"/>
      <c r="K264" s="125"/>
      <c r="L264" s="125"/>
      <c r="R264" s="50"/>
      <c r="S264" s="50"/>
      <c r="T264" s="50"/>
      <c r="U264" s="50"/>
      <c r="V264" s="50"/>
      <c r="W264" s="52"/>
      <c r="X264" s="50"/>
      <c r="Y264" s="50"/>
      <c r="Z264" s="50"/>
    </row>
    <row r="265" spans="1:26" ht="17.2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0"/>
      <c r="K265" s="125"/>
      <c r="L265" s="125"/>
      <c r="R265" s="50"/>
      <c r="S265" s="50"/>
      <c r="T265" s="50"/>
      <c r="U265" s="50"/>
      <c r="V265" s="50"/>
      <c r="W265" s="52"/>
      <c r="X265" s="50"/>
      <c r="Y265" s="50"/>
      <c r="Z265" s="50"/>
    </row>
    <row r="266" spans="1:26" ht="17.2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0"/>
      <c r="K266" s="125"/>
      <c r="L266" s="125"/>
      <c r="R266" s="50"/>
      <c r="S266" s="50"/>
      <c r="T266" s="50"/>
      <c r="U266" s="50"/>
      <c r="V266" s="50"/>
      <c r="W266" s="52"/>
      <c r="X266" s="50"/>
      <c r="Y266" s="50"/>
      <c r="Z266" s="50"/>
    </row>
    <row r="267" spans="1:26" ht="17.2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0"/>
      <c r="K267" s="125"/>
      <c r="L267" s="125"/>
      <c r="R267" s="50"/>
      <c r="S267" s="50"/>
      <c r="T267" s="50"/>
      <c r="U267" s="50"/>
      <c r="V267" s="50"/>
      <c r="W267" s="52"/>
      <c r="X267" s="50"/>
      <c r="Y267" s="50"/>
      <c r="Z267" s="50"/>
    </row>
    <row r="268" spans="1:26" ht="17.2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0"/>
      <c r="K268" s="125"/>
      <c r="L268" s="125"/>
      <c r="R268" s="50"/>
      <c r="S268" s="50"/>
      <c r="T268" s="50"/>
      <c r="U268" s="50"/>
      <c r="V268" s="50"/>
      <c r="W268" s="52"/>
      <c r="X268" s="50"/>
      <c r="Y268" s="50"/>
      <c r="Z268" s="50"/>
    </row>
    <row r="269" spans="1:26" ht="17.2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0"/>
      <c r="K269" s="125"/>
      <c r="L269" s="125"/>
      <c r="R269" s="50"/>
      <c r="S269" s="50"/>
      <c r="T269" s="50"/>
      <c r="U269" s="50"/>
      <c r="V269" s="50"/>
      <c r="W269" s="52"/>
      <c r="X269" s="50"/>
      <c r="Y269" s="50"/>
      <c r="Z269" s="50"/>
    </row>
    <row r="270" spans="1:26" ht="17.2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0"/>
      <c r="K270" s="125"/>
      <c r="L270" s="125"/>
      <c r="R270" s="50"/>
      <c r="S270" s="50"/>
      <c r="T270" s="50"/>
      <c r="U270" s="50"/>
      <c r="V270" s="50"/>
      <c r="W270" s="52"/>
      <c r="X270" s="50"/>
      <c r="Y270" s="50"/>
      <c r="Z270" s="50"/>
    </row>
    <row r="271" spans="1:26" ht="17.2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0"/>
      <c r="K271" s="125"/>
      <c r="L271" s="125"/>
      <c r="R271" s="50"/>
      <c r="S271" s="50"/>
      <c r="T271" s="50"/>
      <c r="U271" s="50"/>
      <c r="V271" s="50"/>
      <c r="W271" s="52"/>
      <c r="X271" s="50"/>
      <c r="Y271" s="50"/>
      <c r="Z271" s="50"/>
    </row>
    <row r="272" spans="1:26" ht="17.2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0"/>
      <c r="K272" s="125"/>
      <c r="L272" s="125"/>
      <c r="R272" s="50"/>
      <c r="S272" s="50"/>
      <c r="T272" s="50"/>
      <c r="U272" s="50"/>
      <c r="V272" s="50"/>
      <c r="W272" s="52"/>
      <c r="X272" s="50"/>
      <c r="Y272" s="50"/>
      <c r="Z272" s="50"/>
    </row>
    <row r="273" spans="1:26" ht="17.2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0"/>
      <c r="K273" s="125"/>
      <c r="L273" s="125"/>
      <c r="R273" s="50"/>
      <c r="S273" s="50"/>
      <c r="T273" s="50"/>
      <c r="U273" s="50"/>
      <c r="V273" s="50"/>
      <c r="W273" s="52"/>
      <c r="X273" s="50"/>
      <c r="Y273" s="50"/>
      <c r="Z273" s="50"/>
    </row>
    <row r="274" spans="1:26" ht="17.2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0"/>
      <c r="K274" s="125"/>
      <c r="L274" s="125"/>
      <c r="R274" s="50"/>
      <c r="S274" s="50"/>
      <c r="T274" s="50"/>
      <c r="U274" s="50"/>
      <c r="V274" s="50"/>
      <c r="W274" s="52"/>
      <c r="X274" s="50"/>
      <c r="Y274" s="50"/>
      <c r="Z274" s="50"/>
    </row>
    <row r="275" spans="1:26" ht="17.2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0"/>
      <c r="K275" s="125"/>
      <c r="L275" s="125"/>
      <c r="R275" s="50"/>
      <c r="S275" s="50"/>
      <c r="T275" s="50"/>
      <c r="U275" s="50"/>
      <c r="V275" s="50"/>
      <c r="W275" s="52"/>
      <c r="X275" s="50"/>
      <c r="Y275" s="50"/>
      <c r="Z275" s="50"/>
    </row>
    <row r="276" spans="1:26" ht="17.2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0"/>
      <c r="K276" s="125"/>
      <c r="L276" s="125"/>
      <c r="R276" s="50"/>
      <c r="S276" s="50"/>
      <c r="T276" s="50"/>
      <c r="U276" s="50"/>
      <c r="V276" s="50"/>
      <c r="W276" s="52"/>
      <c r="X276" s="50"/>
      <c r="Y276" s="50"/>
      <c r="Z276" s="50"/>
    </row>
    <row r="277" spans="1:26" ht="17.2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0"/>
      <c r="K277" s="125"/>
      <c r="L277" s="125"/>
      <c r="R277" s="50"/>
      <c r="S277" s="50"/>
      <c r="T277" s="50"/>
      <c r="U277" s="50"/>
      <c r="V277" s="50"/>
      <c r="W277" s="52"/>
      <c r="X277" s="50"/>
      <c r="Y277" s="50"/>
      <c r="Z277" s="50"/>
    </row>
    <row r="278" spans="1:26" ht="17.2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0"/>
      <c r="K278" s="125"/>
      <c r="L278" s="125"/>
      <c r="R278" s="50"/>
      <c r="S278" s="50"/>
      <c r="T278" s="50"/>
      <c r="U278" s="50"/>
      <c r="V278" s="50"/>
      <c r="W278" s="52"/>
      <c r="X278" s="50"/>
      <c r="Y278" s="50"/>
      <c r="Z278" s="50"/>
    </row>
    <row r="279" spans="1:26" ht="17.2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0"/>
      <c r="K279" s="125"/>
      <c r="L279" s="125"/>
      <c r="R279" s="50"/>
      <c r="S279" s="50"/>
      <c r="T279" s="50"/>
      <c r="U279" s="50"/>
      <c r="V279" s="50"/>
      <c r="W279" s="52"/>
      <c r="X279" s="50"/>
      <c r="Y279" s="50"/>
      <c r="Z279" s="50"/>
    </row>
    <row r="280" spans="1:26" ht="17.2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0"/>
      <c r="K280" s="125"/>
      <c r="L280" s="125"/>
      <c r="R280" s="50"/>
      <c r="S280" s="50"/>
      <c r="T280" s="50"/>
      <c r="U280" s="50"/>
      <c r="V280" s="50"/>
      <c r="W280" s="52"/>
      <c r="X280" s="50"/>
      <c r="Y280" s="50"/>
      <c r="Z280" s="50"/>
    </row>
    <row r="281" spans="1:26" ht="17.2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0"/>
      <c r="K281" s="125"/>
      <c r="L281" s="125"/>
      <c r="R281" s="50"/>
      <c r="S281" s="50"/>
      <c r="T281" s="50"/>
      <c r="U281" s="50"/>
      <c r="V281" s="50"/>
      <c r="W281" s="52"/>
      <c r="X281" s="50"/>
      <c r="Y281" s="50"/>
      <c r="Z281" s="50"/>
    </row>
    <row r="282" spans="1:26" ht="17.2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0"/>
      <c r="K282" s="125"/>
      <c r="L282" s="125"/>
      <c r="R282" s="50"/>
      <c r="S282" s="50"/>
      <c r="T282" s="50"/>
      <c r="U282" s="50"/>
      <c r="V282" s="50"/>
      <c r="W282" s="52"/>
      <c r="X282" s="50"/>
      <c r="Y282" s="50"/>
      <c r="Z282" s="50"/>
    </row>
    <row r="283" spans="1:26" ht="17.2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0"/>
      <c r="K283" s="125"/>
      <c r="L283" s="125"/>
      <c r="R283" s="50"/>
      <c r="S283" s="50"/>
      <c r="T283" s="50"/>
      <c r="U283" s="50"/>
      <c r="V283" s="50"/>
      <c r="W283" s="52"/>
      <c r="X283" s="50"/>
      <c r="Y283" s="50"/>
      <c r="Z283" s="50"/>
    </row>
    <row r="284" spans="1:26" ht="17.2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0"/>
      <c r="K284" s="125"/>
      <c r="L284" s="125"/>
      <c r="R284" s="50"/>
      <c r="S284" s="50"/>
      <c r="T284" s="50"/>
      <c r="U284" s="50"/>
      <c r="V284" s="50"/>
      <c r="W284" s="52"/>
      <c r="X284" s="50"/>
      <c r="Y284" s="50"/>
      <c r="Z284" s="50"/>
    </row>
    <row r="285" spans="1:26" ht="17.2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0"/>
      <c r="K285" s="125"/>
      <c r="L285" s="125"/>
      <c r="R285" s="50"/>
      <c r="S285" s="50"/>
      <c r="T285" s="50"/>
      <c r="U285" s="50"/>
      <c r="V285" s="50"/>
      <c r="W285" s="52"/>
      <c r="X285" s="50"/>
      <c r="Y285" s="50"/>
      <c r="Z285" s="50"/>
    </row>
    <row r="286" spans="1:26" ht="17.2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0"/>
      <c r="K286" s="125"/>
      <c r="L286" s="125"/>
      <c r="R286" s="50"/>
      <c r="S286" s="50"/>
      <c r="T286" s="50"/>
      <c r="U286" s="50"/>
      <c r="V286" s="50"/>
      <c r="W286" s="52"/>
      <c r="X286" s="50"/>
      <c r="Y286" s="50"/>
      <c r="Z286" s="50"/>
    </row>
    <row r="287" spans="1:26" ht="17.2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0"/>
      <c r="K287" s="125"/>
      <c r="L287" s="125"/>
      <c r="R287" s="50"/>
      <c r="S287" s="50"/>
      <c r="T287" s="50"/>
      <c r="U287" s="50"/>
      <c r="V287" s="50"/>
      <c r="W287" s="52"/>
      <c r="X287" s="50"/>
      <c r="Y287" s="50"/>
      <c r="Z287" s="50"/>
    </row>
    <row r="288" spans="1:26" ht="17.2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0"/>
      <c r="K288" s="125"/>
      <c r="L288" s="125"/>
      <c r="R288" s="50"/>
      <c r="S288" s="50"/>
      <c r="T288" s="50"/>
      <c r="U288" s="50"/>
      <c r="V288" s="50"/>
      <c r="W288" s="52"/>
      <c r="X288" s="50"/>
      <c r="Y288" s="50"/>
      <c r="Z288" s="50"/>
    </row>
    <row r="289" spans="1:26" ht="17.2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0"/>
      <c r="K289" s="125"/>
      <c r="L289" s="125"/>
      <c r="R289" s="50"/>
      <c r="S289" s="50"/>
      <c r="T289" s="50"/>
      <c r="U289" s="50"/>
      <c r="V289" s="50"/>
      <c r="W289" s="52"/>
      <c r="X289" s="50"/>
      <c r="Y289" s="50"/>
      <c r="Z289" s="50"/>
    </row>
    <row r="290" spans="1:26" ht="17.2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0"/>
      <c r="K290" s="125"/>
      <c r="L290" s="125"/>
      <c r="R290" s="50"/>
      <c r="S290" s="50"/>
      <c r="T290" s="50"/>
      <c r="U290" s="50"/>
      <c r="V290" s="50"/>
      <c r="W290" s="52"/>
      <c r="X290" s="50"/>
      <c r="Y290" s="50"/>
      <c r="Z290" s="50"/>
    </row>
    <row r="291" spans="1:26" ht="17.2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0"/>
      <c r="K291" s="125"/>
      <c r="L291" s="125"/>
      <c r="R291" s="50"/>
      <c r="S291" s="50"/>
      <c r="T291" s="50"/>
      <c r="U291" s="50"/>
      <c r="V291" s="50"/>
      <c r="W291" s="52"/>
      <c r="X291" s="50"/>
      <c r="Y291" s="50"/>
      <c r="Z291" s="50"/>
    </row>
    <row r="292" spans="1:26" ht="17.2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0"/>
      <c r="K292" s="125"/>
      <c r="L292" s="125"/>
      <c r="R292" s="50"/>
      <c r="S292" s="50"/>
      <c r="T292" s="50"/>
      <c r="U292" s="50"/>
      <c r="V292" s="50"/>
      <c r="W292" s="52"/>
      <c r="X292" s="50"/>
      <c r="Y292" s="50"/>
      <c r="Z292" s="50"/>
    </row>
    <row r="293" spans="1:26" ht="17.2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0"/>
      <c r="K293" s="125"/>
      <c r="L293" s="125"/>
      <c r="R293" s="50"/>
      <c r="S293" s="50"/>
      <c r="T293" s="50"/>
      <c r="U293" s="50"/>
      <c r="V293" s="50"/>
      <c r="W293" s="52"/>
      <c r="X293" s="50"/>
      <c r="Y293" s="50"/>
      <c r="Z293" s="50"/>
    </row>
    <row r="294" spans="1:26" ht="17.2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0"/>
      <c r="K294" s="125"/>
      <c r="L294" s="125"/>
      <c r="R294" s="50"/>
      <c r="S294" s="50"/>
      <c r="T294" s="50"/>
      <c r="U294" s="50"/>
      <c r="V294" s="50"/>
      <c r="W294" s="52"/>
      <c r="X294" s="50"/>
      <c r="Y294" s="50"/>
      <c r="Z294" s="50"/>
    </row>
    <row r="295" spans="1:26" ht="17.2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0"/>
      <c r="K295" s="125"/>
      <c r="L295" s="125"/>
      <c r="R295" s="50"/>
      <c r="S295" s="50"/>
      <c r="T295" s="50"/>
      <c r="U295" s="50"/>
      <c r="V295" s="50"/>
      <c r="W295" s="52"/>
      <c r="X295" s="50"/>
      <c r="Y295" s="50"/>
      <c r="Z295" s="50"/>
    </row>
    <row r="296" spans="1:26" ht="17.2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0"/>
      <c r="K296" s="125"/>
      <c r="L296" s="125"/>
      <c r="R296" s="50"/>
      <c r="S296" s="50"/>
      <c r="T296" s="50"/>
      <c r="U296" s="50"/>
      <c r="V296" s="50"/>
      <c r="W296" s="52"/>
      <c r="X296" s="50"/>
      <c r="Y296" s="50"/>
      <c r="Z296" s="50"/>
    </row>
    <row r="297" spans="1:26" ht="17.2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0"/>
      <c r="K297" s="125"/>
      <c r="L297" s="125"/>
      <c r="R297" s="50"/>
      <c r="S297" s="50"/>
      <c r="T297" s="50"/>
      <c r="U297" s="50"/>
      <c r="V297" s="50"/>
      <c r="W297" s="52"/>
      <c r="X297" s="50"/>
      <c r="Y297" s="50"/>
      <c r="Z297" s="50"/>
    </row>
    <row r="298" spans="1:26" ht="17.2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0"/>
      <c r="K298" s="125"/>
      <c r="L298" s="125"/>
      <c r="R298" s="50"/>
      <c r="S298" s="50"/>
      <c r="T298" s="50"/>
      <c r="U298" s="50"/>
      <c r="V298" s="50"/>
      <c r="W298" s="52"/>
      <c r="X298" s="50"/>
      <c r="Y298" s="50"/>
      <c r="Z298" s="50"/>
    </row>
    <row r="299" spans="1:26" ht="17.2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0"/>
      <c r="K299" s="125"/>
      <c r="L299" s="125"/>
      <c r="R299" s="50"/>
      <c r="S299" s="50"/>
      <c r="T299" s="50"/>
      <c r="U299" s="50"/>
      <c r="V299" s="50"/>
      <c r="W299" s="52"/>
      <c r="X299" s="50"/>
      <c r="Y299" s="50"/>
      <c r="Z299" s="50"/>
    </row>
    <row r="300" spans="1:26" ht="17.2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0"/>
      <c r="K300" s="125"/>
      <c r="L300" s="125"/>
      <c r="R300" s="50"/>
      <c r="S300" s="50"/>
      <c r="T300" s="50"/>
      <c r="U300" s="50"/>
      <c r="V300" s="50"/>
      <c r="W300" s="52"/>
      <c r="X300" s="50"/>
      <c r="Y300" s="50"/>
      <c r="Z300" s="50"/>
    </row>
    <row r="301" spans="1:26" ht="17.2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0"/>
      <c r="K301" s="125"/>
      <c r="L301" s="125"/>
      <c r="R301" s="50"/>
      <c r="S301" s="50"/>
      <c r="T301" s="50"/>
      <c r="U301" s="50"/>
      <c r="V301" s="50"/>
      <c r="W301" s="52"/>
      <c r="X301" s="50"/>
      <c r="Y301" s="50"/>
      <c r="Z301" s="50"/>
    </row>
    <row r="302" spans="1:26" ht="17.2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0"/>
      <c r="K302" s="125"/>
      <c r="L302" s="125"/>
      <c r="R302" s="50"/>
      <c r="S302" s="50"/>
      <c r="T302" s="50"/>
      <c r="U302" s="50"/>
      <c r="V302" s="50"/>
      <c r="W302" s="52"/>
      <c r="X302" s="50"/>
      <c r="Y302" s="50"/>
      <c r="Z302" s="50"/>
    </row>
    <row r="303" spans="1:26" ht="17.2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0"/>
      <c r="K303" s="125"/>
      <c r="L303" s="125"/>
      <c r="R303" s="50"/>
      <c r="S303" s="50"/>
      <c r="T303" s="50"/>
      <c r="U303" s="50"/>
      <c r="V303" s="50"/>
      <c r="W303" s="52"/>
      <c r="X303" s="50"/>
      <c r="Y303" s="50"/>
      <c r="Z303" s="50"/>
    </row>
    <row r="304" spans="1:26" ht="17.2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0"/>
      <c r="K304" s="125"/>
      <c r="L304" s="125"/>
      <c r="R304" s="50"/>
      <c r="S304" s="50"/>
      <c r="T304" s="50"/>
      <c r="U304" s="50"/>
      <c r="V304" s="50"/>
      <c r="W304" s="52"/>
      <c r="X304" s="50"/>
      <c r="Y304" s="50"/>
      <c r="Z304" s="50"/>
    </row>
    <row r="305" spans="1:26" ht="17.2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0"/>
      <c r="K305" s="125"/>
      <c r="L305" s="125"/>
      <c r="R305" s="50"/>
      <c r="S305" s="50"/>
      <c r="T305" s="50"/>
      <c r="U305" s="50"/>
      <c r="V305" s="50"/>
      <c r="W305" s="52"/>
      <c r="X305" s="50"/>
      <c r="Y305" s="50"/>
      <c r="Z305" s="50"/>
    </row>
    <row r="306" spans="1:26" ht="17.2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0"/>
      <c r="K306" s="125"/>
      <c r="L306" s="125"/>
      <c r="R306" s="50"/>
      <c r="S306" s="50"/>
      <c r="T306" s="50"/>
      <c r="U306" s="50"/>
      <c r="V306" s="50"/>
      <c r="W306" s="52"/>
      <c r="X306" s="50"/>
      <c r="Y306" s="50"/>
      <c r="Z306" s="50"/>
    </row>
    <row r="307" spans="1:26" ht="17.2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0"/>
      <c r="K307" s="125"/>
      <c r="L307" s="125"/>
      <c r="R307" s="50"/>
      <c r="S307" s="50"/>
      <c r="T307" s="50"/>
      <c r="U307" s="50"/>
      <c r="V307" s="50"/>
      <c r="W307" s="52"/>
      <c r="X307" s="50"/>
      <c r="Y307" s="50"/>
      <c r="Z307" s="50"/>
    </row>
    <row r="308" spans="1:26" ht="17.2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0"/>
      <c r="K308" s="125"/>
      <c r="L308" s="125"/>
      <c r="R308" s="50"/>
      <c r="S308" s="50"/>
      <c r="T308" s="50"/>
      <c r="U308" s="50"/>
      <c r="V308" s="50"/>
      <c r="W308" s="52"/>
      <c r="X308" s="50"/>
      <c r="Y308" s="50"/>
      <c r="Z308" s="50"/>
    </row>
    <row r="309" spans="1:26" ht="17.2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0"/>
      <c r="K309" s="125"/>
      <c r="L309" s="125"/>
      <c r="R309" s="50"/>
      <c r="S309" s="50"/>
      <c r="T309" s="50"/>
      <c r="U309" s="50"/>
      <c r="V309" s="50"/>
      <c r="W309" s="52"/>
      <c r="X309" s="50"/>
      <c r="Y309" s="50"/>
      <c r="Z309" s="50"/>
    </row>
    <row r="310" spans="1:26" ht="17.2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0"/>
      <c r="K310" s="125"/>
      <c r="L310" s="125"/>
      <c r="R310" s="50"/>
      <c r="S310" s="50"/>
      <c r="T310" s="50"/>
      <c r="U310" s="50"/>
      <c r="V310" s="50"/>
      <c r="W310" s="52"/>
      <c r="X310" s="50"/>
      <c r="Y310" s="50"/>
      <c r="Z310" s="50"/>
    </row>
    <row r="311" spans="1:26" ht="17.2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0"/>
      <c r="K311" s="125"/>
      <c r="L311" s="125"/>
      <c r="R311" s="50"/>
      <c r="S311" s="50"/>
      <c r="T311" s="50"/>
      <c r="U311" s="50"/>
      <c r="V311" s="50"/>
      <c r="W311" s="52"/>
      <c r="X311" s="50"/>
      <c r="Y311" s="50"/>
      <c r="Z311" s="50"/>
    </row>
    <row r="312" spans="1:26" ht="17.2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0"/>
      <c r="K312" s="125"/>
      <c r="L312" s="125"/>
      <c r="R312" s="50"/>
      <c r="S312" s="50"/>
      <c r="T312" s="50"/>
      <c r="U312" s="50"/>
      <c r="V312" s="50"/>
      <c r="W312" s="52"/>
      <c r="X312" s="50"/>
      <c r="Y312" s="50"/>
      <c r="Z312" s="50"/>
    </row>
    <row r="313" spans="1:26" ht="17.2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0"/>
      <c r="K313" s="125"/>
      <c r="L313" s="125"/>
      <c r="R313" s="50"/>
      <c r="S313" s="50"/>
      <c r="T313" s="50"/>
      <c r="U313" s="50"/>
      <c r="V313" s="50"/>
      <c r="W313" s="52"/>
      <c r="X313" s="50"/>
      <c r="Y313" s="50"/>
      <c r="Z313" s="50"/>
    </row>
    <row r="314" spans="1:26" ht="17.2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0"/>
      <c r="K314" s="125"/>
      <c r="L314" s="125"/>
      <c r="R314" s="50"/>
      <c r="S314" s="50"/>
      <c r="T314" s="50"/>
      <c r="U314" s="50"/>
      <c r="V314" s="50"/>
      <c r="W314" s="52"/>
      <c r="X314" s="50"/>
      <c r="Y314" s="50"/>
      <c r="Z314" s="50"/>
    </row>
    <row r="315" spans="1:26" ht="17.2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0"/>
      <c r="K315" s="125"/>
      <c r="L315" s="125"/>
      <c r="R315" s="50"/>
      <c r="S315" s="50"/>
      <c r="T315" s="50"/>
      <c r="U315" s="50"/>
      <c r="V315" s="50"/>
      <c r="W315" s="52"/>
      <c r="X315" s="50"/>
      <c r="Y315" s="50"/>
      <c r="Z315" s="50"/>
    </row>
    <row r="316" spans="1:26" ht="17.2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0"/>
      <c r="K316" s="125"/>
      <c r="L316" s="125"/>
      <c r="R316" s="50"/>
      <c r="S316" s="50"/>
      <c r="T316" s="50"/>
      <c r="U316" s="50"/>
      <c r="V316" s="50"/>
      <c r="W316" s="52"/>
      <c r="X316" s="50"/>
      <c r="Y316" s="50"/>
      <c r="Z316" s="50"/>
    </row>
    <row r="317" spans="1:26" ht="17.2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0"/>
      <c r="K317" s="125"/>
      <c r="L317" s="125"/>
      <c r="R317" s="50"/>
      <c r="S317" s="50"/>
      <c r="T317" s="50"/>
      <c r="U317" s="50"/>
      <c r="V317" s="50"/>
      <c r="W317" s="52"/>
      <c r="X317" s="50"/>
      <c r="Y317" s="50"/>
      <c r="Z317" s="50"/>
    </row>
    <row r="318" spans="1:26" ht="17.2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0"/>
      <c r="K318" s="125"/>
      <c r="L318" s="125"/>
      <c r="R318" s="50"/>
      <c r="S318" s="50"/>
      <c r="T318" s="50"/>
      <c r="U318" s="50"/>
      <c r="V318" s="50"/>
      <c r="W318" s="52"/>
      <c r="X318" s="50"/>
      <c r="Y318" s="50"/>
      <c r="Z318" s="50"/>
    </row>
    <row r="319" spans="1:26" ht="17.2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0"/>
      <c r="K319" s="125"/>
      <c r="L319" s="125"/>
      <c r="R319" s="50"/>
      <c r="S319" s="50"/>
      <c r="T319" s="50"/>
      <c r="U319" s="50"/>
      <c r="V319" s="50"/>
      <c r="W319" s="52"/>
      <c r="X319" s="50"/>
      <c r="Y319" s="50"/>
      <c r="Z319" s="50"/>
    </row>
    <row r="320" spans="1:26" ht="17.2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0"/>
      <c r="K320" s="125"/>
      <c r="L320" s="125"/>
      <c r="R320" s="50"/>
      <c r="S320" s="50"/>
      <c r="T320" s="50"/>
      <c r="U320" s="50"/>
      <c r="V320" s="50"/>
      <c r="W320" s="52"/>
      <c r="X320" s="50"/>
      <c r="Y320" s="50"/>
      <c r="Z320" s="50"/>
    </row>
    <row r="321" spans="1:26" ht="17.2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0"/>
      <c r="K321" s="125"/>
      <c r="L321" s="125"/>
      <c r="R321" s="50"/>
      <c r="S321" s="50"/>
      <c r="T321" s="50"/>
      <c r="U321" s="50"/>
      <c r="V321" s="50"/>
      <c r="W321" s="52"/>
      <c r="X321" s="50"/>
      <c r="Y321" s="50"/>
      <c r="Z321" s="50"/>
    </row>
    <row r="322" spans="1:26" ht="17.2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0"/>
      <c r="K322" s="125"/>
      <c r="L322" s="125"/>
      <c r="R322" s="50"/>
      <c r="S322" s="50"/>
      <c r="T322" s="50"/>
      <c r="U322" s="50"/>
      <c r="V322" s="50"/>
      <c r="W322" s="52"/>
      <c r="X322" s="50"/>
      <c r="Y322" s="50"/>
      <c r="Z322" s="50"/>
    </row>
    <row r="323" spans="1:26" ht="17.2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0"/>
      <c r="K323" s="125"/>
      <c r="L323" s="125"/>
      <c r="R323" s="50"/>
      <c r="S323" s="50"/>
      <c r="T323" s="50"/>
      <c r="U323" s="50"/>
      <c r="V323" s="50"/>
      <c r="W323" s="52"/>
      <c r="X323" s="50"/>
      <c r="Y323" s="50"/>
      <c r="Z323" s="50"/>
    </row>
    <row r="324" spans="1:26" ht="17.2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0"/>
      <c r="K324" s="125"/>
      <c r="L324" s="125"/>
      <c r="R324" s="50"/>
      <c r="S324" s="50"/>
      <c r="T324" s="50"/>
      <c r="U324" s="50"/>
      <c r="V324" s="50"/>
      <c r="W324" s="52"/>
      <c r="X324" s="50"/>
      <c r="Y324" s="50"/>
      <c r="Z324" s="50"/>
    </row>
    <row r="325" spans="1:26" ht="17.2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0"/>
      <c r="K325" s="125"/>
      <c r="L325" s="125"/>
      <c r="R325" s="50"/>
      <c r="S325" s="50"/>
      <c r="T325" s="50"/>
      <c r="U325" s="50"/>
      <c r="V325" s="50"/>
      <c r="W325" s="52"/>
      <c r="X325" s="50"/>
      <c r="Y325" s="50"/>
      <c r="Z325" s="50"/>
    </row>
    <row r="326" spans="1:26" ht="17.2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0"/>
      <c r="K326" s="125"/>
      <c r="L326" s="125"/>
      <c r="R326" s="50"/>
      <c r="S326" s="50"/>
      <c r="T326" s="50"/>
      <c r="U326" s="50"/>
      <c r="V326" s="50"/>
      <c r="W326" s="52"/>
      <c r="X326" s="50"/>
      <c r="Y326" s="50"/>
      <c r="Z326" s="50"/>
    </row>
    <row r="327" spans="1:26" ht="17.2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0"/>
      <c r="K327" s="125"/>
      <c r="L327" s="125"/>
      <c r="R327" s="50"/>
      <c r="S327" s="50"/>
      <c r="T327" s="50"/>
      <c r="U327" s="50"/>
      <c r="V327" s="50"/>
      <c r="W327" s="52"/>
      <c r="X327" s="50"/>
      <c r="Y327" s="50"/>
      <c r="Z327" s="50"/>
    </row>
    <row r="328" spans="1:26" ht="17.2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0"/>
      <c r="K328" s="125"/>
      <c r="L328" s="125"/>
      <c r="R328" s="50"/>
      <c r="S328" s="50"/>
      <c r="T328" s="50"/>
      <c r="U328" s="50"/>
      <c r="V328" s="50"/>
      <c r="W328" s="52"/>
      <c r="X328" s="50"/>
      <c r="Y328" s="50"/>
      <c r="Z328" s="50"/>
    </row>
    <row r="329" spans="1:26" ht="17.2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0"/>
      <c r="K329" s="125"/>
      <c r="L329" s="125"/>
      <c r="R329" s="50"/>
      <c r="S329" s="50"/>
      <c r="T329" s="50"/>
      <c r="U329" s="50"/>
      <c r="V329" s="50"/>
      <c r="W329" s="52"/>
      <c r="X329" s="50"/>
      <c r="Y329" s="50"/>
      <c r="Z329" s="50"/>
    </row>
    <row r="330" spans="1:26" ht="17.2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0"/>
      <c r="K330" s="125"/>
      <c r="L330" s="125"/>
      <c r="R330" s="50"/>
      <c r="S330" s="50"/>
      <c r="T330" s="50"/>
      <c r="U330" s="50"/>
      <c r="V330" s="50"/>
      <c r="W330" s="52"/>
      <c r="X330" s="50"/>
      <c r="Y330" s="50"/>
      <c r="Z330" s="50"/>
    </row>
    <row r="331" spans="1:26" ht="17.2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0"/>
      <c r="K331" s="125"/>
      <c r="L331" s="125"/>
      <c r="R331" s="50"/>
      <c r="S331" s="50"/>
      <c r="T331" s="50"/>
      <c r="U331" s="50"/>
      <c r="V331" s="50"/>
      <c r="W331" s="52"/>
      <c r="X331" s="50"/>
      <c r="Y331" s="50"/>
      <c r="Z331" s="50"/>
    </row>
    <row r="332" spans="1:26" ht="17.2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0"/>
      <c r="K332" s="125"/>
      <c r="L332" s="125"/>
      <c r="R332" s="50"/>
      <c r="S332" s="50"/>
      <c r="T332" s="50"/>
      <c r="U332" s="50"/>
      <c r="V332" s="50"/>
      <c r="W332" s="52"/>
      <c r="X332" s="50"/>
      <c r="Y332" s="50"/>
      <c r="Z332" s="50"/>
    </row>
    <row r="333" spans="1:26" ht="17.2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0"/>
      <c r="K333" s="125"/>
      <c r="L333" s="125"/>
      <c r="R333" s="50"/>
      <c r="S333" s="50"/>
      <c r="T333" s="50"/>
      <c r="U333" s="50"/>
      <c r="V333" s="50"/>
      <c r="W333" s="52"/>
      <c r="X333" s="50"/>
      <c r="Y333" s="50"/>
      <c r="Z333" s="50"/>
    </row>
    <row r="334" spans="1:26" ht="17.2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0"/>
      <c r="K334" s="125"/>
      <c r="L334" s="125"/>
      <c r="R334" s="50"/>
      <c r="S334" s="50"/>
      <c r="T334" s="50"/>
      <c r="U334" s="50"/>
      <c r="V334" s="50"/>
      <c r="W334" s="52"/>
      <c r="X334" s="50"/>
      <c r="Y334" s="50"/>
      <c r="Z334" s="50"/>
    </row>
    <row r="335" spans="1:26" ht="17.2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0"/>
      <c r="K335" s="125"/>
      <c r="L335" s="125"/>
      <c r="R335" s="50"/>
      <c r="S335" s="50"/>
      <c r="T335" s="50"/>
      <c r="U335" s="50"/>
      <c r="V335" s="50"/>
      <c r="W335" s="52"/>
      <c r="X335" s="50"/>
      <c r="Y335" s="50"/>
      <c r="Z335" s="50"/>
    </row>
    <row r="336" spans="1:26" ht="17.2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0"/>
      <c r="K336" s="125"/>
      <c r="L336" s="125"/>
      <c r="R336" s="50"/>
      <c r="S336" s="50"/>
      <c r="T336" s="50"/>
      <c r="U336" s="50"/>
      <c r="V336" s="50"/>
      <c r="W336" s="52"/>
      <c r="X336" s="50"/>
      <c r="Y336" s="50"/>
      <c r="Z336" s="50"/>
    </row>
    <row r="337" spans="1:26" ht="17.2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0"/>
      <c r="K337" s="125"/>
      <c r="L337" s="125"/>
      <c r="R337" s="50"/>
      <c r="S337" s="50"/>
      <c r="T337" s="50"/>
      <c r="U337" s="50"/>
      <c r="V337" s="50"/>
      <c r="W337" s="52"/>
      <c r="X337" s="50"/>
      <c r="Y337" s="50"/>
      <c r="Z337" s="50"/>
    </row>
    <row r="338" spans="1:26" ht="17.2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0"/>
      <c r="K338" s="125"/>
      <c r="L338" s="125"/>
      <c r="R338" s="50"/>
      <c r="S338" s="50"/>
      <c r="T338" s="50"/>
      <c r="U338" s="50"/>
      <c r="V338" s="50"/>
      <c r="W338" s="52"/>
      <c r="X338" s="50"/>
      <c r="Y338" s="50"/>
      <c r="Z338" s="50"/>
    </row>
    <row r="339" spans="1:26" ht="17.2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0"/>
      <c r="K339" s="125"/>
      <c r="L339" s="125"/>
      <c r="R339" s="50"/>
      <c r="S339" s="50"/>
      <c r="T339" s="50"/>
      <c r="U339" s="50"/>
      <c r="V339" s="50"/>
      <c r="W339" s="52"/>
      <c r="X339" s="50"/>
      <c r="Y339" s="50"/>
      <c r="Z339" s="50"/>
    </row>
    <row r="340" spans="1:26" ht="17.2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0"/>
      <c r="K340" s="125"/>
      <c r="L340" s="125"/>
      <c r="R340" s="50"/>
      <c r="S340" s="50"/>
      <c r="T340" s="50"/>
      <c r="U340" s="50"/>
      <c r="V340" s="50"/>
      <c r="W340" s="52"/>
      <c r="X340" s="50"/>
      <c r="Y340" s="50"/>
      <c r="Z340" s="50"/>
    </row>
    <row r="341" spans="1:26" ht="17.2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0"/>
      <c r="K341" s="125"/>
      <c r="L341" s="125"/>
      <c r="R341" s="50"/>
      <c r="S341" s="50"/>
      <c r="T341" s="50"/>
      <c r="U341" s="50"/>
      <c r="V341" s="50"/>
      <c r="W341" s="52"/>
      <c r="X341" s="50"/>
      <c r="Y341" s="50"/>
      <c r="Z341" s="50"/>
    </row>
    <row r="342" spans="1:26" ht="17.2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0"/>
      <c r="K342" s="125"/>
      <c r="L342" s="125"/>
      <c r="R342" s="50"/>
      <c r="S342" s="50"/>
      <c r="T342" s="50"/>
      <c r="U342" s="50"/>
      <c r="V342" s="50"/>
      <c r="W342" s="52"/>
      <c r="X342" s="50"/>
      <c r="Y342" s="50"/>
      <c r="Z342" s="50"/>
    </row>
    <row r="343" spans="1:26" ht="17.2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0"/>
      <c r="K343" s="125"/>
      <c r="L343" s="125"/>
      <c r="R343" s="50"/>
      <c r="S343" s="50"/>
      <c r="T343" s="50"/>
      <c r="U343" s="50"/>
      <c r="V343" s="50"/>
      <c r="W343" s="52"/>
      <c r="X343" s="50"/>
      <c r="Y343" s="50"/>
      <c r="Z343" s="50"/>
    </row>
    <row r="344" spans="1:26" ht="17.2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0"/>
      <c r="K344" s="125"/>
      <c r="L344" s="125"/>
      <c r="R344" s="50"/>
      <c r="S344" s="50"/>
      <c r="T344" s="50"/>
      <c r="U344" s="50"/>
      <c r="V344" s="50"/>
      <c r="W344" s="52"/>
      <c r="X344" s="50"/>
      <c r="Y344" s="50"/>
      <c r="Z344" s="50"/>
    </row>
    <row r="345" spans="1:26" ht="17.2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0"/>
      <c r="K345" s="125"/>
      <c r="L345" s="125"/>
      <c r="R345" s="50"/>
      <c r="S345" s="50"/>
      <c r="T345" s="50"/>
      <c r="U345" s="50"/>
      <c r="V345" s="50"/>
      <c r="W345" s="52"/>
      <c r="X345" s="50"/>
      <c r="Y345" s="50"/>
      <c r="Z345" s="50"/>
    </row>
    <row r="346" spans="1:26" ht="17.2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0"/>
      <c r="K346" s="125"/>
      <c r="L346" s="125"/>
      <c r="R346" s="50"/>
      <c r="S346" s="50"/>
      <c r="T346" s="50"/>
      <c r="U346" s="50"/>
      <c r="V346" s="50"/>
      <c r="W346" s="52"/>
      <c r="X346" s="50"/>
      <c r="Y346" s="50"/>
      <c r="Z346" s="50"/>
    </row>
    <row r="347" spans="1:26" ht="17.2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0"/>
      <c r="K347" s="125"/>
      <c r="L347" s="125"/>
      <c r="R347" s="50"/>
      <c r="S347" s="50"/>
      <c r="T347" s="50"/>
      <c r="U347" s="50"/>
      <c r="V347" s="50"/>
      <c r="W347" s="52"/>
      <c r="X347" s="50"/>
      <c r="Y347" s="50"/>
      <c r="Z347" s="50"/>
    </row>
    <row r="348" spans="1:26" ht="17.2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0"/>
      <c r="K348" s="125"/>
      <c r="L348" s="125"/>
      <c r="R348" s="50"/>
      <c r="S348" s="50"/>
      <c r="T348" s="50"/>
      <c r="U348" s="50"/>
      <c r="V348" s="50"/>
      <c r="W348" s="52"/>
      <c r="X348" s="50"/>
      <c r="Y348" s="50"/>
      <c r="Z348" s="50"/>
    </row>
    <row r="349" spans="1:26" ht="17.2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0"/>
      <c r="K349" s="125"/>
      <c r="L349" s="125"/>
      <c r="R349" s="50"/>
      <c r="S349" s="50"/>
      <c r="T349" s="50"/>
      <c r="U349" s="50"/>
      <c r="V349" s="50"/>
      <c r="W349" s="52"/>
      <c r="X349" s="50"/>
      <c r="Y349" s="50"/>
      <c r="Z349" s="50"/>
    </row>
    <row r="350" spans="1:26" ht="17.2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0"/>
      <c r="K350" s="125"/>
      <c r="L350" s="125"/>
      <c r="R350" s="50"/>
      <c r="S350" s="50"/>
      <c r="T350" s="50"/>
      <c r="U350" s="50"/>
      <c r="V350" s="50"/>
      <c r="W350" s="52"/>
      <c r="X350" s="50"/>
      <c r="Y350" s="50"/>
      <c r="Z350" s="50"/>
    </row>
    <row r="351" spans="1:26" ht="17.2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0"/>
      <c r="K351" s="125"/>
      <c r="L351" s="125"/>
      <c r="R351" s="50"/>
      <c r="S351" s="50"/>
      <c r="T351" s="50"/>
      <c r="U351" s="50"/>
      <c r="V351" s="50"/>
      <c r="W351" s="52"/>
      <c r="X351" s="50"/>
      <c r="Y351" s="50"/>
      <c r="Z351" s="50"/>
    </row>
    <row r="352" spans="1:26" ht="17.2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0"/>
      <c r="K352" s="125"/>
      <c r="L352" s="125"/>
      <c r="R352" s="50"/>
      <c r="S352" s="50"/>
      <c r="T352" s="50"/>
      <c r="U352" s="50"/>
      <c r="V352" s="50"/>
      <c r="W352" s="52"/>
      <c r="X352" s="50"/>
      <c r="Y352" s="50"/>
      <c r="Z352" s="50"/>
    </row>
    <row r="353" spans="1:26" ht="17.2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0"/>
      <c r="K353" s="125"/>
      <c r="L353" s="125"/>
      <c r="R353" s="50"/>
      <c r="S353" s="50"/>
      <c r="T353" s="50"/>
      <c r="U353" s="50"/>
      <c r="V353" s="50"/>
      <c r="W353" s="52"/>
      <c r="X353" s="50"/>
      <c r="Y353" s="50"/>
      <c r="Z353" s="50"/>
    </row>
    <row r="354" spans="1:26" ht="17.2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0"/>
      <c r="K354" s="125"/>
      <c r="L354" s="125"/>
      <c r="R354" s="50"/>
      <c r="S354" s="50"/>
      <c r="T354" s="50"/>
      <c r="U354" s="50"/>
      <c r="V354" s="50"/>
      <c r="W354" s="52"/>
      <c r="X354" s="50"/>
      <c r="Y354" s="50"/>
      <c r="Z354" s="50"/>
    </row>
    <row r="355" spans="1:26" ht="17.2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0"/>
      <c r="K355" s="125"/>
      <c r="L355" s="125"/>
      <c r="R355" s="50"/>
      <c r="S355" s="50"/>
      <c r="T355" s="50"/>
      <c r="U355" s="50"/>
      <c r="V355" s="50"/>
      <c r="W355" s="52"/>
      <c r="X355" s="50"/>
      <c r="Y355" s="50"/>
      <c r="Z355" s="50"/>
    </row>
    <row r="356" spans="1:26" ht="17.2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0"/>
      <c r="K356" s="125"/>
      <c r="L356" s="125"/>
      <c r="R356" s="50"/>
      <c r="S356" s="50"/>
      <c r="T356" s="50"/>
      <c r="U356" s="50"/>
      <c r="V356" s="50"/>
      <c r="W356" s="52"/>
      <c r="X356" s="50"/>
      <c r="Y356" s="50"/>
      <c r="Z356" s="50"/>
    </row>
    <row r="357" spans="1:26" ht="17.2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0"/>
      <c r="K357" s="125"/>
      <c r="L357" s="125"/>
      <c r="R357" s="50"/>
      <c r="S357" s="50"/>
      <c r="T357" s="50"/>
      <c r="U357" s="50"/>
      <c r="V357" s="50"/>
      <c r="W357" s="52"/>
      <c r="X357" s="50"/>
      <c r="Y357" s="50"/>
      <c r="Z357" s="50"/>
    </row>
    <row r="358" spans="1:26" ht="17.2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0"/>
      <c r="K358" s="125"/>
      <c r="L358" s="125"/>
      <c r="R358" s="50"/>
      <c r="S358" s="50"/>
      <c r="T358" s="50"/>
      <c r="U358" s="50"/>
      <c r="V358" s="50"/>
      <c r="W358" s="52"/>
      <c r="X358" s="50"/>
      <c r="Y358" s="50"/>
      <c r="Z358" s="50"/>
    </row>
    <row r="359" spans="1:26" ht="17.2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0"/>
      <c r="K359" s="125"/>
      <c r="L359" s="125"/>
      <c r="R359" s="50"/>
      <c r="S359" s="50"/>
      <c r="T359" s="50"/>
      <c r="U359" s="50"/>
      <c r="V359" s="50"/>
      <c r="W359" s="52"/>
      <c r="X359" s="50"/>
      <c r="Y359" s="50"/>
      <c r="Z359" s="50"/>
    </row>
    <row r="360" spans="1:26" ht="17.2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0"/>
      <c r="K360" s="125"/>
      <c r="L360" s="125"/>
      <c r="R360" s="50"/>
      <c r="S360" s="50"/>
      <c r="T360" s="50"/>
      <c r="U360" s="50"/>
      <c r="V360" s="50"/>
      <c r="W360" s="52"/>
      <c r="X360" s="50"/>
      <c r="Y360" s="50"/>
      <c r="Z360" s="50"/>
    </row>
    <row r="361" spans="1:26" ht="17.2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0"/>
      <c r="K361" s="125"/>
      <c r="L361" s="125"/>
      <c r="R361" s="50"/>
      <c r="S361" s="50"/>
      <c r="T361" s="50"/>
      <c r="U361" s="50"/>
      <c r="V361" s="50"/>
      <c r="W361" s="52"/>
      <c r="X361" s="50"/>
      <c r="Y361" s="50"/>
      <c r="Z361" s="50"/>
    </row>
    <row r="362" spans="1:26" ht="17.2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0"/>
      <c r="K362" s="125"/>
      <c r="L362" s="125"/>
      <c r="R362" s="50"/>
      <c r="S362" s="50"/>
      <c r="T362" s="50"/>
      <c r="U362" s="50"/>
      <c r="V362" s="50"/>
      <c r="W362" s="52"/>
      <c r="X362" s="50"/>
      <c r="Y362" s="50"/>
      <c r="Z362" s="50"/>
    </row>
    <row r="363" spans="1:26" ht="17.2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0"/>
      <c r="K363" s="125"/>
      <c r="L363" s="125"/>
      <c r="R363" s="50"/>
      <c r="S363" s="50"/>
      <c r="T363" s="50"/>
      <c r="U363" s="50"/>
      <c r="V363" s="50"/>
      <c r="W363" s="52"/>
      <c r="X363" s="50"/>
      <c r="Y363" s="50"/>
      <c r="Z363" s="50"/>
    </row>
    <row r="364" spans="1:26" ht="17.2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0"/>
      <c r="K364" s="125"/>
      <c r="L364" s="125"/>
      <c r="R364" s="50"/>
      <c r="S364" s="50"/>
      <c r="T364" s="50"/>
      <c r="U364" s="50"/>
      <c r="V364" s="50"/>
      <c r="W364" s="52"/>
      <c r="X364" s="50"/>
      <c r="Y364" s="50"/>
      <c r="Z364" s="50"/>
    </row>
    <row r="365" spans="1:26" ht="17.2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0"/>
      <c r="K365" s="125"/>
      <c r="L365" s="125"/>
      <c r="R365" s="50"/>
      <c r="S365" s="50"/>
      <c r="T365" s="50"/>
      <c r="U365" s="50"/>
      <c r="V365" s="50"/>
      <c r="W365" s="52"/>
      <c r="X365" s="50"/>
      <c r="Y365" s="50"/>
      <c r="Z365" s="50"/>
    </row>
    <row r="366" spans="1:26" ht="17.2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0"/>
      <c r="K366" s="125"/>
      <c r="L366" s="125"/>
      <c r="R366" s="50"/>
      <c r="S366" s="50"/>
      <c r="T366" s="50"/>
      <c r="U366" s="50"/>
      <c r="V366" s="50"/>
      <c r="W366" s="52"/>
      <c r="X366" s="50"/>
      <c r="Y366" s="50"/>
      <c r="Z366" s="50"/>
    </row>
    <row r="367" spans="1:26" ht="17.2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0"/>
      <c r="K367" s="125"/>
      <c r="L367" s="125"/>
      <c r="R367" s="50"/>
      <c r="S367" s="50"/>
      <c r="T367" s="50"/>
      <c r="U367" s="50"/>
      <c r="V367" s="50"/>
      <c r="W367" s="52"/>
      <c r="X367" s="50"/>
      <c r="Y367" s="50"/>
      <c r="Z367" s="50"/>
    </row>
    <row r="368" spans="1:26" ht="17.2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0"/>
      <c r="K368" s="125"/>
      <c r="L368" s="125"/>
      <c r="R368" s="50"/>
      <c r="S368" s="50"/>
      <c r="T368" s="50"/>
      <c r="U368" s="50"/>
      <c r="V368" s="50"/>
      <c r="W368" s="52"/>
      <c r="X368" s="50"/>
      <c r="Y368" s="50"/>
      <c r="Z368" s="50"/>
    </row>
    <row r="369" spans="1:26" ht="17.2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0"/>
      <c r="K369" s="125"/>
      <c r="L369" s="125"/>
      <c r="R369" s="50"/>
      <c r="S369" s="50"/>
      <c r="T369" s="50"/>
      <c r="U369" s="50"/>
      <c r="V369" s="50"/>
      <c r="W369" s="52"/>
      <c r="X369" s="50"/>
      <c r="Y369" s="50"/>
      <c r="Z369" s="50"/>
    </row>
    <row r="370" spans="1:26" ht="17.2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0"/>
      <c r="K370" s="125"/>
      <c r="L370" s="125"/>
      <c r="R370" s="50"/>
      <c r="S370" s="50"/>
      <c r="T370" s="50"/>
      <c r="U370" s="50"/>
      <c r="V370" s="50"/>
      <c r="W370" s="52"/>
      <c r="X370" s="50"/>
      <c r="Y370" s="50"/>
      <c r="Z370" s="50"/>
    </row>
    <row r="371" spans="1:26" ht="17.2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0"/>
      <c r="K371" s="125"/>
      <c r="L371" s="125"/>
      <c r="R371" s="50"/>
      <c r="S371" s="50"/>
      <c r="T371" s="50"/>
      <c r="U371" s="50"/>
      <c r="V371" s="50"/>
      <c r="W371" s="52"/>
      <c r="X371" s="50"/>
      <c r="Y371" s="50"/>
      <c r="Z371" s="50"/>
    </row>
    <row r="372" spans="1:26" ht="17.2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0"/>
      <c r="K372" s="125"/>
      <c r="L372" s="125"/>
      <c r="R372" s="50"/>
      <c r="S372" s="50"/>
      <c r="T372" s="50"/>
      <c r="U372" s="50"/>
      <c r="V372" s="50"/>
      <c r="W372" s="52"/>
      <c r="X372" s="50"/>
      <c r="Y372" s="50"/>
      <c r="Z372" s="50"/>
    </row>
    <row r="373" spans="1:26" ht="17.2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0"/>
      <c r="K373" s="125"/>
      <c r="L373" s="125"/>
      <c r="R373" s="50"/>
      <c r="S373" s="50"/>
      <c r="T373" s="50"/>
      <c r="U373" s="50"/>
      <c r="V373" s="50"/>
      <c r="W373" s="52"/>
      <c r="X373" s="50"/>
      <c r="Y373" s="50"/>
      <c r="Z373" s="50"/>
    </row>
    <row r="374" spans="1:26" ht="17.2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0"/>
      <c r="K374" s="125"/>
      <c r="L374" s="125"/>
      <c r="R374" s="50"/>
      <c r="S374" s="50"/>
      <c r="T374" s="50"/>
      <c r="U374" s="50"/>
      <c r="V374" s="50"/>
      <c r="W374" s="52"/>
      <c r="X374" s="50"/>
      <c r="Y374" s="50"/>
      <c r="Z374" s="50"/>
    </row>
    <row r="375" spans="1:26" ht="17.2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0"/>
      <c r="K375" s="125"/>
      <c r="L375" s="125"/>
      <c r="R375" s="50"/>
      <c r="S375" s="50"/>
      <c r="T375" s="50"/>
      <c r="U375" s="50"/>
      <c r="V375" s="50"/>
      <c r="W375" s="52"/>
      <c r="X375" s="50"/>
      <c r="Y375" s="50"/>
      <c r="Z375" s="50"/>
    </row>
    <row r="376" spans="1:26" ht="17.2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0"/>
      <c r="K376" s="125"/>
      <c r="L376" s="125"/>
      <c r="R376" s="50"/>
      <c r="S376" s="50"/>
      <c r="T376" s="50"/>
      <c r="U376" s="50"/>
      <c r="V376" s="50"/>
      <c r="W376" s="52"/>
      <c r="X376" s="50"/>
      <c r="Y376" s="50"/>
      <c r="Z376" s="50"/>
    </row>
    <row r="377" spans="1:26" ht="17.2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0"/>
      <c r="K377" s="125"/>
      <c r="L377" s="125"/>
      <c r="R377" s="50"/>
      <c r="S377" s="50"/>
      <c r="T377" s="50"/>
      <c r="U377" s="50"/>
      <c r="V377" s="50"/>
      <c r="W377" s="52"/>
      <c r="X377" s="50"/>
      <c r="Y377" s="50"/>
      <c r="Z377" s="50"/>
    </row>
    <row r="378" spans="1:26" ht="17.2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0"/>
      <c r="K378" s="125"/>
      <c r="L378" s="125"/>
      <c r="R378" s="50"/>
      <c r="S378" s="50"/>
      <c r="T378" s="50"/>
      <c r="U378" s="50"/>
      <c r="V378" s="50"/>
      <c r="W378" s="52"/>
      <c r="X378" s="50"/>
      <c r="Y378" s="50"/>
      <c r="Z378" s="50"/>
    </row>
    <row r="379" spans="1:26" ht="17.2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0"/>
      <c r="K379" s="125"/>
      <c r="L379" s="125"/>
      <c r="R379" s="50"/>
      <c r="S379" s="50"/>
      <c r="T379" s="50"/>
      <c r="U379" s="50"/>
      <c r="V379" s="50"/>
      <c r="W379" s="52"/>
      <c r="X379" s="50"/>
      <c r="Y379" s="50"/>
      <c r="Z379" s="50"/>
    </row>
    <row r="380" spans="1:26" ht="17.2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0"/>
      <c r="K380" s="125"/>
      <c r="L380" s="125"/>
      <c r="R380" s="50"/>
      <c r="S380" s="50"/>
      <c r="T380" s="50"/>
      <c r="U380" s="50"/>
      <c r="V380" s="50"/>
      <c r="W380" s="52"/>
      <c r="X380" s="50"/>
      <c r="Y380" s="50"/>
      <c r="Z380" s="50"/>
    </row>
    <row r="381" spans="1:26" ht="17.2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0"/>
      <c r="K381" s="125"/>
      <c r="L381" s="125"/>
      <c r="R381" s="50"/>
      <c r="S381" s="50"/>
      <c r="T381" s="50"/>
      <c r="U381" s="50"/>
      <c r="V381" s="50"/>
      <c r="W381" s="52"/>
      <c r="X381" s="50"/>
      <c r="Y381" s="50"/>
      <c r="Z381" s="50"/>
    </row>
    <row r="382" spans="1:26" ht="17.2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0"/>
      <c r="K382" s="125"/>
      <c r="L382" s="125"/>
      <c r="R382" s="50"/>
      <c r="S382" s="50"/>
      <c r="T382" s="50"/>
      <c r="U382" s="50"/>
      <c r="V382" s="50"/>
      <c r="W382" s="52"/>
      <c r="X382" s="50"/>
      <c r="Y382" s="50"/>
      <c r="Z382" s="50"/>
    </row>
    <row r="383" spans="1:26" ht="17.2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0"/>
      <c r="K383" s="125"/>
      <c r="L383" s="125"/>
      <c r="R383" s="50"/>
      <c r="S383" s="50"/>
      <c r="T383" s="50"/>
      <c r="U383" s="50"/>
      <c r="V383" s="50"/>
      <c r="W383" s="52"/>
      <c r="X383" s="50"/>
      <c r="Y383" s="50"/>
      <c r="Z383" s="50"/>
    </row>
    <row r="384" spans="1:26" ht="17.2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0"/>
      <c r="K384" s="125"/>
      <c r="L384" s="125"/>
      <c r="R384" s="50"/>
      <c r="S384" s="50"/>
      <c r="T384" s="50"/>
      <c r="U384" s="50"/>
      <c r="V384" s="50"/>
      <c r="W384" s="52"/>
      <c r="X384" s="50"/>
      <c r="Y384" s="50"/>
      <c r="Z384" s="50"/>
    </row>
    <row r="385" spans="1:26" ht="17.2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0"/>
      <c r="K385" s="125"/>
      <c r="L385" s="125"/>
      <c r="R385" s="50"/>
      <c r="S385" s="50"/>
      <c r="T385" s="50"/>
      <c r="U385" s="50"/>
      <c r="V385" s="50"/>
      <c r="W385" s="52"/>
      <c r="X385" s="50"/>
      <c r="Y385" s="50"/>
      <c r="Z385" s="50"/>
    </row>
    <row r="386" spans="1:26" ht="17.2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0"/>
      <c r="K386" s="125"/>
      <c r="L386" s="125"/>
      <c r="R386" s="50"/>
      <c r="S386" s="50"/>
      <c r="T386" s="50"/>
      <c r="U386" s="50"/>
      <c r="V386" s="50"/>
      <c r="W386" s="52"/>
      <c r="X386" s="50"/>
      <c r="Y386" s="50"/>
      <c r="Z386" s="50"/>
    </row>
    <row r="387" spans="1:26" ht="17.2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0"/>
      <c r="K387" s="125"/>
      <c r="L387" s="125"/>
      <c r="R387" s="50"/>
      <c r="S387" s="50"/>
      <c r="T387" s="50"/>
      <c r="U387" s="50"/>
      <c r="V387" s="50"/>
      <c r="W387" s="52"/>
      <c r="X387" s="50"/>
      <c r="Y387" s="50"/>
      <c r="Z387" s="50"/>
    </row>
    <row r="388" spans="1:26" ht="17.2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0"/>
      <c r="K388" s="125"/>
      <c r="L388" s="125"/>
      <c r="R388" s="50"/>
      <c r="S388" s="50"/>
      <c r="T388" s="50"/>
      <c r="U388" s="50"/>
      <c r="V388" s="50"/>
      <c r="W388" s="52"/>
      <c r="X388" s="50"/>
      <c r="Y388" s="50"/>
      <c r="Z388" s="50"/>
    </row>
    <row r="389" spans="1:26" ht="17.2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0"/>
      <c r="K389" s="125"/>
      <c r="L389" s="125"/>
      <c r="R389" s="50"/>
      <c r="S389" s="50"/>
      <c r="T389" s="50"/>
      <c r="U389" s="50"/>
      <c r="V389" s="50"/>
      <c r="W389" s="52"/>
      <c r="X389" s="50"/>
      <c r="Y389" s="50"/>
      <c r="Z389" s="50"/>
    </row>
    <row r="390" spans="1:26" ht="17.2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0"/>
      <c r="K390" s="125"/>
      <c r="L390" s="125"/>
      <c r="R390" s="50"/>
      <c r="S390" s="50"/>
      <c r="T390" s="50"/>
      <c r="U390" s="50"/>
      <c r="V390" s="50"/>
      <c r="W390" s="52"/>
      <c r="X390" s="50"/>
      <c r="Y390" s="50"/>
      <c r="Z390" s="50"/>
    </row>
    <row r="391" spans="1:26" ht="17.2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0"/>
      <c r="K391" s="125"/>
      <c r="L391" s="125"/>
      <c r="R391" s="50"/>
      <c r="S391" s="50"/>
      <c r="T391" s="50"/>
      <c r="U391" s="50"/>
      <c r="V391" s="50"/>
      <c r="W391" s="52"/>
      <c r="X391" s="50"/>
      <c r="Y391" s="50"/>
      <c r="Z391" s="50"/>
    </row>
    <row r="392" spans="1:26" ht="17.2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0"/>
      <c r="K392" s="125"/>
      <c r="L392" s="125"/>
      <c r="R392" s="50"/>
      <c r="S392" s="50"/>
      <c r="T392" s="50"/>
      <c r="U392" s="50"/>
      <c r="V392" s="50"/>
      <c r="W392" s="52"/>
      <c r="X392" s="50"/>
      <c r="Y392" s="50"/>
      <c r="Z392" s="50"/>
    </row>
    <row r="393" spans="1:26" ht="17.2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0"/>
      <c r="K393" s="125"/>
      <c r="L393" s="125"/>
      <c r="R393" s="50"/>
      <c r="S393" s="50"/>
      <c r="T393" s="50"/>
      <c r="U393" s="50"/>
      <c r="V393" s="50"/>
      <c r="W393" s="52"/>
      <c r="X393" s="50"/>
      <c r="Y393" s="50"/>
      <c r="Z393" s="50"/>
    </row>
    <row r="394" spans="1:26" ht="17.2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0"/>
      <c r="K394" s="125"/>
      <c r="L394" s="125"/>
      <c r="R394" s="50"/>
      <c r="S394" s="50"/>
      <c r="T394" s="50"/>
      <c r="U394" s="50"/>
      <c r="V394" s="50"/>
      <c r="W394" s="52"/>
      <c r="X394" s="50"/>
      <c r="Y394" s="50"/>
      <c r="Z394" s="50"/>
    </row>
    <row r="395" spans="1:26" ht="17.2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0"/>
      <c r="K395" s="125"/>
      <c r="L395" s="125"/>
      <c r="R395" s="50"/>
      <c r="S395" s="50"/>
      <c r="T395" s="50"/>
      <c r="U395" s="50"/>
      <c r="V395" s="50"/>
      <c r="W395" s="52"/>
      <c r="X395" s="50"/>
      <c r="Y395" s="50"/>
      <c r="Z395" s="50"/>
    </row>
    <row r="396" spans="1:26" ht="17.2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0"/>
      <c r="K396" s="125"/>
      <c r="L396" s="125"/>
      <c r="R396" s="50"/>
      <c r="S396" s="50"/>
      <c r="T396" s="50"/>
      <c r="U396" s="50"/>
      <c r="V396" s="50"/>
      <c r="W396" s="52"/>
      <c r="X396" s="50"/>
      <c r="Y396" s="50"/>
      <c r="Z396" s="50"/>
    </row>
    <row r="397" spans="1:26" ht="17.2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0"/>
      <c r="K397" s="125"/>
      <c r="L397" s="125"/>
      <c r="R397" s="50"/>
      <c r="S397" s="50"/>
      <c r="T397" s="50"/>
      <c r="U397" s="50"/>
      <c r="V397" s="50"/>
      <c r="W397" s="52"/>
      <c r="X397" s="50"/>
      <c r="Y397" s="50"/>
      <c r="Z397" s="50"/>
    </row>
    <row r="398" spans="1:26" ht="17.2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0"/>
      <c r="K398" s="125"/>
      <c r="L398" s="125"/>
      <c r="R398" s="50"/>
      <c r="S398" s="50"/>
      <c r="T398" s="50"/>
      <c r="U398" s="50"/>
      <c r="V398" s="50"/>
      <c r="W398" s="52"/>
      <c r="X398" s="50"/>
      <c r="Y398" s="50"/>
      <c r="Z398" s="50"/>
    </row>
    <row r="399" spans="1:26" ht="17.2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0"/>
      <c r="K399" s="125"/>
      <c r="L399" s="125"/>
      <c r="R399" s="50"/>
      <c r="S399" s="50"/>
      <c r="T399" s="50"/>
      <c r="U399" s="50"/>
      <c r="V399" s="50"/>
      <c r="W399" s="52"/>
      <c r="X399" s="50"/>
      <c r="Y399" s="50"/>
      <c r="Z399" s="50"/>
    </row>
    <row r="400" spans="1:26" ht="17.2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0"/>
      <c r="K400" s="125"/>
      <c r="L400" s="125"/>
      <c r="R400" s="50"/>
      <c r="S400" s="50"/>
      <c r="T400" s="50"/>
      <c r="U400" s="50"/>
      <c r="V400" s="50"/>
      <c r="W400" s="52"/>
      <c r="X400" s="50"/>
      <c r="Y400" s="50"/>
      <c r="Z400" s="50"/>
    </row>
    <row r="401" spans="1:26" ht="17.2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0"/>
      <c r="K401" s="125"/>
      <c r="L401" s="125"/>
      <c r="R401" s="50"/>
      <c r="S401" s="50"/>
      <c r="T401" s="50"/>
      <c r="U401" s="50"/>
      <c r="V401" s="50"/>
      <c r="W401" s="52"/>
      <c r="X401" s="50"/>
      <c r="Y401" s="50"/>
      <c r="Z401" s="50"/>
    </row>
    <row r="402" spans="1:26" ht="17.2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0"/>
      <c r="K402" s="125"/>
      <c r="L402" s="125"/>
      <c r="R402" s="50"/>
      <c r="S402" s="50"/>
      <c r="T402" s="50"/>
      <c r="U402" s="50"/>
      <c r="V402" s="50"/>
      <c r="W402" s="52"/>
      <c r="X402" s="50"/>
      <c r="Y402" s="50"/>
      <c r="Z402" s="50"/>
    </row>
    <row r="403" spans="1:26" ht="17.2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0"/>
      <c r="K403" s="125"/>
      <c r="L403" s="125"/>
      <c r="R403" s="50"/>
      <c r="S403" s="50"/>
      <c r="T403" s="50"/>
      <c r="U403" s="50"/>
      <c r="V403" s="50"/>
      <c r="W403" s="52"/>
      <c r="X403" s="50"/>
      <c r="Y403" s="50"/>
      <c r="Z403" s="50"/>
    </row>
    <row r="404" spans="1:26" ht="17.2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0"/>
      <c r="K404" s="125"/>
      <c r="L404" s="125"/>
      <c r="R404" s="50"/>
      <c r="S404" s="50"/>
      <c r="T404" s="50"/>
      <c r="U404" s="50"/>
      <c r="V404" s="50"/>
      <c r="W404" s="52"/>
      <c r="X404" s="50"/>
      <c r="Y404" s="50"/>
      <c r="Z404" s="50"/>
    </row>
    <row r="405" spans="1:26" ht="17.2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0"/>
      <c r="K405" s="125"/>
      <c r="L405" s="125"/>
      <c r="R405" s="50"/>
      <c r="S405" s="50"/>
      <c r="T405" s="50"/>
      <c r="U405" s="50"/>
      <c r="V405" s="50"/>
      <c r="W405" s="52"/>
      <c r="X405" s="50"/>
      <c r="Y405" s="50"/>
      <c r="Z405" s="50"/>
    </row>
    <row r="406" spans="1:26" ht="17.2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0"/>
      <c r="K406" s="125"/>
      <c r="L406" s="125"/>
      <c r="R406" s="50"/>
      <c r="S406" s="50"/>
      <c r="T406" s="50"/>
      <c r="U406" s="50"/>
      <c r="V406" s="50"/>
      <c r="W406" s="52"/>
      <c r="X406" s="50"/>
      <c r="Y406" s="50"/>
      <c r="Z406" s="50"/>
    </row>
    <row r="407" spans="1:26" ht="17.2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0"/>
      <c r="K407" s="125"/>
      <c r="L407" s="125"/>
      <c r="R407" s="50"/>
      <c r="S407" s="50"/>
      <c r="T407" s="50"/>
      <c r="U407" s="50"/>
      <c r="V407" s="50"/>
      <c r="W407" s="52"/>
      <c r="X407" s="50"/>
      <c r="Y407" s="50"/>
      <c r="Z407" s="50"/>
    </row>
    <row r="408" spans="1:26" ht="17.2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0"/>
      <c r="K408" s="125"/>
      <c r="L408" s="125"/>
      <c r="R408" s="50"/>
      <c r="S408" s="50"/>
      <c r="T408" s="50"/>
      <c r="U408" s="50"/>
      <c r="V408" s="50"/>
      <c r="W408" s="52"/>
      <c r="X408" s="50"/>
      <c r="Y408" s="50"/>
      <c r="Z408" s="50"/>
    </row>
    <row r="409" spans="1:26" ht="17.2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0"/>
      <c r="K409" s="125"/>
      <c r="L409" s="125"/>
      <c r="R409" s="50"/>
      <c r="S409" s="50"/>
      <c r="T409" s="50"/>
      <c r="U409" s="50"/>
      <c r="V409" s="50"/>
      <c r="W409" s="52"/>
      <c r="X409" s="50"/>
      <c r="Y409" s="50"/>
      <c r="Z409" s="50"/>
    </row>
    <row r="410" spans="1:26" ht="17.2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0"/>
      <c r="K410" s="125"/>
      <c r="L410" s="125"/>
      <c r="R410" s="50"/>
      <c r="S410" s="50"/>
      <c r="T410" s="50"/>
      <c r="U410" s="50"/>
      <c r="V410" s="50"/>
      <c r="W410" s="52"/>
      <c r="X410" s="50"/>
      <c r="Y410" s="50"/>
      <c r="Z410" s="50"/>
    </row>
    <row r="411" spans="1:26" ht="17.2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0"/>
      <c r="K411" s="125"/>
      <c r="L411" s="125"/>
      <c r="R411" s="50"/>
      <c r="S411" s="50"/>
      <c r="T411" s="50"/>
      <c r="U411" s="50"/>
      <c r="V411" s="50"/>
      <c r="W411" s="52"/>
      <c r="X411" s="50"/>
      <c r="Y411" s="50"/>
      <c r="Z411" s="50"/>
    </row>
    <row r="412" spans="1:26" ht="17.2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0"/>
      <c r="K412" s="125"/>
      <c r="L412" s="125"/>
      <c r="R412" s="50"/>
      <c r="S412" s="50"/>
      <c r="T412" s="50"/>
      <c r="U412" s="50"/>
      <c r="V412" s="50"/>
      <c r="W412" s="52"/>
      <c r="X412" s="50"/>
      <c r="Y412" s="50"/>
      <c r="Z412" s="50"/>
    </row>
    <row r="413" spans="1:26" ht="17.2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0"/>
      <c r="K413" s="125"/>
      <c r="L413" s="125"/>
      <c r="R413" s="50"/>
      <c r="S413" s="50"/>
      <c r="T413" s="50"/>
      <c r="U413" s="50"/>
      <c r="V413" s="50"/>
      <c r="W413" s="52"/>
      <c r="X413" s="50"/>
      <c r="Y413" s="50"/>
      <c r="Z413" s="50"/>
    </row>
    <row r="414" spans="1:26" ht="17.2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0"/>
      <c r="K414" s="125"/>
      <c r="L414" s="125"/>
      <c r="R414" s="50"/>
      <c r="S414" s="50"/>
      <c r="T414" s="50"/>
      <c r="U414" s="50"/>
      <c r="V414" s="50"/>
      <c r="W414" s="52"/>
      <c r="X414" s="50"/>
      <c r="Y414" s="50"/>
      <c r="Z414" s="50"/>
    </row>
    <row r="415" spans="1:26" ht="17.2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0"/>
      <c r="K415" s="125"/>
      <c r="L415" s="125"/>
      <c r="R415" s="50"/>
      <c r="S415" s="50"/>
      <c r="T415" s="50"/>
      <c r="U415" s="50"/>
      <c r="V415" s="50"/>
      <c r="W415" s="52"/>
      <c r="X415" s="50"/>
      <c r="Y415" s="50"/>
      <c r="Z415" s="50"/>
    </row>
    <row r="416" spans="1:26" ht="17.2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0"/>
      <c r="K416" s="125"/>
      <c r="L416" s="125"/>
      <c r="R416" s="50"/>
      <c r="S416" s="50"/>
      <c r="T416" s="50"/>
      <c r="U416" s="50"/>
      <c r="V416" s="50"/>
      <c r="W416" s="52"/>
      <c r="X416" s="50"/>
      <c r="Y416" s="50"/>
      <c r="Z416" s="50"/>
    </row>
    <row r="417" spans="1:26" ht="17.2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0"/>
      <c r="K417" s="125"/>
      <c r="L417" s="125"/>
      <c r="R417" s="50"/>
      <c r="S417" s="50"/>
      <c r="T417" s="50"/>
      <c r="U417" s="50"/>
      <c r="V417" s="50"/>
      <c r="W417" s="52"/>
      <c r="X417" s="50"/>
      <c r="Y417" s="50"/>
      <c r="Z417" s="50"/>
    </row>
    <row r="418" spans="1:26" ht="17.2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0"/>
      <c r="K418" s="125"/>
      <c r="L418" s="125"/>
      <c r="R418" s="50"/>
      <c r="S418" s="50"/>
      <c r="T418" s="50"/>
      <c r="U418" s="50"/>
      <c r="V418" s="50"/>
      <c r="W418" s="52"/>
      <c r="X418" s="50"/>
      <c r="Y418" s="50"/>
      <c r="Z418" s="50"/>
    </row>
    <row r="419" spans="1:26" ht="17.2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0"/>
      <c r="K419" s="125"/>
      <c r="L419" s="125"/>
      <c r="R419" s="50"/>
      <c r="S419" s="50"/>
      <c r="T419" s="50"/>
      <c r="U419" s="50"/>
      <c r="V419" s="50"/>
      <c r="W419" s="52"/>
      <c r="X419" s="50"/>
      <c r="Y419" s="50"/>
      <c r="Z419" s="50"/>
    </row>
    <row r="420" spans="1:26" ht="17.2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0"/>
      <c r="K420" s="125"/>
      <c r="L420" s="125"/>
      <c r="R420" s="50"/>
      <c r="S420" s="50"/>
      <c r="T420" s="50"/>
      <c r="U420" s="50"/>
      <c r="V420" s="50"/>
      <c r="W420" s="52"/>
      <c r="X420" s="50"/>
      <c r="Y420" s="50"/>
      <c r="Z420" s="50"/>
    </row>
    <row r="421" spans="1:26" ht="17.2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0"/>
      <c r="K421" s="125"/>
      <c r="L421" s="125"/>
      <c r="R421" s="50"/>
      <c r="S421" s="50"/>
      <c r="T421" s="50"/>
      <c r="U421" s="50"/>
      <c r="V421" s="50"/>
      <c r="W421" s="52"/>
      <c r="X421" s="50"/>
      <c r="Y421" s="50"/>
      <c r="Z421" s="50"/>
    </row>
    <row r="422" spans="1:26" ht="17.2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0"/>
      <c r="K422" s="125"/>
      <c r="L422" s="125"/>
      <c r="R422" s="50"/>
      <c r="S422" s="50"/>
      <c r="T422" s="50"/>
      <c r="U422" s="50"/>
      <c r="V422" s="50"/>
      <c r="W422" s="52"/>
      <c r="X422" s="50"/>
      <c r="Y422" s="50"/>
      <c r="Z422" s="50"/>
    </row>
    <row r="423" spans="1:26" ht="17.2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0"/>
      <c r="K423" s="125"/>
      <c r="L423" s="125"/>
      <c r="R423" s="50"/>
      <c r="S423" s="50"/>
      <c r="T423" s="50"/>
      <c r="U423" s="50"/>
      <c r="V423" s="50"/>
      <c r="W423" s="52"/>
      <c r="X423" s="50"/>
      <c r="Y423" s="50"/>
      <c r="Z423" s="50"/>
    </row>
    <row r="424" spans="1:26" ht="17.2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0"/>
      <c r="K424" s="125"/>
      <c r="L424" s="125"/>
      <c r="R424" s="50"/>
      <c r="S424" s="50"/>
      <c r="T424" s="50"/>
      <c r="U424" s="50"/>
      <c r="V424" s="50"/>
      <c r="W424" s="52"/>
      <c r="X424" s="50"/>
      <c r="Y424" s="50"/>
      <c r="Z424" s="50"/>
    </row>
    <row r="425" spans="1:26" ht="17.2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0"/>
      <c r="K425" s="125"/>
      <c r="L425" s="125"/>
      <c r="R425" s="50"/>
      <c r="S425" s="50"/>
      <c r="T425" s="50"/>
      <c r="U425" s="50"/>
      <c r="V425" s="50"/>
      <c r="W425" s="52"/>
      <c r="X425" s="50"/>
      <c r="Y425" s="50"/>
      <c r="Z425" s="50"/>
    </row>
    <row r="426" spans="1:26" ht="17.2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0"/>
      <c r="K426" s="125"/>
      <c r="L426" s="125"/>
      <c r="R426" s="50"/>
      <c r="S426" s="50"/>
      <c r="T426" s="50"/>
      <c r="U426" s="50"/>
      <c r="V426" s="50"/>
      <c r="W426" s="52"/>
      <c r="X426" s="50"/>
      <c r="Y426" s="50"/>
      <c r="Z426" s="50"/>
    </row>
    <row r="427" spans="1:26" ht="17.2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0"/>
      <c r="K427" s="125"/>
      <c r="L427" s="125"/>
      <c r="R427" s="50"/>
      <c r="S427" s="50"/>
      <c r="T427" s="50"/>
      <c r="U427" s="50"/>
      <c r="V427" s="50"/>
      <c r="W427" s="52"/>
      <c r="X427" s="50"/>
      <c r="Y427" s="50"/>
      <c r="Z427" s="50"/>
    </row>
    <row r="428" spans="1:26" ht="17.2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0"/>
      <c r="K428" s="125"/>
      <c r="L428" s="125"/>
      <c r="R428" s="50"/>
      <c r="S428" s="50"/>
      <c r="T428" s="50"/>
      <c r="U428" s="50"/>
      <c r="V428" s="50"/>
      <c r="W428" s="52"/>
      <c r="X428" s="50"/>
      <c r="Y428" s="50"/>
      <c r="Z428" s="50"/>
    </row>
    <row r="429" spans="1:26" ht="17.2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0"/>
      <c r="K429" s="125"/>
      <c r="L429" s="125"/>
      <c r="R429" s="50"/>
      <c r="S429" s="50"/>
      <c r="T429" s="50"/>
      <c r="U429" s="50"/>
      <c r="V429" s="50"/>
      <c r="W429" s="52"/>
      <c r="X429" s="50"/>
      <c r="Y429" s="50"/>
      <c r="Z429" s="50"/>
    </row>
    <row r="430" spans="1:26" ht="17.2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0"/>
      <c r="K430" s="125"/>
      <c r="L430" s="125"/>
      <c r="R430" s="50"/>
      <c r="S430" s="50"/>
      <c r="T430" s="50"/>
      <c r="U430" s="50"/>
      <c r="V430" s="50"/>
      <c r="W430" s="52"/>
      <c r="X430" s="50"/>
      <c r="Y430" s="50"/>
      <c r="Z430" s="50"/>
    </row>
    <row r="431" spans="1:26" ht="17.2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0"/>
      <c r="K431" s="125"/>
      <c r="L431" s="125"/>
      <c r="R431" s="50"/>
      <c r="S431" s="50"/>
      <c r="T431" s="50"/>
      <c r="U431" s="50"/>
      <c r="V431" s="50"/>
      <c r="W431" s="52"/>
      <c r="X431" s="50"/>
      <c r="Y431" s="50"/>
      <c r="Z431" s="50"/>
    </row>
    <row r="432" spans="1:26" ht="17.2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0"/>
      <c r="K432" s="125"/>
      <c r="L432" s="125"/>
      <c r="R432" s="50"/>
      <c r="S432" s="50"/>
      <c r="T432" s="50"/>
      <c r="U432" s="50"/>
      <c r="V432" s="50"/>
      <c r="W432" s="52"/>
      <c r="X432" s="50"/>
      <c r="Y432" s="50"/>
      <c r="Z432" s="50"/>
    </row>
    <row r="433" spans="1:26" ht="17.2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0"/>
      <c r="K433" s="125"/>
      <c r="L433" s="125"/>
      <c r="R433" s="50"/>
      <c r="S433" s="50"/>
      <c r="T433" s="50"/>
      <c r="U433" s="50"/>
      <c r="V433" s="50"/>
      <c r="W433" s="52"/>
      <c r="X433" s="50"/>
      <c r="Y433" s="50"/>
      <c r="Z433" s="50"/>
    </row>
    <row r="434" spans="1:26" ht="17.2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0"/>
      <c r="K434" s="125"/>
      <c r="L434" s="125"/>
      <c r="R434" s="50"/>
      <c r="S434" s="50"/>
      <c r="T434" s="50"/>
      <c r="U434" s="50"/>
      <c r="V434" s="50"/>
      <c r="W434" s="52"/>
      <c r="X434" s="50"/>
      <c r="Y434" s="50"/>
      <c r="Z434" s="50"/>
    </row>
    <row r="435" spans="1:26" ht="17.2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0"/>
      <c r="K435" s="125"/>
      <c r="L435" s="125"/>
      <c r="R435" s="50"/>
      <c r="S435" s="50"/>
      <c r="T435" s="50"/>
      <c r="U435" s="50"/>
      <c r="V435" s="50"/>
      <c r="W435" s="52"/>
      <c r="X435" s="50"/>
      <c r="Y435" s="50"/>
      <c r="Z435" s="50"/>
    </row>
    <row r="436" spans="1:26" ht="17.2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0"/>
      <c r="K436" s="125"/>
      <c r="L436" s="125"/>
      <c r="R436" s="50"/>
      <c r="S436" s="50"/>
      <c r="T436" s="50"/>
      <c r="U436" s="50"/>
      <c r="V436" s="50"/>
      <c r="W436" s="52"/>
      <c r="X436" s="50"/>
      <c r="Y436" s="50"/>
      <c r="Z436" s="50"/>
    </row>
    <row r="437" spans="1:26" ht="17.2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0"/>
      <c r="K437" s="125"/>
      <c r="L437" s="125"/>
      <c r="R437" s="50"/>
      <c r="S437" s="50"/>
      <c r="T437" s="50"/>
      <c r="U437" s="50"/>
      <c r="V437" s="50"/>
      <c r="W437" s="52"/>
      <c r="X437" s="50"/>
      <c r="Y437" s="50"/>
      <c r="Z437" s="50"/>
    </row>
    <row r="438" spans="1:26" ht="17.2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0"/>
      <c r="K438" s="125"/>
      <c r="L438" s="125"/>
      <c r="R438" s="50"/>
      <c r="S438" s="50"/>
      <c r="T438" s="50"/>
      <c r="U438" s="50"/>
      <c r="V438" s="50"/>
      <c r="W438" s="52"/>
      <c r="X438" s="50"/>
      <c r="Y438" s="50"/>
      <c r="Z438" s="50"/>
    </row>
    <row r="439" spans="1:26" ht="17.2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0"/>
      <c r="K439" s="125"/>
      <c r="L439" s="125"/>
      <c r="R439" s="50"/>
      <c r="S439" s="50"/>
      <c r="T439" s="50"/>
      <c r="U439" s="50"/>
      <c r="V439" s="50"/>
      <c r="W439" s="52"/>
      <c r="X439" s="50"/>
      <c r="Y439" s="50"/>
      <c r="Z439" s="50"/>
    </row>
    <row r="440" spans="1:26" ht="17.2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0"/>
      <c r="K440" s="125"/>
      <c r="L440" s="125"/>
      <c r="R440" s="50"/>
      <c r="S440" s="50"/>
      <c r="T440" s="50"/>
      <c r="U440" s="50"/>
      <c r="V440" s="50"/>
      <c r="W440" s="52"/>
      <c r="X440" s="50"/>
      <c r="Y440" s="50"/>
      <c r="Z440" s="50"/>
    </row>
    <row r="441" spans="1:26" ht="17.2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0"/>
      <c r="K441" s="125"/>
      <c r="L441" s="125"/>
      <c r="R441" s="50"/>
      <c r="S441" s="50"/>
      <c r="T441" s="50"/>
      <c r="U441" s="50"/>
      <c r="V441" s="50"/>
      <c r="W441" s="52"/>
      <c r="X441" s="50"/>
      <c r="Y441" s="50"/>
      <c r="Z441" s="50"/>
    </row>
    <row r="442" spans="1:26" ht="17.2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0"/>
      <c r="K442" s="125"/>
      <c r="L442" s="125"/>
      <c r="R442" s="50"/>
      <c r="S442" s="50"/>
      <c r="T442" s="50"/>
      <c r="U442" s="50"/>
      <c r="V442" s="50"/>
      <c r="W442" s="52"/>
      <c r="X442" s="50"/>
      <c r="Y442" s="50"/>
      <c r="Z442" s="50"/>
    </row>
    <row r="443" spans="1:26" ht="17.2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0"/>
      <c r="K443" s="125"/>
      <c r="L443" s="125"/>
      <c r="R443" s="50"/>
      <c r="S443" s="50"/>
      <c r="T443" s="50"/>
      <c r="U443" s="50"/>
      <c r="V443" s="50"/>
      <c r="W443" s="52"/>
      <c r="X443" s="50"/>
      <c r="Y443" s="50"/>
      <c r="Z443" s="50"/>
    </row>
    <row r="444" spans="1:26" ht="17.2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0"/>
      <c r="K444" s="125"/>
      <c r="L444" s="125"/>
      <c r="R444" s="50"/>
      <c r="S444" s="50"/>
      <c r="T444" s="50"/>
      <c r="U444" s="50"/>
      <c r="V444" s="50"/>
      <c r="W444" s="52"/>
      <c r="X444" s="50"/>
      <c r="Y444" s="50"/>
      <c r="Z444" s="50"/>
    </row>
    <row r="445" spans="1:26" ht="17.2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0"/>
      <c r="K445" s="125"/>
      <c r="L445" s="125"/>
      <c r="R445" s="50"/>
      <c r="S445" s="50"/>
      <c r="T445" s="50"/>
      <c r="U445" s="50"/>
      <c r="V445" s="50"/>
      <c r="W445" s="52"/>
      <c r="X445" s="50"/>
      <c r="Y445" s="50"/>
      <c r="Z445" s="50"/>
    </row>
    <row r="446" spans="1:26" ht="17.2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0"/>
      <c r="K446" s="125"/>
      <c r="L446" s="125"/>
      <c r="R446" s="50"/>
      <c r="S446" s="50"/>
      <c r="T446" s="50"/>
      <c r="U446" s="50"/>
      <c r="V446" s="50"/>
      <c r="W446" s="52"/>
      <c r="X446" s="50"/>
      <c r="Y446" s="50"/>
      <c r="Z446" s="50"/>
    </row>
    <row r="447" spans="1:26" ht="17.2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0"/>
      <c r="K447" s="125"/>
      <c r="L447" s="125"/>
      <c r="R447" s="50"/>
      <c r="S447" s="50"/>
      <c r="T447" s="50"/>
      <c r="U447" s="50"/>
      <c r="V447" s="50"/>
      <c r="W447" s="52"/>
      <c r="X447" s="50"/>
      <c r="Y447" s="50"/>
      <c r="Z447" s="50"/>
    </row>
    <row r="448" spans="1:26" ht="17.2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0"/>
      <c r="K448" s="125"/>
      <c r="L448" s="125"/>
      <c r="R448" s="50"/>
      <c r="S448" s="50"/>
      <c r="T448" s="50"/>
      <c r="U448" s="50"/>
      <c r="V448" s="50"/>
      <c r="W448" s="52"/>
      <c r="X448" s="50"/>
      <c r="Y448" s="50"/>
      <c r="Z448" s="50"/>
    </row>
    <row r="449" spans="1:26" ht="17.2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0"/>
      <c r="K449" s="125"/>
      <c r="L449" s="125"/>
      <c r="R449" s="50"/>
      <c r="S449" s="50"/>
      <c r="T449" s="50"/>
      <c r="U449" s="50"/>
      <c r="V449" s="50"/>
      <c r="W449" s="52"/>
      <c r="X449" s="50"/>
      <c r="Y449" s="50"/>
      <c r="Z449" s="50"/>
    </row>
    <row r="450" spans="1:26" ht="17.2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0"/>
      <c r="K450" s="125"/>
      <c r="L450" s="125"/>
      <c r="R450" s="50"/>
      <c r="S450" s="50"/>
      <c r="T450" s="50"/>
      <c r="U450" s="50"/>
      <c r="V450" s="50"/>
      <c r="W450" s="52"/>
      <c r="X450" s="50"/>
      <c r="Y450" s="50"/>
      <c r="Z450" s="50"/>
    </row>
    <row r="451" spans="1:26" ht="17.2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0"/>
      <c r="K451" s="125"/>
      <c r="L451" s="125"/>
      <c r="R451" s="50"/>
      <c r="S451" s="50"/>
      <c r="T451" s="50"/>
      <c r="U451" s="50"/>
      <c r="V451" s="50"/>
      <c r="W451" s="52"/>
      <c r="X451" s="50"/>
      <c r="Y451" s="50"/>
      <c r="Z451" s="50"/>
    </row>
    <row r="452" spans="1:26" ht="17.2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0"/>
      <c r="K452" s="125"/>
      <c r="L452" s="125"/>
      <c r="R452" s="50"/>
      <c r="S452" s="50"/>
      <c r="T452" s="50"/>
      <c r="U452" s="50"/>
      <c r="V452" s="50"/>
      <c r="W452" s="52"/>
      <c r="X452" s="50"/>
      <c r="Y452" s="50"/>
      <c r="Z452" s="50"/>
    </row>
    <row r="453" spans="1:26" ht="17.2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0"/>
      <c r="K453" s="125"/>
      <c r="L453" s="125"/>
      <c r="R453" s="50"/>
      <c r="S453" s="50"/>
      <c r="T453" s="50"/>
      <c r="U453" s="50"/>
      <c r="V453" s="50"/>
      <c r="W453" s="52"/>
      <c r="X453" s="50"/>
      <c r="Y453" s="50"/>
      <c r="Z453" s="50"/>
    </row>
    <row r="454" spans="1:26" ht="17.2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0"/>
      <c r="K454" s="125"/>
      <c r="L454" s="125"/>
      <c r="R454" s="50"/>
      <c r="S454" s="50"/>
      <c r="T454" s="50"/>
      <c r="U454" s="50"/>
      <c r="V454" s="50"/>
      <c r="W454" s="52"/>
      <c r="X454" s="50"/>
      <c r="Y454" s="50"/>
      <c r="Z454" s="50"/>
    </row>
    <row r="455" spans="1:26" ht="17.2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0"/>
      <c r="K455" s="125"/>
      <c r="L455" s="125"/>
      <c r="R455" s="50"/>
      <c r="S455" s="50"/>
      <c r="T455" s="50"/>
      <c r="U455" s="50"/>
      <c r="V455" s="50"/>
      <c r="W455" s="52"/>
      <c r="X455" s="50"/>
      <c r="Y455" s="50"/>
      <c r="Z455" s="50"/>
    </row>
    <row r="456" spans="1:26" ht="17.2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0"/>
      <c r="K456" s="125"/>
      <c r="L456" s="125"/>
      <c r="R456" s="50"/>
      <c r="S456" s="50"/>
      <c r="T456" s="50"/>
      <c r="U456" s="50"/>
      <c r="V456" s="50"/>
      <c r="W456" s="52"/>
      <c r="X456" s="50"/>
      <c r="Y456" s="50"/>
      <c r="Z456" s="50"/>
    </row>
    <row r="457" spans="1:26" ht="17.2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0"/>
      <c r="K457" s="125"/>
      <c r="L457" s="125"/>
      <c r="R457" s="50"/>
      <c r="S457" s="50"/>
      <c r="T457" s="50"/>
      <c r="U457" s="50"/>
      <c r="V457" s="50"/>
      <c r="W457" s="52"/>
      <c r="X457" s="50"/>
      <c r="Y457" s="50"/>
      <c r="Z457" s="50"/>
    </row>
    <row r="458" spans="1:26" ht="17.2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0"/>
      <c r="K458" s="125"/>
      <c r="L458" s="125"/>
      <c r="R458" s="50"/>
      <c r="S458" s="50"/>
      <c r="T458" s="50"/>
      <c r="U458" s="50"/>
      <c r="V458" s="50"/>
      <c r="W458" s="52"/>
      <c r="X458" s="50"/>
      <c r="Y458" s="50"/>
      <c r="Z458" s="50"/>
    </row>
    <row r="459" spans="1:26" ht="17.2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0"/>
      <c r="K459" s="125"/>
      <c r="L459" s="125"/>
      <c r="R459" s="50"/>
      <c r="S459" s="50"/>
      <c r="T459" s="50"/>
      <c r="U459" s="50"/>
      <c r="V459" s="50"/>
      <c r="W459" s="52"/>
      <c r="X459" s="50"/>
      <c r="Y459" s="50"/>
      <c r="Z459" s="50"/>
    </row>
    <row r="460" spans="1:26" ht="17.2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0"/>
      <c r="K460" s="125"/>
      <c r="L460" s="125"/>
      <c r="R460" s="50"/>
      <c r="S460" s="50"/>
      <c r="T460" s="50"/>
      <c r="U460" s="50"/>
      <c r="V460" s="50"/>
      <c r="W460" s="52"/>
      <c r="X460" s="50"/>
      <c r="Y460" s="50"/>
      <c r="Z460" s="50"/>
    </row>
    <row r="461" spans="1:26" ht="17.2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0"/>
      <c r="K461" s="125"/>
      <c r="L461" s="125"/>
      <c r="R461" s="50"/>
      <c r="S461" s="50"/>
      <c r="T461" s="50"/>
      <c r="U461" s="50"/>
      <c r="V461" s="50"/>
      <c r="W461" s="52"/>
      <c r="X461" s="50"/>
      <c r="Y461" s="50"/>
      <c r="Z461" s="50"/>
    </row>
    <row r="462" spans="1:26" ht="17.2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0"/>
      <c r="K462" s="125"/>
      <c r="L462" s="125"/>
      <c r="R462" s="50"/>
      <c r="S462" s="50"/>
      <c r="T462" s="50"/>
      <c r="U462" s="50"/>
      <c r="V462" s="50"/>
      <c r="W462" s="52"/>
      <c r="X462" s="50"/>
      <c r="Y462" s="50"/>
      <c r="Z462" s="50"/>
    </row>
    <row r="463" spans="1:26" ht="17.2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0"/>
      <c r="K463" s="125"/>
      <c r="L463" s="125"/>
      <c r="R463" s="50"/>
      <c r="S463" s="50"/>
      <c r="T463" s="50"/>
      <c r="U463" s="50"/>
      <c r="V463" s="50"/>
      <c r="W463" s="52"/>
      <c r="X463" s="50"/>
      <c r="Y463" s="50"/>
      <c r="Z463" s="50"/>
    </row>
    <row r="464" spans="1:26" ht="17.2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0"/>
      <c r="K464" s="125"/>
      <c r="L464" s="125"/>
      <c r="R464" s="50"/>
      <c r="S464" s="50"/>
      <c r="T464" s="50"/>
      <c r="U464" s="50"/>
      <c r="V464" s="50"/>
      <c r="W464" s="52"/>
      <c r="X464" s="50"/>
      <c r="Y464" s="50"/>
      <c r="Z464" s="50"/>
    </row>
    <row r="465" spans="1:26" ht="17.2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0"/>
      <c r="K465" s="125"/>
      <c r="L465" s="125"/>
      <c r="R465" s="50"/>
      <c r="S465" s="50"/>
      <c r="T465" s="50"/>
      <c r="U465" s="50"/>
      <c r="V465" s="50"/>
      <c r="W465" s="52"/>
      <c r="X465" s="50"/>
      <c r="Y465" s="50"/>
      <c r="Z465" s="50"/>
    </row>
    <row r="466" spans="1:26" ht="17.2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0"/>
      <c r="K466" s="125"/>
      <c r="L466" s="125"/>
      <c r="R466" s="50"/>
      <c r="S466" s="50"/>
      <c r="T466" s="50"/>
      <c r="U466" s="50"/>
      <c r="V466" s="50"/>
      <c r="W466" s="52"/>
      <c r="X466" s="50"/>
      <c r="Y466" s="50"/>
      <c r="Z466" s="50"/>
    </row>
    <row r="467" spans="1:26" ht="17.2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0"/>
      <c r="K467" s="125"/>
      <c r="L467" s="125"/>
      <c r="R467" s="50"/>
      <c r="S467" s="50"/>
      <c r="T467" s="50"/>
      <c r="U467" s="50"/>
      <c r="V467" s="50"/>
      <c r="W467" s="52"/>
      <c r="X467" s="50"/>
      <c r="Y467" s="50"/>
      <c r="Z467" s="50"/>
    </row>
    <row r="468" spans="1:26" ht="17.2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0"/>
      <c r="K468" s="125"/>
      <c r="L468" s="125"/>
      <c r="R468" s="50"/>
      <c r="S468" s="50"/>
      <c r="T468" s="50"/>
      <c r="U468" s="50"/>
      <c r="V468" s="50"/>
      <c r="W468" s="52"/>
      <c r="X468" s="50"/>
      <c r="Y468" s="50"/>
      <c r="Z468" s="50"/>
    </row>
    <row r="469" spans="1:26" ht="17.2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0"/>
      <c r="K469" s="125"/>
      <c r="L469" s="125"/>
      <c r="R469" s="50"/>
      <c r="S469" s="50"/>
      <c r="T469" s="50"/>
      <c r="U469" s="50"/>
      <c r="V469" s="50"/>
      <c r="W469" s="52"/>
      <c r="X469" s="50"/>
      <c r="Y469" s="50"/>
      <c r="Z469" s="50"/>
    </row>
    <row r="470" spans="1:26" ht="17.2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0"/>
      <c r="K470" s="125"/>
      <c r="L470" s="125"/>
      <c r="R470" s="50"/>
      <c r="S470" s="50"/>
      <c r="T470" s="50"/>
      <c r="U470" s="50"/>
      <c r="V470" s="50"/>
      <c r="W470" s="52"/>
      <c r="X470" s="50"/>
      <c r="Y470" s="50"/>
      <c r="Z470" s="50"/>
    </row>
    <row r="471" spans="1:26" ht="17.2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0"/>
      <c r="K471" s="125"/>
      <c r="L471" s="125"/>
      <c r="R471" s="50"/>
      <c r="S471" s="50"/>
      <c r="T471" s="50"/>
      <c r="U471" s="50"/>
      <c r="V471" s="50"/>
      <c r="W471" s="52"/>
      <c r="X471" s="50"/>
      <c r="Y471" s="50"/>
      <c r="Z471" s="50"/>
    </row>
    <row r="472" spans="1:26" ht="17.2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0"/>
      <c r="K472" s="125"/>
      <c r="L472" s="125"/>
      <c r="R472" s="50"/>
      <c r="S472" s="50"/>
      <c r="T472" s="50"/>
      <c r="U472" s="50"/>
      <c r="V472" s="50"/>
      <c r="W472" s="52"/>
      <c r="X472" s="50"/>
      <c r="Y472" s="50"/>
      <c r="Z472" s="50"/>
    </row>
    <row r="473" spans="1:26" ht="17.2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0"/>
      <c r="K473" s="125"/>
      <c r="L473" s="125"/>
      <c r="R473" s="50"/>
      <c r="S473" s="50"/>
      <c r="T473" s="50"/>
      <c r="U473" s="50"/>
      <c r="V473" s="50"/>
      <c r="W473" s="52"/>
      <c r="X473" s="50"/>
      <c r="Y473" s="50"/>
      <c r="Z473" s="50"/>
    </row>
    <row r="474" spans="1:26" ht="17.2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0"/>
      <c r="K474" s="125"/>
      <c r="L474" s="125"/>
      <c r="R474" s="50"/>
      <c r="S474" s="50"/>
      <c r="T474" s="50"/>
      <c r="U474" s="50"/>
      <c r="V474" s="50"/>
      <c r="W474" s="52"/>
      <c r="X474" s="50"/>
      <c r="Y474" s="50"/>
      <c r="Z474" s="50"/>
    </row>
    <row r="475" spans="1:26" ht="17.2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0"/>
      <c r="K475" s="125"/>
      <c r="L475" s="125"/>
      <c r="R475" s="50"/>
      <c r="S475" s="50"/>
      <c r="T475" s="50"/>
      <c r="U475" s="50"/>
      <c r="V475" s="50"/>
      <c r="W475" s="52"/>
      <c r="X475" s="50"/>
      <c r="Y475" s="50"/>
      <c r="Z475" s="50"/>
    </row>
    <row r="476" spans="1:26" ht="17.2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0"/>
      <c r="K476" s="125"/>
      <c r="L476" s="125"/>
      <c r="R476" s="50"/>
      <c r="S476" s="50"/>
      <c r="T476" s="50"/>
      <c r="U476" s="50"/>
      <c r="V476" s="50"/>
      <c r="W476" s="52"/>
      <c r="X476" s="50"/>
      <c r="Y476" s="50"/>
      <c r="Z476" s="50"/>
    </row>
    <row r="477" spans="1:26" ht="17.2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0"/>
      <c r="K477" s="125"/>
      <c r="L477" s="125"/>
      <c r="R477" s="50"/>
      <c r="S477" s="50"/>
      <c r="T477" s="50"/>
      <c r="U477" s="50"/>
      <c r="V477" s="50"/>
      <c r="W477" s="52"/>
      <c r="X477" s="50"/>
      <c r="Y477" s="50"/>
      <c r="Z477" s="50"/>
    </row>
    <row r="478" spans="1:26" ht="17.2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0"/>
      <c r="K478" s="125"/>
      <c r="L478" s="125"/>
      <c r="R478" s="50"/>
      <c r="S478" s="50"/>
      <c r="T478" s="50"/>
      <c r="U478" s="50"/>
      <c r="V478" s="50"/>
      <c r="W478" s="52"/>
      <c r="X478" s="50"/>
      <c r="Y478" s="50"/>
      <c r="Z478" s="50"/>
    </row>
    <row r="479" spans="1:26" ht="17.2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0"/>
      <c r="K479" s="125"/>
      <c r="L479" s="125"/>
      <c r="R479" s="50"/>
      <c r="S479" s="50"/>
      <c r="T479" s="50"/>
      <c r="U479" s="50"/>
      <c r="V479" s="50"/>
      <c r="W479" s="52"/>
      <c r="X479" s="50"/>
      <c r="Y479" s="50"/>
      <c r="Z479" s="50"/>
    </row>
    <row r="480" spans="1:26" ht="17.2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0"/>
      <c r="K480" s="125"/>
      <c r="L480" s="125"/>
      <c r="R480" s="50"/>
      <c r="S480" s="50"/>
      <c r="T480" s="50"/>
      <c r="U480" s="50"/>
      <c r="V480" s="50"/>
      <c r="W480" s="52"/>
      <c r="X480" s="50"/>
      <c r="Y480" s="50"/>
      <c r="Z480" s="50"/>
    </row>
    <row r="481" spans="1:26" ht="17.2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0"/>
      <c r="K481" s="125"/>
      <c r="L481" s="125"/>
      <c r="R481" s="50"/>
      <c r="S481" s="50"/>
      <c r="T481" s="50"/>
      <c r="U481" s="50"/>
      <c r="V481" s="50"/>
      <c r="W481" s="52"/>
      <c r="X481" s="50"/>
      <c r="Y481" s="50"/>
      <c r="Z481" s="50"/>
    </row>
    <row r="482" spans="1:26" ht="17.2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0"/>
      <c r="K482" s="125"/>
      <c r="L482" s="125"/>
      <c r="R482" s="50"/>
      <c r="S482" s="50"/>
      <c r="T482" s="50"/>
      <c r="U482" s="50"/>
      <c r="V482" s="50"/>
      <c r="W482" s="52"/>
      <c r="X482" s="50"/>
      <c r="Y482" s="50"/>
      <c r="Z482" s="50"/>
    </row>
    <row r="483" spans="1:26" ht="17.2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0"/>
      <c r="K483" s="125"/>
      <c r="L483" s="125"/>
      <c r="R483" s="50"/>
      <c r="S483" s="50"/>
      <c r="T483" s="50"/>
      <c r="U483" s="50"/>
      <c r="V483" s="50"/>
      <c r="W483" s="52"/>
      <c r="X483" s="50"/>
      <c r="Y483" s="50"/>
      <c r="Z483" s="50"/>
    </row>
    <row r="484" spans="1:26" ht="17.2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0"/>
      <c r="K484" s="125"/>
      <c r="L484" s="125"/>
      <c r="R484" s="50"/>
      <c r="S484" s="50"/>
      <c r="T484" s="50"/>
      <c r="U484" s="50"/>
      <c r="V484" s="50"/>
      <c r="W484" s="52"/>
      <c r="X484" s="50"/>
      <c r="Y484" s="50"/>
      <c r="Z484" s="50"/>
    </row>
    <row r="485" spans="1:26" ht="17.2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0"/>
      <c r="K485" s="125"/>
      <c r="L485" s="125"/>
      <c r="R485" s="50"/>
      <c r="S485" s="50"/>
      <c r="T485" s="50"/>
      <c r="U485" s="50"/>
      <c r="V485" s="50"/>
      <c r="W485" s="52"/>
      <c r="X485" s="50"/>
      <c r="Y485" s="50"/>
      <c r="Z485" s="50"/>
    </row>
    <row r="486" spans="1:26" ht="17.2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0"/>
      <c r="K486" s="125"/>
      <c r="L486" s="125"/>
      <c r="R486" s="50"/>
      <c r="S486" s="50"/>
      <c r="T486" s="50"/>
      <c r="U486" s="50"/>
      <c r="V486" s="50"/>
      <c r="W486" s="52"/>
      <c r="X486" s="50"/>
      <c r="Y486" s="50"/>
      <c r="Z486" s="50"/>
    </row>
    <row r="487" spans="1:26" ht="17.2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0"/>
      <c r="K487" s="125"/>
      <c r="L487" s="125"/>
      <c r="R487" s="50"/>
      <c r="S487" s="50"/>
      <c r="T487" s="50"/>
      <c r="U487" s="50"/>
      <c r="V487" s="50"/>
      <c r="W487" s="52"/>
      <c r="X487" s="50"/>
      <c r="Y487" s="50"/>
      <c r="Z487" s="50"/>
    </row>
    <row r="488" spans="1:26" ht="17.2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0"/>
      <c r="K488" s="125"/>
      <c r="L488" s="125"/>
      <c r="R488" s="50"/>
      <c r="S488" s="50"/>
      <c r="T488" s="50"/>
      <c r="U488" s="50"/>
      <c r="V488" s="50"/>
      <c r="W488" s="52"/>
      <c r="X488" s="50"/>
      <c r="Y488" s="50"/>
      <c r="Z488" s="50"/>
    </row>
    <row r="489" spans="1:26" ht="17.2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0"/>
      <c r="K489" s="125"/>
      <c r="L489" s="125"/>
      <c r="R489" s="50"/>
      <c r="S489" s="50"/>
      <c r="T489" s="50"/>
      <c r="U489" s="50"/>
      <c r="V489" s="50"/>
      <c r="W489" s="52"/>
      <c r="X489" s="50"/>
      <c r="Y489" s="50"/>
      <c r="Z489" s="50"/>
    </row>
    <row r="490" spans="1:26" ht="17.2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0"/>
      <c r="K490" s="125"/>
      <c r="L490" s="125"/>
      <c r="R490" s="50"/>
      <c r="S490" s="50"/>
      <c r="T490" s="50"/>
      <c r="U490" s="50"/>
      <c r="V490" s="50"/>
      <c r="W490" s="52"/>
      <c r="X490" s="50"/>
      <c r="Y490" s="50"/>
      <c r="Z490" s="50"/>
    </row>
    <row r="491" spans="1:26" ht="17.2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0"/>
      <c r="K491" s="125"/>
      <c r="L491" s="125"/>
      <c r="R491" s="50"/>
      <c r="S491" s="50"/>
      <c r="T491" s="50"/>
      <c r="U491" s="50"/>
      <c r="V491" s="50"/>
      <c r="W491" s="52"/>
      <c r="X491" s="50"/>
      <c r="Y491" s="50"/>
      <c r="Z491" s="50"/>
    </row>
    <row r="492" spans="1:26" ht="17.2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0"/>
      <c r="K492" s="125"/>
      <c r="L492" s="125"/>
      <c r="R492" s="50"/>
      <c r="S492" s="50"/>
      <c r="T492" s="50"/>
      <c r="U492" s="50"/>
      <c r="V492" s="50"/>
      <c r="W492" s="52"/>
      <c r="X492" s="50"/>
      <c r="Y492" s="50"/>
      <c r="Z492" s="50"/>
    </row>
    <row r="493" spans="1:26" ht="17.2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0"/>
      <c r="K493" s="125"/>
      <c r="L493" s="125"/>
      <c r="R493" s="50"/>
      <c r="S493" s="50"/>
      <c r="T493" s="50"/>
      <c r="U493" s="50"/>
      <c r="V493" s="50"/>
      <c r="W493" s="52"/>
      <c r="X493" s="50"/>
      <c r="Y493" s="50"/>
      <c r="Z493" s="50"/>
    </row>
    <row r="494" spans="1:26" ht="17.2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0"/>
      <c r="K494" s="125"/>
      <c r="L494" s="125"/>
      <c r="R494" s="50"/>
      <c r="S494" s="50"/>
      <c r="T494" s="50"/>
      <c r="U494" s="50"/>
      <c r="V494" s="50"/>
      <c r="W494" s="52"/>
      <c r="X494" s="50"/>
      <c r="Y494" s="50"/>
      <c r="Z494" s="50"/>
    </row>
    <row r="495" spans="1:26" ht="17.2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0"/>
      <c r="K495" s="125"/>
      <c r="L495" s="125"/>
      <c r="R495" s="50"/>
      <c r="S495" s="50"/>
      <c r="T495" s="50"/>
      <c r="U495" s="50"/>
      <c r="V495" s="50"/>
      <c r="W495" s="52"/>
      <c r="X495" s="50"/>
      <c r="Y495" s="50"/>
      <c r="Z495" s="50"/>
    </row>
    <row r="496" spans="1:26" ht="17.2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0"/>
      <c r="K496" s="125"/>
      <c r="L496" s="125"/>
      <c r="R496" s="50"/>
      <c r="S496" s="50"/>
      <c r="T496" s="50"/>
      <c r="U496" s="50"/>
      <c r="V496" s="50"/>
      <c r="W496" s="52"/>
      <c r="X496" s="50"/>
      <c r="Y496" s="50"/>
      <c r="Z496" s="50"/>
    </row>
    <row r="497" spans="1:26" ht="17.2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0"/>
      <c r="K497" s="125"/>
      <c r="L497" s="125"/>
      <c r="R497" s="50"/>
      <c r="S497" s="50"/>
      <c r="T497" s="50"/>
      <c r="U497" s="50"/>
      <c r="V497" s="50"/>
      <c r="W497" s="52"/>
      <c r="X497" s="50"/>
      <c r="Y497" s="50"/>
      <c r="Z497" s="50"/>
    </row>
    <row r="498" spans="1:26" ht="17.2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0"/>
      <c r="K498" s="125"/>
      <c r="L498" s="125"/>
      <c r="R498" s="50"/>
      <c r="S498" s="50"/>
      <c r="T498" s="50"/>
      <c r="U498" s="50"/>
      <c r="V498" s="50"/>
      <c r="W498" s="52"/>
      <c r="X498" s="50"/>
      <c r="Y498" s="50"/>
      <c r="Z498" s="50"/>
    </row>
    <row r="499" spans="1:26" ht="17.2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0"/>
      <c r="K499" s="125"/>
      <c r="L499" s="125"/>
      <c r="R499" s="50"/>
      <c r="S499" s="50"/>
      <c r="T499" s="50"/>
      <c r="U499" s="50"/>
      <c r="V499" s="50"/>
      <c r="W499" s="52"/>
      <c r="X499" s="50"/>
      <c r="Y499" s="50"/>
      <c r="Z499" s="50"/>
    </row>
    <row r="500" spans="1:26" ht="17.2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0"/>
      <c r="K500" s="125"/>
      <c r="L500" s="125"/>
      <c r="R500" s="50"/>
      <c r="S500" s="50"/>
      <c r="T500" s="50"/>
      <c r="U500" s="50"/>
      <c r="V500" s="50"/>
      <c r="W500" s="52"/>
      <c r="X500" s="50"/>
      <c r="Y500" s="50"/>
      <c r="Z500" s="50"/>
    </row>
    <row r="501" spans="1:26" ht="17.2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0"/>
      <c r="K501" s="125"/>
      <c r="L501" s="125"/>
      <c r="R501" s="50"/>
      <c r="S501" s="50"/>
      <c r="T501" s="50"/>
      <c r="U501" s="50"/>
      <c r="V501" s="50"/>
      <c r="W501" s="52"/>
      <c r="X501" s="50"/>
      <c r="Y501" s="50"/>
      <c r="Z501" s="50"/>
    </row>
    <row r="502" spans="1:26" ht="17.2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0"/>
      <c r="K502" s="125"/>
      <c r="L502" s="125"/>
      <c r="R502" s="50"/>
      <c r="S502" s="50"/>
      <c r="T502" s="50"/>
      <c r="U502" s="50"/>
      <c r="V502" s="50"/>
      <c r="W502" s="52"/>
      <c r="X502" s="50"/>
      <c r="Y502" s="50"/>
      <c r="Z502" s="50"/>
    </row>
    <row r="503" spans="1:26" ht="17.2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0"/>
      <c r="K503" s="125"/>
      <c r="L503" s="125"/>
      <c r="R503" s="50"/>
      <c r="S503" s="50"/>
      <c r="T503" s="50"/>
      <c r="U503" s="50"/>
      <c r="V503" s="50"/>
      <c r="W503" s="52"/>
      <c r="X503" s="50"/>
      <c r="Y503" s="50"/>
      <c r="Z503" s="50"/>
    </row>
    <row r="504" spans="1:26" ht="17.2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0"/>
      <c r="K504" s="125"/>
      <c r="L504" s="125"/>
      <c r="R504" s="50"/>
      <c r="S504" s="50"/>
      <c r="T504" s="50"/>
      <c r="U504" s="50"/>
      <c r="V504" s="50"/>
      <c r="W504" s="52"/>
      <c r="X504" s="50"/>
      <c r="Y504" s="50"/>
      <c r="Z504" s="50"/>
    </row>
    <row r="505" spans="1:26" ht="17.2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0"/>
      <c r="K505" s="125"/>
      <c r="L505" s="125"/>
      <c r="R505" s="50"/>
      <c r="S505" s="50"/>
      <c r="T505" s="50"/>
      <c r="U505" s="50"/>
      <c r="V505" s="50"/>
      <c r="W505" s="52"/>
      <c r="X505" s="50"/>
      <c r="Y505" s="50"/>
      <c r="Z505" s="50"/>
    </row>
    <row r="506" spans="1:26" ht="17.2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0"/>
      <c r="K506" s="125"/>
      <c r="L506" s="125"/>
      <c r="R506" s="50"/>
      <c r="S506" s="50"/>
      <c r="T506" s="50"/>
      <c r="U506" s="50"/>
      <c r="V506" s="50"/>
      <c r="W506" s="52"/>
      <c r="X506" s="50"/>
      <c r="Y506" s="50"/>
      <c r="Z506" s="50"/>
    </row>
    <row r="507" spans="1:26" ht="17.2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0"/>
      <c r="K507" s="125"/>
      <c r="L507" s="125"/>
      <c r="R507" s="50"/>
      <c r="S507" s="50"/>
      <c r="T507" s="50"/>
      <c r="U507" s="50"/>
      <c r="V507" s="50"/>
      <c r="W507" s="52"/>
      <c r="X507" s="50"/>
      <c r="Y507" s="50"/>
      <c r="Z507" s="50"/>
    </row>
    <row r="508" spans="1:26" ht="17.2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0"/>
      <c r="K508" s="125"/>
      <c r="L508" s="125"/>
      <c r="R508" s="50"/>
      <c r="S508" s="50"/>
      <c r="T508" s="50"/>
      <c r="U508" s="50"/>
      <c r="V508" s="50"/>
      <c r="W508" s="52"/>
      <c r="X508" s="50"/>
      <c r="Y508" s="50"/>
      <c r="Z508" s="50"/>
    </row>
    <row r="509" spans="1:26" ht="17.2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0"/>
      <c r="K509" s="125"/>
      <c r="L509" s="125"/>
      <c r="R509" s="50"/>
      <c r="S509" s="50"/>
      <c r="T509" s="50"/>
      <c r="U509" s="50"/>
      <c r="V509" s="50"/>
      <c r="W509" s="52"/>
      <c r="X509" s="50"/>
      <c r="Y509" s="50"/>
      <c r="Z509" s="50"/>
    </row>
    <row r="510" spans="1:26" ht="17.2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0"/>
      <c r="K510" s="125"/>
      <c r="L510" s="125"/>
      <c r="R510" s="50"/>
      <c r="S510" s="50"/>
      <c r="T510" s="50"/>
      <c r="U510" s="50"/>
      <c r="V510" s="50"/>
      <c r="W510" s="52"/>
      <c r="X510" s="50"/>
      <c r="Y510" s="50"/>
      <c r="Z510" s="50"/>
    </row>
    <row r="511" spans="1:26" ht="17.2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0"/>
      <c r="K511" s="125"/>
      <c r="L511" s="125"/>
      <c r="R511" s="50"/>
      <c r="S511" s="50"/>
      <c r="T511" s="50"/>
      <c r="U511" s="50"/>
      <c r="V511" s="50"/>
      <c r="W511" s="52"/>
      <c r="X511" s="50"/>
      <c r="Y511" s="50"/>
      <c r="Z511" s="50"/>
    </row>
    <row r="512" spans="1:26" ht="17.2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0"/>
      <c r="K512" s="125"/>
      <c r="L512" s="125"/>
      <c r="R512" s="50"/>
      <c r="S512" s="50"/>
      <c r="T512" s="50"/>
      <c r="U512" s="50"/>
      <c r="V512" s="50"/>
      <c r="W512" s="52"/>
      <c r="X512" s="50"/>
      <c r="Y512" s="50"/>
      <c r="Z512" s="50"/>
    </row>
    <row r="513" spans="1:26" ht="17.2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0"/>
      <c r="K513" s="125"/>
      <c r="L513" s="125"/>
      <c r="R513" s="50"/>
      <c r="S513" s="50"/>
      <c r="T513" s="50"/>
      <c r="U513" s="50"/>
      <c r="V513" s="50"/>
      <c r="W513" s="52"/>
      <c r="X513" s="50"/>
      <c r="Y513" s="50"/>
      <c r="Z513" s="50"/>
    </row>
    <row r="514" spans="1:26" ht="17.2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0"/>
      <c r="K514" s="125"/>
      <c r="L514" s="125"/>
      <c r="R514" s="50"/>
      <c r="S514" s="50"/>
      <c r="T514" s="50"/>
      <c r="U514" s="50"/>
      <c r="V514" s="50"/>
      <c r="W514" s="52"/>
      <c r="X514" s="50"/>
      <c r="Y514" s="50"/>
      <c r="Z514" s="50"/>
    </row>
    <row r="515" spans="1:26" ht="17.2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0"/>
      <c r="K515" s="125"/>
      <c r="L515" s="125"/>
      <c r="R515" s="50"/>
      <c r="S515" s="50"/>
      <c r="T515" s="50"/>
      <c r="U515" s="50"/>
      <c r="V515" s="50"/>
      <c r="W515" s="52"/>
      <c r="X515" s="50"/>
      <c r="Y515" s="50"/>
      <c r="Z515" s="50"/>
    </row>
    <row r="516" spans="1:26" ht="17.2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0"/>
      <c r="K516" s="125"/>
      <c r="L516" s="125"/>
      <c r="R516" s="50"/>
      <c r="S516" s="50"/>
      <c r="T516" s="50"/>
      <c r="U516" s="50"/>
      <c r="V516" s="50"/>
      <c r="W516" s="52"/>
      <c r="X516" s="50"/>
      <c r="Y516" s="50"/>
      <c r="Z516" s="50"/>
    </row>
    <row r="517" spans="1:26" ht="17.2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0"/>
      <c r="K517" s="125"/>
      <c r="L517" s="125"/>
      <c r="R517" s="50"/>
      <c r="S517" s="50"/>
      <c r="T517" s="50"/>
      <c r="U517" s="50"/>
      <c r="V517" s="50"/>
      <c r="W517" s="52"/>
      <c r="X517" s="50"/>
      <c r="Y517" s="50"/>
      <c r="Z517" s="50"/>
    </row>
    <row r="518" spans="1:26" ht="17.2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0"/>
      <c r="K518" s="125"/>
      <c r="L518" s="125"/>
      <c r="R518" s="50"/>
      <c r="S518" s="50"/>
      <c r="T518" s="50"/>
      <c r="U518" s="50"/>
      <c r="V518" s="50"/>
      <c r="W518" s="52"/>
      <c r="X518" s="50"/>
      <c r="Y518" s="50"/>
      <c r="Z518" s="50"/>
    </row>
    <row r="519" spans="1:26" ht="17.2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0"/>
      <c r="K519" s="125"/>
      <c r="L519" s="125"/>
      <c r="R519" s="50"/>
      <c r="S519" s="50"/>
      <c r="T519" s="50"/>
      <c r="U519" s="50"/>
      <c r="V519" s="50"/>
      <c r="W519" s="52"/>
      <c r="X519" s="50"/>
      <c r="Y519" s="50"/>
      <c r="Z519" s="50"/>
    </row>
    <row r="520" spans="1:26" ht="17.2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0"/>
      <c r="K520" s="125"/>
      <c r="L520" s="125"/>
      <c r="R520" s="50"/>
      <c r="S520" s="50"/>
      <c r="T520" s="50"/>
      <c r="U520" s="50"/>
      <c r="V520" s="50"/>
      <c r="W520" s="52"/>
      <c r="X520" s="50"/>
      <c r="Y520" s="50"/>
      <c r="Z520" s="50"/>
    </row>
    <row r="521" spans="1:26" ht="17.2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0"/>
      <c r="K521" s="125"/>
      <c r="L521" s="125"/>
      <c r="R521" s="50"/>
      <c r="S521" s="50"/>
      <c r="T521" s="50"/>
      <c r="U521" s="50"/>
      <c r="V521" s="50"/>
      <c r="W521" s="52"/>
      <c r="X521" s="50"/>
      <c r="Y521" s="50"/>
      <c r="Z521" s="50"/>
    </row>
    <row r="522" spans="1:26" ht="17.2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0"/>
      <c r="K522" s="125"/>
      <c r="L522" s="125"/>
      <c r="R522" s="50"/>
      <c r="S522" s="50"/>
      <c r="T522" s="50"/>
      <c r="U522" s="50"/>
      <c r="V522" s="50"/>
      <c r="W522" s="52"/>
      <c r="X522" s="50"/>
      <c r="Y522" s="50"/>
      <c r="Z522" s="50"/>
    </row>
    <row r="523" spans="1:26" ht="17.2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0"/>
      <c r="K523" s="125"/>
      <c r="L523" s="125"/>
      <c r="R523" s="50"/>
      <c r="S523" s="50"/>
      <c r="T523" s="50"/>
      <c r="U523" s="50"/>
      <c r="V523" s="50"/>
      <c r="W523" s="52"/>
      <c r="X523" s="50"/>
      <c r="Y523" s="50"/>
      <c r="Z523" s="50"/>
    </row>
    <row r="524" spans="1:26" ht="17.2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0"/>
      <c r="K524" s="125"/>
      <c r="L524" s="125"/>
      <c r="R524" s="50"/>
      <c r="S524" s="50"/>
      <c r="T524" s="50"/>
      <c r="U524" s="50"/>
      <c r="V524" s="50"/>
      <c r="W524" s="52"/>
      <c r="X524" s="50"/>
      <c r="Y524" s="50"/>
      <c r="Z524" s="50"/>
    </row>
    <row r="525" spans="1:26" ht="17.2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0"/>
      <c r="K525" s="125"/>
      <c r="L525" s="125"/>
      <c r="R525" s="50"/>
      <c r="S525" s="50"/>
      <c r="T525" s="50"/>
      <c r="U525" s="50"/>
      <c r="V525" s="50"/>
      <c r="W525" s="52"/>
      <c r="X525" s="50"/>
      <c r="Y525" s="50"/>
      <c r="Z525" s="50"/>
    </row>
    <row r="526" spans="1:26" ht="17.2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0"/>
      <c r="K526" s="125"/>
      <c r="L526" s="125"/>
      <c r="R526" s="50"/>
      <c r="S526" s="50"/>
      <c r="T526" s="50"/>
      <c r="U526" s="50"/>
      <c r="V526" s="50"/>
      <c r="W526" s="52"/>
      <c r="X526" s="50"/>
      <c r="Y526" s="50"/>
      <c r="Z526" s="50"/>
    </row>
    <row r="527" spans="1:26" ht="17.2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0"/>
      <c r="K527" s="125"/>
      <c r="L527" s="125"/>
      <c r="R527" s="50"/>
      <c r="S527" s="50"/>
      <c r="T527" s="50"/>
      <c r="U527" s="50"/>
      <c r="V527" s="50"/>
      <c r="W527" s="52"/>
      <c r="X527" s="50"/>
      <c r="Y527" s="50"/>
      <c r="Z527" s="50"/>
    </row>
    <row r="528" spans="1:26" ht="17.2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0"/>
      <c r="K528" s="125"/>
      <c r="L528" s="125"/>
      <c r="R528" s="50"/>
      <c r="S528" s="50"/>
      <c r="T528" s="50"/>
      <c r="U528" s="50"/>
      <c r="V528" s="50"/>
      <c r="W528" s="52"/>
      <c r="X528" s="50"/>
      <c r="Y528" s="50"/>
      <c r="Z528" s="50"/>
    </row>
    <row r="529" spans="1:26" ht="17.2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0"/>
      <c r="K529" s="125"/>
      <c r="L529" s="125"/>
      <c r="R529" s="50"/>
      <c r="S529" s="50"/>
      <c r="T529" s="50"/>
      <c r="U529" s="50"/>
      <c r="V529" s="50"/>
      <c r="W529" s="52"/>
      <c r="X529" s="50"/>
      <c r="Y529" s="50"/>
      <c r="Z529" s="50"/>
    </row>
    <row r="530" spans="1:26" ht="17.2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0"/>
      <c r="K530" s="125"/>
      <c r="L530" s="125"/>
      <c r="R530" s="50"/>
      <c r="S530" s="50"/>
      <c r="T530" s="50"/>
      <c r="U530" s="50"/>
      <c r="V530" s="50"/>
      <c r="W530" s="52"/>
      <c r="X530" s="50"/>
      <c r="Y530" s="50"/>
      <c r="Z530" s="50"/>
    </row>
    <row r="531" spans="1:26" ht="17.2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0"/>
      <c r="K531" s="125"/>
      <c r="L531" s="125"/>
      <c r="R531" s="50"/>
      <c r="S531" s="50"/>
      <c r="T531" s="50"/>
      <c r="U531" s="50"/>
      <c r="V531" s="50"/>
      <c r="W531" s="52"/>
      <c r="X531" s="50"/>
      <c r="Y531" s="50"/>
      <c r="Z531" s="50"/>
    </row>
    <row r="532" spans="1:26" ht="17.2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0"/>
      <c r="K532" s="125"/>
      <c r="L532" s="125"/>
      <c r="R532" s="50"/>
      <c r="S532" s="50"/>
      <c r="T532" s="50"/>
      <c r="U532" s="50"/>
      <c r="V532" s="50"/>
      <c r="W532" s="52"/>
      <c r="X532" s="50"/>
      <c r="Y532" s="50"/>
      <c r="Z532" s="50"/>
    </row>
    <row r="533" spans="1:26" ht="17.2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0"/>
      <c r="K533" s="125"/>
      <c r="L533" s="125"/>
      <c r="R533" s="50"/>
      <c r="S533" s="50"/>
      <c r="T533" s="50"/>
      <c r="U533" s="50"/>
      <c r="V533" s="50"/>
      <c r="W533" s="52"/>
      <c r="X533" s="50"/>
      <c r="Y533" s="50"/>
      <c r="Z533" s="50"/>
    </row>
    <row r="534" spans="1:26" ht="17.2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0"/>
      <c r="K534" s="125"/>
      <c r="L534" s="125"/>
      <c r="R534" s="50"/>
      <c r="S534" s="50"/>
      <c r="T534" s="50"/>
      <c r="U534" s="50"/>
      <c r="V534" s="50"/>
      <c r="W534" s="52"/>
      <c r="X534" s="50"/>
      <c r="Y534" s="50"/>
      <c r="Z534" s="50"/>
    </row>
    <row r="535" spans="1:26" ht="17.2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0"/>
      <c r="K535" s="125"/>
      <c r="L535" s="125"/>
      <c r="R535" s="50"/>
      <c r="S535" s="50"/>
      <c r="T535" s="50"/>
      <c r="U535" s="50"/>
      <c r="V535" s="50"/>
      <c r="W535" s="52"/>
      <c r="X535" s="50"/>
      <c r="Y535" s="50"/>
      <c r="Z535" s="50"/>
    </row>
    <row r="536" spans="1:26" ht="17.2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0"/>
      <c r="K536" s="125"/>
      <c r="L536" s="125"/>
      <c r="R536" s="50"/>
      <c r="S536" s="50"/>
      <c r="T536" s="50"/>
      <c r="U536" s="50"/>
      <c r="V536" s="50"/>
      <c r="W536" s="52"/>
      <c r="X536" s="50"/>
      <c r="Y536" s="50"/>
      <c r="Z536" s="50"/>
    </row>
    <row r="537" spans="1:26" ht="17.2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0"/>
      <c r="K537" s="125"/>
      <c r="L537" s="125"/>
      <c r="R537" s="50"/>
      <c r="S537" s="50"/>
      <c r="T537" s="50"/>
      <c r="U537" s="50"/>
      <c r="V537" s="50"/>
      <c r="W537" s="52"/>
      <c r="X537" s="50"/>
      <c r="Y537" s="50"/>
      <c r="Z537" s="50"/>
    </row>
    <row r="538" spans="1:26" ht="17.2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0"/>
      <c r="K538" s="125"/>
      <c r="L538" s="125"/>
      <c r="R538" s="50"/>
      <c r="S538" s="50"/>
      <c r="T538" s="50"/>
      <c r="U538" s="50"/>
      <c r="V538" s="50"/>
      <c r="W538" s="52"/>
      <c r="X538" s="50"/>
      <c r="Y538" s="50"/>
      <c r="Z538" s="50"/>
    </row>
    <row r="539" spans="1:26" ht="17.2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0"/>
      <c r="K539" s="125"/>
      <c r="L539" s="125"/>
      <c r="R539" s="50"/>
      <c r="S539" s="50"/>
      <c r="T539" s="50"/>
      <c r="U539" s="50"/>
      <c r="V539" s="50"/>
      <c r="W539" s="52"/>
      <c r="X539" s="50"/>
      <c r="Y539" s="50"/>
      <c r="Z539" s="50"/>
    </row>
    <row r="540" spans="1:26" ht="17.2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0"/>
      <c r="K540" s="125"/>
      <c r="L540" s="125"/>
      <c r="R540" s="50"/>
      <c r="S540" s="50"/>
      <c r="T540" s="50"/>
      <c r="U540" s="50"/>
      <c r="V540" s="50"/>
      <c r="W540" s="52"/>
      <c r="X540" s="50"/>
      <c r="Y540" s="50"/>
      <c r="Z540" s="50"/>
    </row>
    <row r="541" spans="1:26" ht="17.2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0"/>
      <c r="K541" s="125"/>
      <c r="L541" s="125"/>
      <c r="R541" s="50"/>
      <c r="S541" s="50"/>
      <c r="T541" s="50"/>
      <c r="U541" s="50"/>
      <c r="V541" s="50"/>
      <c r="W541" s="52"/>
      <c r="X541" s="50"/>
      <c r="Y541" s="50"/>
      <c r="Z541" s="50"/>
    </row>
    <row r="542" spans="1:26" ht="17.2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0"/>
      <c r="K542" s="125"/>
      <c r="L542" s="125"/>
      <c r="R542" s="50"/>
      <c r="S542" s="50"/>
      <c r="T542" s="50"/>
      <c r="U542" s="50"/>
      <c r="V542" s="50"/>
      <c r="W542" s="52"/>
      <c r="X542" s="50"/>
      <c r="Y542" s="50"/>
      <c r="Z542" s="50"/>
    </row>
    <row r="543" spans="1:26" ht="17.2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0"/>
      <c r="K543" s="125"/>
      <c r="L543" s="125"/>
      <c r="R543" s="50"/>
      <c r="S543" s="50"/>
      <c r="T543" s="50"/>
      <c r="U543" s="50"/>
      <c r="V543" s="50"/>
      <c r="W543" s="52"/>
      <c r="X543" s="50"/>
      <c r="Y543" s="50"/>
      <c r="Z543" s="50"/>
    </row>
    <row r="544" spans="1:26" ht="17.2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0"/>
      <c r="K544" s="125"/>
      <c r="L544" s="125"/>
      <c r="R544" s="50"/>
      <c r="S544" s="50"/>
      <c r="T544" s="50"/>
      <c r="U544" s="50"/>
      <c r="V544" s="50"/>
      <c r="W544" s="52"/>
      <c r="X544" s="50"/>
      <c r="Y544" s="50"/>
      <c r="Z544" s="50"/>
    </row>
    <row r="545" spans="1:26" ht="17.2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0"/>
      <c r="K545" s="125"/>
      <c r="L545" s="125"/>
      <c r="R545" s="50"/>
      <c r="S545" s="50"/>
      <c r="T545" s="50"/>
      <c r="U545" s="50"/>
      <c r="V545" s="50"/>
      <c r="W545" s="52"/>
      <c r="X545" s="50"/>
      <c r="Y545" s="50"/>
      <c r="Z545" s="50"/>
    </row>
    <row r="546" spans="1:26" ht="17.2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0"/>
      <c r="K546" s="125"/>
      <c r="L546" s="125"/>
      <c r="R546" s="50"/>
      <c r="S546" s="50"/>
      <c r="T546" s="50"/>
      <c r="U546" s="50"/>
      <c r="V546" s="50"/>
      <c r="W546" s="52"/>
      <c r="X546" s="50"/>
      <c r="Y546" s="50"/>
      <c r="Z546" s="50"/>
    </row>
    <row r="547" spans="1:26" ht="17.2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0"/>
      <c r="K547" s="125"/>
      <c r="L547" s="125"/>
      <c r="R547" s="50"/>
      <c r="S547" s="50"/>
      <c r="T547" s="50"/>
      <c r="U547" s="50"/>
      <c r="V547" s="50"/>
      <c r="W547" s="52"/>
      <c r="X547" s="50"/>
      <c r="Y547" s="50"/>
      <c r="Z547" s="50"/>
    </row>
    <row r="548" spans="1:26" ht="17.2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0"/>
      <c r="K548" s="125"/>
      <c r="L548" s="125"/>
      <c r="R548" s="50"/>
      <c r="S548" s="50"/>
      <c r="T548" s="50"/>
      <c r="U548" s="50"/>
      <c r="V548" s="50"/>
      <c r="W548" s="52"/>
      <c r="X548" s="50"/>
      <c r="Y548" s="50"/>
      <c r="Z548" s="50"/>
    </row>
    <row r="549" spans="1:26" ht="17.2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0"/>
      <c r="K549" s="125"/>
      <c r="L549" s="125"/>
      <c r="R549" s="50"/>
      <c r="S549" s="50"/>
      <c r="T549" s="50"/>
      <c r="U549" s="50"/>
      <c r="V549" s="50"/>
      <c r="W549" s="52"/>
      <c r="X549" s="50"/>
      <c r="Y549" s="50"/>
      <c r="Z549" s="50"/>
    </row>
    <row r="550" spans="1:26" ht="17.2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0"/>
      <c r="K550" s="125"/>
      <c r="L550" s="125"/>
      <c r="R550" s="50"/>
      <c r="S550" s="50"/>
      <c r="T550" s="50"/>
      <c r="U550" s="50"/>
      <c r="V550" s="50"/>
      <c r="W550" s="52"/>
      <c r="X550" s="50"/>
      <c r="Y550" s="50"/>
      <c r="Z550" s="50"/>
    </row>
    <row r="551" spans="1:26" ht="17.2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0"/>
      <c r="K551" s="125"/>
      <c r="L551" s="125"/>
      <c r="R551" s="50"/>
      <c r="S551" s="50"/>
      <c r="T551" s="50"/>
      <c r="U551" s="50"/>
      <c r="V551" s="50"/>
      <c r="W551" s="52"/>
      <c r="X551" s="50"/>
      <c r="Y551" s="50"/>
      <c r="Z551" s="50"/>
    </row>
    <row r="552" spans="1:26" ht="17.2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0"/>
      <c r="K552" s="125"/>
      <c r="L552" s="125"/>
      <c r="R552" s="50"/>
      <c r="S552" s="50"/>
      <c r="T552" s="50"/>
      <c r="U552" s="50"/>
      <c r="V552" s="50"/>
      <c r="W552" s="52"/>
      <c r="X552" s="50"/>
      <c r="Y552" s="50"/>
      <c r="Z552" s="50"/>
    </row>
    <row r="553" spans="1:26" ht="17.2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0"/>
      <c r="K553" s="125"/>
      <c r="L553" s="125"/>
      <c r="R553" s="50"/>
      <c r="S553" s="50"/>
      <c r="T553" s="50"/>
      <c r="U553" s="50"/>
      <c r="V553" s="50"/>
      <c r="W553" s="52"/>
      <c r="X553" s="50"/>
      <c r="Y553" s="50"/>
      <c r="Z553" s="50"/>
    </row>
    <row r="554" spans="1:26" ht="17.2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0"/>
      <c r="K554" s="125"/>
      <c r="L554" s="125"/>
      <c r="R554" s="50"/>
      <c r="S554" s="50"/>
      <c r="T554" s="50"/>
      <c r="U554" s="50"/>
      <c r="V554" s="50"/>
      <c r="W554" s="52"/>
      <c r="X554" s="50"/>
      <c r="Y554" s="50"/>
      <c r="Z554" s="50"/>
    </row>
    <row r="555" spans="1:26" ht="17.2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0"/>
      <c r="K555" s="125"/>
      <c r="L555" s="125"/>
      <c r="R555" s="50"/>
      <c r="S555" s="50"/>
      <c r="T555" s="50"/>
      <c r="U555" s="50"/>
      <c r="V555" s="50"/>
      <c r="W555" s="52"/>
      <c r="X555" s="50"/>
      <c r="Y555" s="50"/>
      <c r="Z555" s="50"/>
    </row>
    <row r="556" spans="1:26" ht="17.2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0"/>
      <c r="K556" s="125"/>
      <c r="L556" s="125"/>
      <c r="R556" s="50"/>
      <c r="S556" s="50"/>
      <c r="T556" s="50"/>
      <c r="U556" s="50"/>
      <c r="V556" s="50"/>
      <c r="W556" s="52"/>
      <c r="X556" s="50"/>
      <c r="Y556" s="50"/>
      <c r="Z556" s="50"/>
    </row>
    <row r="557" spans="1:26" ht="17.2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0"/>
      <c r="K557" s="125"/>
      <c r="L557" s="125"/>
      <c r="R557" s="50"/>
      <c r="S557" s="50"/>
      <c r="T557" s="50"/>
      <c r="U557" s="50"/>
      <c r="V557" s="50"/>
      <c r="W557" s="52"/>
      <c r="X557" s="50"/>
      <c r="Y557" s="50"/>
      <c r="Z557" s="50"/>
    </row>
    <row r="558" spans="1:26" ht="17.2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0"/>
      <c r="K558" s="125"/>
      <c r="L558" s="125"/>
      <c r="R558" s="50"/>
      <c r="S558" s="50"/>
      <c r="T558" s="50"/>
      <c r="U558" s="50"/>
      <c r="V558" s="50"/>
      <c r="W558" s="52"/>
      <c r="X558" s="50"/>
      <c r="Y558" s="50"/>
      <c r="Z558" s="50"/>
    </row>
    <row r="559" spans="1:26" ht="17.2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0"/>
      <c r="K559" s="125"/>
      <c r="L559" s="125"/>
      <c r="R559" s="50"/>
      <c r="S559" s="50"/>
      <c r="T559" s="50"/>
      <c r="U559" s="50"/>
      <c r="V559" s="50"/>
      <c r="W559" s="52"/>
      <c r="X559" s="50"/>
      <c r="Y559" s="50"/>
      <c r="Z559" s="50"/>
    </row>
    <row r="560" spans="1:26" ht="17.2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0"/>
      <c r="K560" s="125"/>
      <c r="L560" s="125"/>
      <c r="R560" s="50"/>
      <c r="S560" s="50"/>
      <c r="T560" s="50"/>
      <c r="U560" s="50"/>
      <c r="V560" s="50"/>
      <c r="W560" s="52"/>
      <c r="X560" s="50"/>
      <c r="Y560" s="50"/>
      <c r="Z560" s="50"/>
    </row>
    <row r="561" spans="1:26" ht="17.2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0"/>
      <c r="K561" s="125"/>
      <c r="L561" s="125"/>
      <c r="R561" s="50"/>
      <c r="S561" s="50"/>
      <c r="T561" s="50"/>
      <c r="U561" s="50"/>
      <c r="V561" s="50"/>
      <c r="W561" s="52"/>
      <c r="X561" s="50"/>
      <c r="Y561" s="50"/>
      <c r="Z561" s="50"/>
    </row>
    <row r="562" spans="1:26" ht="17.2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0"/>
      <c r="K562" s="125"/>
      <c r="L562" s="125"/>
      <c r="R562" s="50"/>
      <c r="S562" s="50"/>
      <c r="T562" s="50"/>
      <c r="U562" s="50"/>
      <c r="V562" s="50"/>
      <c r="W562" s="52"/>
      <c r="X562" s="50"/>
      <c r="Y562" s="50"/>
      <c r="Z562" s="50"/>
    </row>
    <row r="563" spans="1:26" ht="17.2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0"/>
      <c r="K563" s="125"/>
      <c r="L563" s="125"/>
      <c r="R563" s="50"/>
      <c r="S563" s="50"/>
      <c r="T563" s="50"/>
      <c r="U563" s="50"/>
      <c r="V563" s="50"/>
      <c r="W563" s="52"/>
      <c r="X563" s="50"/>
      <c r="Y563" s="50"/>
      <c r="Z563" s="50"/>
    </row>
    <row r="564" spans="1:26" ht="17.2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0"/>
      <c r="K564" s="125"/>
      <c r="L564" s="125"/>
      <c r="R564" s="50"/>
      <c r="S564" s="50"/>
      <c r="T564" s="50"/>
      <c r="U564" s="50"/>
      <c r="V564" s="50"/>
      <c r="W564" s="52"/>
      <c r="X564" s="50"/>
      <c r="Y564" s="50"/>
      <c r="Z564" s="50"/>
    </row>
    <row r="565" spans="1:26" ht="17.2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0"/>
      <c r="K565" s="125"/>
      <c r="L565" s="125"/>
      <c r="R565" s="50"/>
      <c r="S565" s="50"/>
      <c r="T565" s="50"/>
      <c r="U565" s="50"/>
      <c r="V565" s="50"/>
      <c r="W565" s="52"/>
      <c r="X565" s="50"/>
      <c r="Y565" s="50"/>
      <c r="Z565" s="50"/>
    </row>
    <row r="566" spans="1:26" ht="17.2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0"/>
      <c r="K566" s="125"/>
      <c r="L566" s="125"/>
      <c r="R566" s="50"/>
      <c r="S566" s="50"/>
      <c r="T566" s="50"/>
      <c r="U566" s="50"/>
      <c r="V566" s="50"/>
      <c r="W566" s="52"/>
      <c r="X566" s="50"/>
      <c r="Y566" s="50"/>
      <c r="Z566" s="50"/>
    </row>
    <row r="567" spans="1:26" ht="17.2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0"/>
      <c r="K567" s="125"/>
      <c r="L567" s="125"/>
      <c r="R567" s="50"/>
      <c r="S567" s="50"/>
      <c r="T567" s="50"/>
      <c r="U567" s="50"/>
      <c r="V567" s="50"/>
      <c r="W567" s="52"/>
      <c r="X567" s="50"/>
      <c r="Y567" s="50"/>
      <c r="Z567" s="50"/>
    </row>
    <row r="568" spans="1:26" ht="17.2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0"/>
      <c r="K568" s="125"/>
      <c r="L568" s="125"/>
      <c r="R568" s="50"/>
      <c r="S568" s="50"/>
      <c r="T568" s="50"/>
      <c r="U568" s="50"/>
      <c r="V568" s="50"/>
      <c r="W568" s="52"/>
      <c r="X568" s="50"/>
      <c r="Y568" s="50"/>
      <c r="Z568" s="50"/>
    </row>
    <row r="569" spans="1:26" ht="17.2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0"/>
      <c r="K569" s="125"/>
      <c r="L569" s="125"/>
      <c r="R569" s="50"/>
      <c r="S569" s="50"/>
      <c r="T569" s="50"/>
      <c r="U569" s="50"/>
      <c r="V569" s="50"/>
      <c r="W569" s="52"/>
      <c r="X569" s="50"/>
      <c r="Y569" s="50"/>
      <c r="Z569" s="50"/>
    </row>
    <row r="570" spans="1:26" ht="17.2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0"/>
      <c r="K570" s="125"/>
      <c r="L570" s="125"/>
      <c r="R570" s="50"/>
      <c r="S570" s="50"/>
      <c r="T570" s="50"/>
      <c r="U570" s="50"/>
      <c r="V570" s="50"/>
      <c r="W570" s="52"/>
      <c r="X570" s="50"/>
      <c r="Y570" s="50"/>
      <c r="Z570" s="50"/>
    </row>
    <row r="571" spans="1:26" ht="17.2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0"/>
      <c r="K571" s="125"/>
      <c r="L571" s="125"/>
      <c r="R571" s="50"/>
      <c r="S571" s="50"/>
      <c r="T571" s="50"/>
      <c r="U571" s="50"/>
      <c r="V571" s="50"/>
      <c r="W571" s="52"/>
      <c r="X571" s="50"/>
      <c r="Y571" s="50"/>
      <c r="Z571" s="50"/>
    </row>
    <row r="572" spans="1:26" ht="17.2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0"/>
      <c r="K572" s="125"/>
      <c r="L572" s="125"/>
      <c r="R572" s="50"/>
      <c r="S572" s="50"/>
      <c r="T572" s="50"/>
      <c r="U572" s="50"/>
      <c r="V572" s="50"/>
      <c r="W572" s="52"/>
      <c r="X572" s="50"/>
      <c r="Y572" s="50"/>
      <c r="Z572" s="50"/>
    </row>
    <row r="573" spans="1:26" ht="17.2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0"/>
      <c r="K573" s="125"/>
      <c r="L573" s="125"/>
      <c r="R573" s="50"/>
      <c r="S573" s="50"/>
      <c r="T573" s="50"/>
      <c r="U573" s="50"/>
      <c r="V573" s="50"/>
      <c r="W573" s="52"/>
      <c r="X573" s="50"/>
      <c r="Y573" s="50"/>
      <c r="Z573" s="50"/>
    </row>
    <row r="574" spans="1:26" ht="17.2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0"/>
      <c r="K574" s="125"/>
      <c r="L574" s="125"/>
      <c r="R574" s="50"/>
      <c r="S574" s="50"/>
      <c r="T574" s="50"/>
      <c r="U574" s="50"/>
      <c r="V574" s="50"/>
      <c r="W574" s="52"/>
      <c r="X574" s="50"/>
      <c r="Y574" s="50"/>
      <c r="Z574" s="50"/>
    </row>
    <row r="575" spans="1:26" ht="17.2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0"/>
      <c r="K575" s="125"/>
      <c r="L575" s="125"/>
      <c r="R575" s="50"/>
      <c r="S575" s="50"/>
      <c r="T575" s="50"/>
      <c r="U575" s="50"/>
      <c r="V575" s="50"/>
      <c r="W575" s="52"/>
      <c r="X575" s="50"/>
      <c r="Y575" s="50"/>
      <c r="Z575" s="50"/>
    </row>
    <row r="576" spans="1:26" ht="17.2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0"/>
      <c r="K576" s="125"/>
      <c r="L576" s="125"/>
      <c r="R576" s="50"/>
      <c r="S576" s="50"/>
      <c r="T576" s="50"/>
      <c r="U576" s="50"/>
      <c r="V576" s="50"/>
      <c r="W576" s="52"/>
      <c r="X576" s="50"/>
      <c r="Y576" s="50"/>
      <c r="Z576" s="50"/>
    </row>
    <row r="577" spans="1:26" ht="17.2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0"/>
      <c r="K577" s="125"/>
      <c r="L577" s="125"/>
      <c r="R577" s="50"/>
      <c r="S577" s="50"/>
      <c r="T577" s="50"/>
      <c r="U577" s="50"/>
      <c r="V577" s="50"/>
      <c r="W577" s="52"/>
      <c r="X577" s="50"/>
      <c r="Y577" s="50"/>
      <c r="Z577" s="50"/>
    </row>
    <row r="578" spans="1:26" ht="17.2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0"/>
      <c r="K578" s="125"/>
      <c r="L578" s="125"/>
      <c r="R578" s="50"/>
      <c r="S578" s="50"/>
      <c r="T578" s="50"/>
      <c r="U578" s="50"/>
      <c r="V578" s="50"/>
      <c r="W578" s="52"/>
      <c r="X578" s="50"/>
      <c r="Y578" s="50"/>
      <c r="Z578" s="50"/>
    </row>
    <row r="579" spans="1:26" ht="17.2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0"/>
      <c r="K579" s="125"/>
      <c r="L579" s="125"/>
      <c r="R579" s="50"/>
      <c r="S579" s="50"/>
      <c r="T579" s="50"/>
      <c r="U579" s="50"/>
      <c r="V579" s="50"/>
      <c r="W579" s="52"/>
      <c r="X579" s="50"/>
      <c r="Y579" s="50"/>
      <c r="Z579" s="50"/>
    </row>
    <row r="580" spans="1:26" ht="17.2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0"/>
      <c r="K580" s="125"/>
      <c r="L580" s="125"/>
      <c r="R580" s="50"/>
      <c r="S580" s="50"/>
      <c r="T580" s="50"/>
      <c r="U580" s="50"/>
      <c r="V580" s="50"/>
      <c r="W580" s="52"/>
      <c r="X580" s="50"/>
      <c r="Y580" s="50"/>
      <c r="Z580" s="50"/>
    </row>
    <row r="581" spans="1:26" ht="17.2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0"/>
      <c r="K581" s="125"/>
      <c r="L581" s="125"/>
      <c r="R581" s="50"/>
      <c r="S581" s="50"/>
      <c r="T581" s="50"/>
      <c r="U581" s="50"/>
      <c r="V581" s="50"/>
      <c r="W581" s="52"/>
      <c r="X581" s="50"/>
      <c r="Y581" s="50"/>
      <c r="Z581" s="50"/>
    </row>
    <row r="582" spans="1:26" ht="17.2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0"/>
      <c r="K582" s="125"/>
      <c r="L582" s="125"/>
      <c r="R582" s="50"/>
      <c r="S582" s="50"/>
      <c r="T582" s="50"/>
      <c r="U582" s="50"/>
      <c r="V582" s="50"/>
      <c r="W582" s="52"/>
      <c r="X582" s="50"/>
      <c r="Y582" s="50"/>
      <c r="Z582" s="50"/>
    </row>
    <row r="583" spans="1:26" ht="17.2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0"/>
      <c r="K583" s="125"/>
      <c r="L583" s="125"/>
      <c r="R583" s="50"/>
      <c r="S583" s="50"/>
      <c r="T583" s="50"/>
      <c r="U583" s="50"/>
      <c r="V583" s="50"/>
      <c r="W583" s="52"/>
      <c r="X583" s="50"/>
      <c r="Y583" s="50"/>
      <c r="Z583" s="50"/>
    </row>
    <row r="584" spans="1:26" ht="17.2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0"/>
      <c r="K584" s="125"/>
      <c r="L584" s="125"/>
      <c r="R584" s="50"/>
      <c r="S584" s="50"/>
      <c r="T584" s="50"/>
      <c r="U584" s="50"/>
      <c r="V584" s="50"/>
      <c r="W584" s="52"/>
      <c r="X584" s="50"/>
      <c r="Y584" s="50"/>
      <c r="Z584" s="50"/>
    </row>
    <row r="585" spans="1:26" ht="17.2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0"/>
      <c r="K585" s="125"/>
      <c r="L585" s="125"/>
      <c r="R585" s="50"/>
      <c r="S585" s="50"/>
      <c r="T585" s="50"/>
      <c r="U585" s="50"/>
      <c r="V585" s="50"/>
      <c r="W585" s="52"/>
      <c r="X585" s="50"/>
      <c r="Y585" s="50"/>
      <c r="Z585" s="50"/>
    </row>
    <row r="586" spans="1:26" ht="17.2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0"/>
      <c r="K586" s="125"/>
      <c r="L586" s="125"/>
      <c r="R586" s="50"/>
      <c r="S586" s="50"/>
      <c r="T586" s="50"/>
      <c r="U586" s="50"/>
      <c r="V586" s="50"/>
      <c r="W586" s="52"/>
      <c r="X586" s="50"/>
      <c r="Y586" s="50"/>
      <c r="Z586" s="50"/>
    </row>
    <row r="587" spans="1:26" ht="17.2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0"/>
      <c r="K587" s="125"/>
      <c r="L587" s="125"/>
      <c r="R587" s="50"/>
      <c r="S587" s="50"/>
      <c r="T587" s="50"/>
      <c r="U587" s="50"/>
      <c r="V587" s="50"/>
      <c r="W587" s="52"/>
      <c r="X587" s="50"/>
      <c r="Y587" s="50"/>
      <c r="Z587" s="50"/>
    </row>
    <row r="588" spans="1:26" ht="17.2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0"/>
      <c r="K588" s="125"/>
      <c r="L588" s="125"/>
      <c r="R588" s="50"/>
      <c r="S588" s="50"/>
      <c r="T588" s="50"/>
      <c r="U588" s="50"/>
      <c r="V588" s="50"/>
      <c r="W588" s="52"/>
      <c r="X588" s="50"/>
      <c r="Y588" s="50"/>
      <c r="Z588" s="50"/>
    </row>
    <row r="589" spans="1:26" ht="17.2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0"/>
      <c r="K589" s="125"/>
      <c r="L589" s="125"/>
      <c r="R589" s="50"/>
      <c r="S589" s="50"/>
      <c r="T589" s="50"/>
      <c r="U589" s="50"/>
      <c r="V589" s="50"/>
      <c r="W589" s="52"/>
      <c r="X589" s="50"/>
      <c r="Y589" s="50"/>
      <c r="Z589" s="50"/>
    </row>
    <row r="590" spans="1:26" ht="17.2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0"/>
      <c r="K590" s="125"/>
      <c r="L590" s="125"/>
      <c r="R590" s="50"/>
      <c r="S590" s="50"/>
      <c r="T590" s="50"/>
      <c r="U590" s="50"/>
      <c r="V590" s="50"/>
      <c r="W590" s="52"/>
      <c r="X590" s="50"/>
      <c r="Y590" s="50"/>
      <c r="Z590" s="50"/>
    </row>
    <row r="591" spans="1:26" ht="17.2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0"/>
      <c r="K591" s="125"/>
      <c r="L591" s="125"/>
      <c r="R591" s="50"/>
      <c r="S591" s="50"/>
      <c r="T591" s="50"/>
      <c r="U591" s="50"/>
      <c r="V591" s="50"/>
      <c r="W591" s="52"/>
      <c r="X591" s="50"/>
      <c r="Y591" s="50"/>
      <c r="Z591" s="50"/>
    </row>
    <row r="592" spans="1:26" ht="17.2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0"/>
      <c r="K592" s="125"/>
      <c r="L592" s="125"/>
      <c r="R592" s="50"/>
      <c r="S592" s="50"/>
      <c r="T592" s="50"/>
      <c r="U592" s="50"/>
      <c r="V592" s="50"/>
      <c r="W592" s="52"/>
      <c r="X592" s="50"/>
      <c r="Y592" s="50"/>
      <c r="Z592" s="50"/>
    </row>
    <row r="593" spans="1:26" ht="17.2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0"/>
      <c r="K593" s="125"/>
      <c r="L593" s="125"/>
      <c r="R593" s="50"/>
      <c r="S593" s="50"/>
      <c r="T593" s="50"/>
      <c r="U593" s="50"/>
      <c r="V593" s="50"/>
      <c r="W593" s="52"/>
      <c r="X593" s="50"/>
      <c r="Y593" s="50"/>
      <c r="Z593" s="50"/>
    </row>
    <row r="594" spans="1:26" ht="17.2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0"/>
      <c r="K594" s="125"/>
      <c r="L594" s="125"/>
      <c r="R594" s="50"/>
      <c r="S594" s="50"/>
      <c r="T594" s="50"/>
      <c r="U594" s="50"/>
      <c r="V594" s="50"/>
      <c r="W594" s="52"/>
      <c r="X594" s="50"/>
      <c r="Y594" s="50"/>
      <c r="Z594" s="50"/>
    </row>
    <row r="595" spans="1:26" ht="17.2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0"/>
      <c r="K595" s="125"/>
      <c r="L595" s="125"/>
      <c r="R595" s="50"/>
      <c r="S595" s="50"/>
      <c r="T595" s="50"/>
      <c r="U595" s="50"/>
      <c r="V595" s="50"/>
      <c r="W595" s="52"/>
      <c r="X595" s="50"/>
      <c r="Y595" s="50"/>
      <c r="Z595" s="50"/>
    </row>
    <row r="596" spans="1:26" ht="17.2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0"/>
      <c r="K596" s="125"/>
      <c r="L596" s="125"/>
      <c r="R596" s="50"/>
      <c r="S596" s="50"/>
      <c r="T596" s="50"/>
      <c r="U596" s="50"/>
      <c r="V596" s="50"/>
      <c r="W596" s="52"/>
      <c r="X596" s="50"/>
      <c r="Y596" s="50"/>
      <c r="Z596" s="50"/>
    </row>
    <row r="597" spans="1:26" ht="17.2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0"/>
      <c r="K597" s="125"/>
      <c r="L597" s="125"/>
      <c r="R597" s="50"/>
      <c r="S597" s="50"/>
      <c r="T597" s="50"/>
      <c r="U597" s="50"/>
      <c r="V597" s="50"/>
      <c r="W597" s="52"/>
      <c r="X597" s="50"/>
      <c r="Y597" s="50"/>
      <c r="Z597" s="50"/>
    </row>
    <row r="598" spans="1:26" ht="17.2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0"/>
      <c r="K598" s="125"/>
      <c r="L598" s="125"/>
      <c r="R598" s="50"/>
      <c r="S598" s="50"/>
      <c r="T598" s="50"/>
      <c r="U598" s="50"/>
      <c r="V598" s="50"/>
      <c r="W598" s="52"/>
      <c r="X598" s="50"/>
      <c r="Y598" s="50"/>
      <c r="Z598" s="50"/>
    </row>
    <row r="599" spans="1:26" ht="17.2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0"/>
      <c r="K599" s="125"/>
      <c r="L599" s="125"/>
      <c r="R599" s="50"/>
      <c r="S599" s="50"/>
      <c r="T599" s="50"/>
      <c r="U599" s="50"/>
      <c r="V599" s="50"/>
      <c r="W599" s="52"/>
      <c r="X599" s="50"/>
      <c r="Y599" s="50"/>
      <c r="Z599" s="50"/>
    </row>
    <row r="600" spans="1:26" ht="17.2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0"/>
      <c r="K600" s="125"/>
      <c r="L600" s="125"/>
      <c r="R600" s="50"/>
      <c r="S600" s="50"/>
      <c r="T600" s="50"/>
      <c r="U600" s="50"/>
      <c r="V600" s="50"/>
      <c r="W600" s="52"/>
      <c r="X600" s="50"/>
      <c r="Y600" s="50"/>
      <c r="Z600" s="50"/>
    </row>
    <row r="601" spans="1:26" ht="17.2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0"/>
      <c r="K601" s="125"/>
      <c r="L601" s="125"/>
      <c r="R601" s="50"/>
      <c r="S601" s="50"/>
      <c r="T601" s="50"/>
      <c r="U601" s="50"/>
      <c r="V601" s="50"/>
      <c r="W601" s="52"/>
      <c r="X601" s="50"/>
      <c r="Y601" s="50"/>
      <c r="Z601" s="50"/>
    </row>
    <row r="602" spans="1:26" ht="17.2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0"/>
      <c r="K602" s="125"/>
      <c r="L602" s="125"/>
      <c r="R602" s="50"/>
      <c r="S602" s="50"/>
      <c r="T602" s="50"/>
      <c r="U602" s="50"/>
      <c r="V602" s="50"/>
      <c r="W602" s="52"/>
      <c r="X602" s="50"/>
      <c r="Y602" s="50"/>
      <c r="Z602" s="50"/>
    </row>
    <row r="603" spans="1:26" ht="17.2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0"/>
      <c r="K603" s="125"/>
      <c r="L603" s="125"/>
      <c r="R603" s="50"/>
      <c r="S603" s="50"/>
      <c r="T603" s="50"/>
      <c r="U603" s="50"/>
      <c r="V603" s="50"/>
      <c r="W603" s="52"/>
      <c r="X603" s="50"/>
      <c r="Y603" s="50"/>
      <c r="Z603" s="50"/>
    </row>
    <row r="604" spans="1:26" ht="17.2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0"/>
      <c r="K604" s="125"/>
      <c r="L604" s="125"/>
      <c r="R604" s="50"/>
      <c r="S604" s="50"/>
      <c r="T604" s="50"/>
      <c r="U604" s="50"/>
      <c r="V604" s="50"/>
      <c r="W604" s="52"/>
      <c r="X604" s="50"/>
      <c r="Y604" s="50"/>
      <c r="Z604" s="50"/>
    </row>
    <row r="605" spans="1:26" ht="17.2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0"/>
      <c r="K605" s="125"/>
      <c r="L605" s="125"/>
      <c r="R605" s="50"/>
      <c r="S605" s="50"/>
      <c r="T605" s="50"/>
      <c r="U605" s="50"/>
      <c r="V605" s="50"/>
      <c r="W605" s="52"/>
      <c r="X605" s="50"/>
      <c r="Y605" s="50"/>
      <c r="Z605" s="50"/>
    </row>
    <row r="606" spans="1:26" ht="17.2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0"/>
      <c r="K606" s="125"/>
      <c r="L606" s="125"/>
      <c r="R606" s="50"/>
      <c r="S606" s="50"/>
      <c r="T606" s="50"/>
      <c r="U606" s="50"/>
      <c r="V606" s="50"/>
      <c r="W606" s="52"/>
      <c r="X606" s="50"/>
      <c r="Y606" s="50"/>
      <c r="Z606" s="50"/>
    </row>
    <row r="607" spans="1:26" ht="17.2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0"/>
      <c r="K607" s="125"/>
      <c r="L607" s="125"/>
      <c r="R607" s="50"/>
      <c r="S607" s="50"/>
      <c r="T607" s="50"/>
      <c r="U607" s="50"/>
      <c r="V607" s="50"/>
      <c r="W607" s="52"/>
      <c r="X607" s="50"/>
      <c r="Y607" s="50"/>
      <c r="Z607" s="50"/>
    </row>
    <row r="608" spans="1:26" ht="17.2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0"/>
      <c r="K608" s="125"/>
      <c r="L608" s="125"/>
      <c r="R608" s="50"/>
      <c r="S608" s="50"/>
      <c r="T608" s="50"/>
      <c r="U608" s="50"/>
      <c r="V608" s="50"/>
      <c r="W608" s="52"/>
      <c r="X608" s="50"/>
      <c r="Y608" s="50"/>
      <c r="Z608" s="50"/>
    </row>
    <row r="609" spans="1:26" ht="17.2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0"/>
      <c r="K609" s="125"/>
      <c r="L609" s="125"/>
      <c r="R609" s="50"/>
      <c r="S609" s="50"/>
      <c r="T609" s="50"/>
      <c r="U609" s="50"/>
      <c r="V609" s="50"/>
      <c r="W609" s="52"/>
      <c r="X609" s="50"/>
      <c r="Y609" s="50"/>
      <c r="Z609" s="50"/>
    </row>
    <row r="610" spans="1:26" ht="17.2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0"/>
      <c r="K610" s="125"/>
      <c r="L610" s="125"/>
      <c r="R610" s="50"/>
      <c r="S610" s="50"/>
      <c r="T610" s="50"/>
      <c r="U610" s="50"/>
      <c r="V610" s="50"/>
      <c r="W610" s="52"/>
      <c r="X610" s="50"/>
      <c r="Y610" s="50"/>
      <c r="Z610" s="50"/>
    </row>
    <row r="611" spans="1:26" ht="17.2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0"/>
      <c r="K611" s="125"/>
      <c r="L611" s="125"/>
      <c r="R611" s="50"/>
      <c r="S611" s="50"/>
      <c r="T611" s="50"/>
      <c r="U611" s="50"/>
      <c r="V611" s="50"/>
      <c r="W611" s="52"/>
      <c r="X611" s="50"/>
      <c r="Y611" s="50"/>
      <c r="Z611" s="50"/>
    </row>
    <row r="612" spans="1:26" ht="17.2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0"/>
      <c r="K612" s="125"/>
      <c r="L612" s="125"/>
      <c r="R612" s="50"/>
      <c r="S612" s="50"/>
      <c r="T612" s="50"/>
      <c r="U612" s="50"/>
      <c r="V612" s="50"/>
      <c r="W612" s="52"/>
      <c r="X612" s="50"/>
      <c r="Y612" s="50"/>
      <c r="Z612" s="50"/>
    </row>
    <row r="613" spans="1:26" ht="17.2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0"/>
      <c r="K613" s="125"/>
      <c r="L613" s="125"/>
      <c r="R613" s="50"/>
      <c r="S613" s="50"/>
      <c r="T613" s="50"/>
      <c r="U613" s="50"/>
      <c r="V613" s="50"/>
      <c r="W613" s="52"/>
      <c r="X613" s="50"/>
      <c r="Y613" s="50"/>
      <c r="Z613" s="50"/>
    </row>
    <row r="614" spans="1:26" ht="17.2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0"/>
      <c r="K614" s="125"/>
      <c r="L614" s="125"/>
      <c r="R614" s="50"/>
      <c r="S614" s="50"/>
      <c r="T614" s="50"/>
      <c r="U614" s="50"/>
      <c r="V614" s="50"/>
      <c r="W614" s="52"/>
      <c r="X614" s="50"/>
      <c r="Y614" s="50"/>
      <c r="Z614" s="50"/>
    </row>
    <row r="615" spans="1:26" ht="17.2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0"/>
      <c r="K615" s="125"/>
      <c r="L615" s="125"/>
      <c r="R615" s="50"/>
      <c r="S615" s="50"/>
      <c r="T615" s="50"/>
      <c r="U615" s="50"/>
      <c r="V615" s="50"/>
      <c r="W615" s="52"/>
      <c r="X615" s="50"/>
      <c r="Y615" s="50"/>
      <c r="Z615" s="50"/>
    </row>
    <row r="616" spans="1:26" ht="17.2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0"/>
      <c r="K616" s="125"/>
      <c r="L616" s="125"/>
      <c r="R616" s="50"/>
      <c r="S616" s="50"/>
      <c r="T616" s="50"/>
      <c r="U616" s="50"/>
      <c r="V616" s="50"/>
      <c r="W616" s="52"/>
      <c r="X616" s="50"/>
      <c r="Y616" s="50"/>
      <c r="Z616" s="50"/>
    </row>
    <row r="617" spans="1:26" ht="17.2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0"/>
      <c r="K617" s="125"/>
      <c r="L617" s="125"/>
      <c r="R617" s="50"/>
      <c r="S617" s="50"/>
      <c r="T617" s="50"/>
      <c r="U617" s="50"/>
      <c r="V617" s="50"/>
      <c r="W617" s="52"/>
      <c r="X617" s="50"/>
      <c r="Y617" s="50"/>
      <c r="Z617" s="50"/>
    </row>
    <row r="618" spans="1:26" ht="17.2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0"/>
      <c r="K618" s="125"/>
      <c r="L618" s="125"/>
      <c r="R618" s="50"/>
      <c r="S618" s="50"/>
      <c r="T618" s="50"/>
      <c r="U618" s="50"/>
      <c r="V618" s="50"/>
      <c r="W618" s="52"/>
      <c r="X618" s="50"/>
      <c r="Y618" s="50"/>
      <c r="Z618" s="50"/>
    </row>
    <row r="619" spans="1:26" ht="17.2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0"/>
      <c r="K619" s="125"/>
      <c r="L619" s="125"/>
      <c r="R619" s="50"/>
      <c r="S619" s="50"/>
      <c r="T619" s="50"/>
      <c r="U619" s="50"/>
      <c r="V619" s="50"/>
      <c r="W619" s="52"/>
      <c r="X619" s="50"/>
      <c r="Y619" s="50"/>
      <c r="Z619" s="50"/>
    </row>
    <row r="620" spans="1:26" ht="17.2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0"/>
      <c r="K620" s="125"/>
      <c r="L620" s="125"/>
      <c r="R620" s="50"/>
      <c r="S620" s="50"/>
      <c r="T620" s="50"/>
      <c r="U620" s="50"/>
      <c r="V620" s="50"/>
      <c r="W620" s="52"/>
      <c r="X620" s="50"/>
      <c r="Y620" s="50"/>
      <c r="Z620" s="50"/>
    </row>
    <row r="621" spans="1:26" ht="17.2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0"/>
      <c r="K621" s="125"/>
      <c r="L621" s="125"/>
      <c r="R621" s="50"/>
      <c r="S621" s="50"/>
      <c r="T621" s="50"/>
      <c r="U621" s="50"/>
      <c r="V621" s="50"/>
      <c r="W621" s="52"/>
      <c r="X621" s="50"/>
      <c r="Y621" s="50"/>
      <c r="Z621" s="50"/>
    </row>
    <row r="622" spans="1:26" ht="17.2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0"/>
      <c r="K622" s="125"/>
      <c r="L622" s="125"/>
      <c r="R622" s="50"/>
      <c r="S622" s="50"/>
      <c r="T622" s="50"/>
      <c r="U622" s="50"/>
      <c r="V622" s="50"/>
      <c r="W622" s="52"/>
      <c r="X622" s="50"/>
      <c r="Y622" s="50"/>
      <c r="Z622" s="50"/>
    </row>
    <row r="623" spans="1:26" ht="17.2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0"/>
      <c r="K623" s="125"/>
      <c r="L623" s="125"/>
      <c r="R623" s="50"/>
      <c r="S623" s="50"/>
      <c r="T623" s="50"/>
      <c r="U623" s="50"/>
      <c r="V623" s="50"/>
      <c r="W623" s="52"/>
      <c r="X623" s="50"/>
      <c r="Y623" s="50"/>
      <c r="Z623" s="50"/>
    </row>
    <row r="624" spans="1:26" ht="17.2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0"/>
      <c r="K624" s="125"/>
      <c r="L624" s="125"/>
      <c r="R624" s="50"/>
      <c r="S624" s="50"/>
      <c r="T624" s="50"/>
      <c r="U624" s="50"/>
      <c r="V624" s="50"/>
      <c r="W624" s="52"/>
      <c r="X624" s="50"/>
      <c r="Y624" s="50"/>
      <c r="Z624" s="50"/>
    </row>
    <row r="625" spans="1:26" ht="17.2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0"/>
      <c r="K625" s="125"/>
      <c r="L625" s="125"/>
      <c r="R625" s="50"/>
      <c r="S625" s="50"/>
      <c r="T625" s="50"/>
      <c r="U625" s="50"/>
      <c r="V625" s="50"/>
      <c r="W625" s="52"/>
      <c r="X625" s="50"/>
      <c r="Y625" s="50"/>
      <c r="Z625" s="50"/>
    </row>
    <row r="626" spans="1:26" ht="17.2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0"/>
      <c r="K626" s="125"/>
      <c r="L626" s="125"/>
      <c r="R626" s="50"/>
      <c r="S626" s="50"/>
      <c r="T626" s="50"/>
      <c r="U626" s="50"/>
      <c r="V626" s="50"/>
      <c r="W626" s="52"/>
      <c r="X626" s="50"/>
      <c r="Y626" s="50"/>
      <c r="Z626" s="50"/>
    </row>
    <row r="627" spans="1:26" ht="17.2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0"/>
      <c r="K627" s="125"/>
      <c r="L627" s="125"/>
      <c r="R627" s="50"/>
      <c r="S627" s="50"/>
      <c r="T627" s="50"/>
      <c r="U627" s="50"/>
      <c r="V627" s="50"/>
      <c r="W627" s="52"/>
      <c r="X627" s="50"/>
      <c r="Y627" s="50"/>
      <c r="Z627" s="50"/>
    </row>
    <row r="628" spans="1:26" ht="17.2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0"/>
      <c r="K628" s="125"/>
      <c r="L628" s="125"/>
      <c r="R628" s="50"/>
      <c r="S628" s="50"/>
      <c r="T628" s="50"/>
      <c r="U628" s="50"/>
      <c r="V628" s="50"/>
      <c r="W628" s="52"/>
      <c r="X628" s="50"/>
      <c r="Y628" s="50"/>
      <c r="Z628" s="50"/>
    </row>
    <row r="629" spans="1:26" ht="17.2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0"/>
      <c r="K629" s="125"/>
      <c r="L629" s="125"/>
      <c r="R629" s="50"/>
      <c r="S629" s="50"/>
      <c r="T629" s="50"/>
      <c r="U629" s="50"/>
      <c r="V629" s="50"/>
      <c r="W629" s="52"/>
      <c r="X629" s="50"/>
      <c r="Y629" s="50"/>
      <c r="Z629" s="50"/>
    </row>
    <row r="630" spans="1:26" ht="17.2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0"/>
      <c r="K630" s="125"/>
      <c r="L630" s="125"/>
      <c r="R630" s="50"/>
      <c r="S630" s="50"/>
      <c r="T630" s="50"/>
      <c r="U630" s="50"/>
      <c r="V630" s="50"/>
      <c r="W630" s="52"/>
      <c r="X630" s="50"/>
      <c r="Y630" s="50"/>
      <c r="Z630" s="50"/>
    </row>
    <row r="631" spans="1:26" ht="17.2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0"/>
      <c r="K631" s="125"/>
      <c r="L631" s="125"/>
      <c r="R631" s="50"/>
      <c r="S631" s="50"/>
      <c r="T631" s="50"/>
      <c r="U631" s="50"/>
      <c r="V631" s="50"/>
      <c r="W631" s="52"/>
      <c r="X631" s="50"/>
      <c r="Y631" s="50"/>
      <c r="Z631" s="50"/>
    </row>
    <row r="632" spans="1:26" ht="17.2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0"/>
      <c r="K632" s="125"/>
      <c r="L632" s="125"/>
      <c r="R632" s="50"/>
      <c r="S632" s="50"/>
      <c r="T632" s="50"/>
      <c r="U632" s="50"/>
      <c r="V632" s="50"/>
      <c r="W632" s="52"/>
      <c r="X632" s="50"/>
      <c r="Y632" s="50"/>
      <c r="Z632" s="50"/>
    </row>
    <row r="633" spans="1:26" ht="17.2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0"/>
      <c r="K633" s="125"/>
      <c r="L633" s="125"/>
      <c r="R633" s="50"/>
      <c r="S633" s="50"/>
      <c r="T633" s="50"/>
      <c r="U633" s="50"/>
      <c r="V633" s="50"/>
      <c r="W633" s="52"/>
      <c r="X633" s="50"/>
      <c r="Y633" s="50"/>
      <c r="Z633" s="50"/>
    </row>
    <row r="634" spans="1:26" ht="17.2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0"/>
      <c r="K634" s="125"/>
      <c r="L634" s="125"/>
      <c r="R634" s="50"/>
      <c r="S634" s="50"/>
      <c r="T634" s="50"/>
      <c r="U634" s="50"/>
      <c r="V634" s="50"/>
      <c r="W634" s="52"/>
      <c r="X634" s="50"/>
      <c r="Y634" s="50"/>
      <c r="Z634" s="50"/>
    </row>
    <row r="635" spans="1:26" ht="17.2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0"/>
      <c r="K635" s="125"/>
      <c r="L635" s="125"/>
      <c r="R635" s="50"/>
      <c r="S635" s="50"/>
      <c r="T635" s="50"/>
      <c r="U635" s="50"/>
      <c r="V635" s="50"/>
      <c r="W635" s="52"/>
      <c r="X635" s="50"/>
      <c r="Y635" s="50"/>
      <c r="Z635" s="50"/>
    </row>
    <row r="636" spans="1:26" ht="17.2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0"/>
      <c r="K636" s="125"/>
      <c r="L636" s="125"/>
      <c r="R636" s="50"/>
      <c r="S636" s="50"/>
      <c r="T636" s="50"/>
      <c r="U636" s="50"/>
      <c r="V636" s="50"/>
      <c r="W636" s="52"/>
      <c r="X636" s="50"/>
      <c r="Y636" s="50"/>
      <c r="Z636" s="50"/>
    </row>
    <row r="637" spans="1:26" ht="17.2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0"/>
      <c r="K637" s="125"/>
      <c r="L637" s="125"/>
      <c r="R637" s="50"/>
      <c r="S637" s="50"/>
      <c r="T637" s="50"/>
      <c r="U637" s="50"/>
      <c r="V637" s="50"/>
      <c r="W637" s="52"/>
      <c r="X637" s="50"/>
      <c r="Y637" s="50"/>
      <c r="Z637" s="50"/>
    </row>
    <row r="638" spans="1:26" ht="17.2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0"/>
      <c r="K638" s="125"/>
      <c r="L638" s="125"/>
      <c r="R638" s="50"/>
      <c r="S638" s="50"/>
      <c r="T638" s="50"/>
      <c r="U638" s="50"/>
      <c r="V638" s="50"/>
      <c r="W638" s="52"/>
      <c r="X638" s="50"/>
      <c r="Y638" s="50"/>
      <c r="Z638" s="50"/>
    </row>
    <row r="639" spans="1:26" ht="17.2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0"/>
      <c r="K639" s="125"/>
      <c r="L639" s="125"/>
      <c r="R639" s="50"/>
      <c r="S639" s="50"/>
      <c r="T639" s="50"/>
      <c r="U639" s="50"/>
      <c r="V639" s="50"/>
      <c r="W639" s="52"/>
      <c r="X639" s="50"/>
      <c r="Y639" s="50"/>
      <c r="Z639" s="50"/>
    </row>
    <row r="640" spans="1:26" ht="17.2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0"/>
      <c r="K640" s="125"/>
      <c r="L640" s="125"/>
      <c r="R640" s="50"/>
      <c r="S640" s="50"/>
      <c r="T640" s="50"/>
      <c r="U640" s="50"/>
      <c r="V640" s="50"/>
      <c r="W640" s="52"/>
      <c r="X640" s="50"/>
      <c r="Y640" s="50"/>
      <c r="Z640" s="50"/>
    </row>
    <row r="641" spans="1:26" ht="17.2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0"/>
      <c r="K641" s="125"/>
      <c r="L641" s="125"/>
      <c r="R641" s="50"/>
      <c r="S641" s="50"/>
      <c r="T641" s="50"/>
      <c r="U641" s="50"/>
      <c r="V641" s="50"/>
      <c r="W641" s="52"/>
      <c r="X641" s="50"/>
      <c r="Y641" s="50"/>
      <c r="Z641" s="50"/>
    </row>
    <row r="642" spans="1:26" ht="17.2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0"/>
      <c r="K642" s="125"/>
      <c r="L642" s="125"/>
      <c r="R642" s="50"/>
      <c r="S642" s="50"/>
      <c r="T642" s="50"/>
      <c r="U642" s="50"/>
      <c r="V642" s="50"/>
      <c r="W642" s="52"/>
      <c r="X642" s="50"/>
      <c r="Y642" s="50"/>
      <c r="Z642" s="50"/>
    </row>
    <row r="643" spans="1:26" ht="17.2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0"/>
      <c r="K643" s="125"/>
      <c r="L643" s="125"/>
      <c r="R643" s="50"/>
      <c r="S643" s="50"/>
      <c r="T643" s="50"/>
      <c r="U643" s="50"/>
      <c r="V643" s="50"/>
      <c r="W643" s="52"/>
      <c r="X643" s="50"/>
      <c r="Y643" s="50"/>
      <c r="Z643" s="50"/>
    </row>
    <row r="644" spans="1:26" ht="17.2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0"/>
      <c r="K644" s="125"/>
      <c r="L644" s="125"/>
      <c r="R644" s="50"/>
      <c r="S644" s="50"/>
      <c r="T644" s="50"/>
      <c r="U644" s="50"/>
      <c r="V644" s="50"/>
      <c r="W644" s="52"/>
      <c r="X644" s="50"/>
      <c r="Y644" s="50"/>
      <c r="Z644" s="50"/>
    </row>
    <row r="645" spans="1:26" ht="17.2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0"/>
      <c r="K645" s="125"/>
      <c r="L645" s="125"/>
      <c r="R645" s="50"/>
      <c r="S645" s="50"/>
      <c r="T645" s="50"/>
      <c r="U645" s="50"/>
      <c r="V645" s="50"/>
      <c r="W645" s="52"/>
      <c r="X645" s="50"/>
      <c r="Y645" s="50"/>
      <c r="Z645" s="50"/>
    </row>
    <row r="646" spans="1:26" ht="17.2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0"/>
      <c r="K646" s="125"/>
      <c r="L646" s="125"/>
      <c r="R646" s="50"/>
      <c r="S646" s="50"/>
      <c r="T646" s="50"/>
      <c r="U646" s="50"/>
      <c r="V646" s="50"/>
      <c r="W646" s="52"/>
      <c r="X646" s="50"/>
      <c r="Y646" s="50"/>
      <c r="Z646" s="50"/>
    </row>
    <row r="647" spans="1:26" ht="17.2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0"/>
      <c r="K647" s="125"/>
      <c r="L647" s="125"/>
      <c r="R647" s="50"/>
      <c r="S647" s="50"/>
      <c r="T647" s="50"/>
      <c r="U647" s="50"/>
      <c r="V647" s="50"/>
      <c r="W647" s="52"/>
      <c r="X647" s="50"/>
      <c r="Y647" s="50"/>
      <c r="Z647" s="50"/>
    </row>
    <row r="648" spans="1:26" ht="17.2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0"/>
      <c r="K648" s="125"/>
      <c r="L648" s="125"/>
      <c r="R648" s="50"/>
      <c r="S648" s="50"/>
      <c r="T648" s="50"/>
      <c r="U648" s="50"/>
      <c r="V648" s="50"/>
      <c r="W648" s="52"/>
      <c r="X648" s="50"/>
      <c r="Y648" s="50"/>
      <c r="Z648" s="50"/>
    </row>
    <row r="649" spans="1:26" ht="17.2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0"/>
      <c r="K649" s="125"/>
      <c r="L649" s="125"/>
      <c r="R649" s="50"/>
      <c r="S649" s="50"/>
      <c r="T649" s="50"/>
      <c r="U649" s="50"/>
      <c r="V649" s="50"/>
      <c r="W649" s="52"/>
      <c r="X649" s="50"/>
      <c r="Y649" s="50"/>
      <c r="Z649" s="50"/>
    </row>
    <row r="650" spans="1:26" ht="17.2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0"/>
      <c r="K650" s="125"/>
      <c r="L650" s="125"/>
      <c r="R650" s="50"/>
      <c r="S650" s="50"/>
      <c r="T650" s="50"/>
      <c r="U650" s="50"/>
      <c r="V650" s="50"/>
      <c r="W650" s="52"/>
      <c r="X650" s="50"/>
      <c r="Y650" s="50"/>
      <c r="Z650" s="50"/>
    </row>
    <row r="651" spans="1:26" ht="17.2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0"/>
      <c r="K651" s="125"/>
      <c r="L651" s="125"/>
      <c r="R651" s="50"/>
      <c r="S651" s="50"/>
      <c r="T651" s="50"/>
      <c r="U651" s="50"/>
      <c r="V651" s="50"/>
      <c r="W651" s="52"/>
      <c r="X651" s="50"/>
      <c r="Y651" s="50"/>
      <c r="Z651" s="50"/>
    </row>
    <row r="652" spans="1:26" ht="17.2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0"/>
      <c r="K652" s="125"/>
      <c r="L652" s="125"/>
      <c r="R652" s="50"/>
      <c r="S652" s="50"/>
      <c r="T652" s="50"/>
      <c r="U652" s="50"/>
      <c r="V652" s="50"/>
      <c r="W652" s="52"/>
      <c r="X652" s="50"/>
      <c r="Y652" s="50"/>
      <c r="Z652" s="50"/>
    </row>
    <row r="653" spans="1:26" ht="17.2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0"/>
      <c r="K653" s="125"/>
      <c r="L653" s="125"/>
      <c r="R653" s="50"/>
      <c r="S653" s="50"/>
      <c r="T653" s="50"/>
      <c r="U653" s="50"/>
      <c r="V653" s="50"/>
      <c r="W653" s="52"/>
      <c r="X653" s="50"/>
      <c r="Y653" s="50"/>
      <c r="Z653" s="50"/>
    </row>
    <row r="654" spans="1:26" ht="17.2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0"/>
      <c r="K654" s="125"/>
      <c r="L654" s="125"/>
      <c r="R654" s="50"/>
      <c r="S654" s="50"/>
      <c r="T654" s="50"/>
      <c r="U654" s="50"/>
      <c r="V654" s="50"/>
      <c r="W654" s="52"/>
      <c r="X654" s="50"/>
      <c r="Y654" s="50"/>
      <c r="Z654" s="50"/>
    </row>
    <row r="655" spans="1:26" ht="17.2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0"/>
      <c r="K655" s="125"/>
      <c r="L655" s="125"/>
      <c r="R655" s="50"/>
      <c r="S655" s="50"/>
      <c r="T655" s="50"/>
      <c r="U655" s="50"/>
      <c r="V655" s="50"/>
      <c r="W655" s="52"/>
      <c r="X655" s="50"/>
      <c r="Y655" s="50"/>
      <c r="Z655" s="50"/>
    </row>
    <row r="656" spans="1:26" ht="17.2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0"/>
      <c r="K656" s="125"/>
      <c r="L656" s="125"/>
      <c r="R656" s="50"/>
      <c r="S656" s="50"/>
      <c r="T656" s="50"/>
      <c r="U656" s="50"/>
      <c r="V656" s="50"/>
      <c r="W656" s="52"/>
      <c r="X656" s="50"/>
      <c r="Y656" s="50"/>
      <c r="Z656" s="50"/>
    </row>
    <row r="657" spans="1:26" ht="17.2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0"/>
      <c r="K657" s="125"/>
      <c r="L657" s="125"/>
      <c r="R657" s="50"/>
      <c r="S657" s="50"/>
      <c r="T657" s="50"/>
      <c r="U657" s="50"/>
      <c r="V657" s="50"/>
      <c r="W657" s="52"/>
      <c r="X657" s="50"/>
      <c r="Y657" s="50"/>
      <c r="Z657" s="50"/>
    </row>
    <row r="658" spans="1:26" ht="17.2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0"/>
      <c r="K658" s="125"/>
      <c r="L658" s="125"/>
      <c r="R658" s="50"/>
      <c r="S658" s="50"/>
      <c r="T658" s="50"/>
      <c r="U658" s="50"/>
      <c r="V658" s="50"/>
      <c r="W658" s="52"/>
      <c r="X658" s="50"/>
      <c r="Y658" s="50"/>
      <c r="Z658" s="50"/>
    </row>
    <row r="659" spans="1:26" ht="17.2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0"/>
      <c r="K659" s="125"/>
      <c r="L659" s="125"/>
      <c r="R659" s="50"/>
      <c r="S659" s="50"/>
      <c r="T659" s="50"/>
      <c r="U659" s="50"/>
      <c r="V659" s="50"/>
      <c r="W659" s="52"/>
      <c r="X659" s="50"/>
      <c r="Y659" s="50"/>
      <c r="Z659" s="50"/>
    </row>
    <row r="660" spans="1:26" ht="17.2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0"/>
      <c r="K660" s="125"/>
      <c r="L660" s="125"/>
      <c r="R660" s="50"/>
      <c r="S660" s="50"/>
      <c r="T660" s="50"/>
      <c r="U660" s="50"/>
      <c r="V660" s="50"/>
      <c r="W660" s="52"/>
      <c r="X660" s="50"/>
      <c r="Y660" s="50"/>
      <c r="Z660" s="50"/>
    </row>
    <row r="661" spans="1:26" ht="17.2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0"/>
      <c r="K661" s="125"/>
      <c r="L661" s="125"/>
      <c r="R661" s="50"/>
      <c r="S661" s="50"/>
      <c r="T661" s="50"/>
      <c r="U661" s="50"/>
      <c r="V661" s="50"/>
      <c r="W661" s="52"/>
      <c r="X661" s="50"/>
      <c r="Y661" s="50"/>
      <c r="Z661" s="50"/>
    </row>
    <row r="662" spans="1:26" ht="17.2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0"/>
      <c r="K662" s="125"/>
      <c r="L662" s="125"/>
      <c r="R662" s="50"/>
      <c r="S662" s="50"/>
      <c r="T662" s="50"/>
      <c r="U662" s="50"/>
      <c r="V662" s="50"/>
      <c r="W662" s="52"/>
      <c r="X662" s="50"/>
      <c r="Y662" s="50"/>
      <c r="Z662" s="50"/>
    </row>
    <row r="663" spans="1:26" ht="17.2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0"/>
      <c r="K663" s="125"/>
      <c r="L663" s="125"/>
      <c r="R663" s="50"/>
      <c r="S663" s="50"/>
      <c r="T663" s="50"/>
      <c r="U663" s="50"/>
      <c r="V663" s="50"/>
      <c r="W663" s="52"/>
      <c r="X663" s="50"/>
      <c r="Y663" s="50"/>
      <c r="Z663" s="50"/>
    </row>
    <row r="664" spans="1:26" ht="17.2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0"/>
      <c r="K664" s="125"/>
      <c r="L664" s="125"/>
      <c r="R664" s="50"/>
      <c r="S664" s="50"/>
      <c r="T664" s="50"/>
      <c r="U664" s="50"/>
      <c r="V664" s="50"/>
      <c r="W664" s="52"/>
      <c r="X664" s="50"/>
      <c r="Y664" s="50"/>
      <c r="Z664" s="50"/>
    </row>
    <row r="665" spans="1:26" ht="17.2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0"/>
      <c r="K665" s="125"/>
      <c r="L665" s="125"/>
      <c r="R665" s="50"/>
      <c r="S665" s="50"/>
      <c r="T665" s="50"/>
      <c r="U665" s="50"/>
      <c r="V665" s="50"/>
      <c r="W665" s="52"/>
      <c r="X665" s="50"/>
      <c r="Y665" s="50"/>
      <c r="Z665" s="50"/>
    </row>
    <row r="666" spans="1:26" ht="17.2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0"/>
      <c r="K666" s="125"/>
      <c r="L666" s="125"/>
      <c r="R666" s="50"/>
      <c r="S666" s="50"/>
      <c r="T666" s="50"/>
      <c r="U666" s="50"/>
      <c r="V666" s="50"/>
      <c r="W666" s="52"/>
      <c r="X666" s="50"/>
      <c r="Y666" s="50"/>
      <c r="Z666" s="50"/>
    </row>
    <row r="667" spans="1:26" ht="17.2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0"/>
      <c r="K667" s="125"/>
      <c r="L667" s="125"/>
      <c r="R667" s="50"/>
      <c r="S667" s="50"/>
      <c r="T667" s="50"/>
      <c r="U667" s="50"/>
      <c r="V667" s="50"/>
      <c r="W667" s="52"/>
      <c r="X667" s="50"/>
      <c r="Y667" s="50"/>
      <c r="Z667" s="50"/>
    </row>
    <row r="668" spans="1:26" ht="17.2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0"/>
      <c r="K668" s="125"/>
      <c r="L668" s="125"/>
      <c r="R668" s="50"/>
      <c r="S668" s="50"/>
      <c r="T668" s="50"/>
      <c r="U668" s="50"/>
      <c r="V668" s="50"/>
      <c r="W668" s="52"/>
      <c r="X668" s="50"/>
      <c r="Y668" s="50"/>
      <c r="Z668" s="50"/>
    </row>
    <row r="669" spans="1:26" ht="17.2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0"/>
      <c r="K669" s="125"/>
      <c r="L669" s="125"/>
      <c r="R669" s="50"/>
      <c r="S669" s="50"/>
      <c r="T669" s="50"/>
      <c r="U669" s="50"/>
      <c r="V669" s="50"/>
      <c r="W669" s="52"/>
      <c r="X669" s="50"/>
      <c r="Y669" s="50"/>
      <c r="Z669" s="50"/>
    </row>
    <row r="670" spans="1:26" ht="17.2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0"/>
      <c r="K670" s="125"/>
      <c r="L670" s="125"/>
      <c r="R670" s="50"/>
      <c r="S670" s="50"/>
      <c r="T670" s="50"/>
      <c r="U670" s="50"/>
      <c r="V670" s="50"/>
      <c r="W670" s="52"/>
      <c r="X670" s="50"/>
      <c r="Y670" s="50"/>
      <c r="Z670" s="50"/>
    </row>
    <row r="671" spans="1:26" ht="17.2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0"/>
      <c r="K671" s="125"/>
      <c r="L671" s="125"/>
      <c r="R671" s="50"/>
      <c r="S671" s="50"/>
      <c r="T671" s="50"/>
      <c r="U671" s="50"/>
      <c r="V671" s="50"/>
      <c r="W671" s="52"/>
      <c r="X671" s="50"/>
      <c r="Y671" s="50"/>
      <c r="Z671" s="50"/>
    </row>
    <row r="672" spans="1:26" ht="17.2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0"/>
      <c r="K672" s="125"/>
      <c r="L672" s="125"/>
      <c r="R672" s="50"/>
      <c r="S672" s="50"/>
      <c r="T672" s="50"/>
      <c r="U672" s="50"/>
      <c r="V672" s="50"/>
      <c r="W672" s="52"/>
      <c r="X672" s="50"/>
      <c r="Y672" s="50"/>
      <c r="Z672" s="50"/>
    </row>
    <row r="673" spans="1:26" ht="17.2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0"/>
      <c r="K673" s="125"/>
      <c r="L673" s="125"/>
      <c r="R673" s="50"/>
      <c r="S673" s="50"/>
      <c r="T673" s="50"/>
      <c r="U673" s="50"/>
      <c r="V673" s="50"/>
      <c r="W673" s="52"/>
      <c r="X673" s="50"/>
      <c r="Y673" s="50"/>
      <c r="Z673" s="50"/>
    </row>
    <row r="674" spans="1:26" ht="17.2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0"/>
      <c r="K674" s="125"/>
      <c r="L674" s="125"/>
      <c r="R674" s="50"/>
      <c r="S674" s="50"/>
      <c r="T674" s="50"/>
      <c r="U674" s="50"/>
      <c r="V674" s="50"/>
      <c r="W674" s="52"/>
      <c r="X674" s="50"/>
      <c r="Y674" s="50"/>
      <c r="Z674" s="50"/>
    </row>
    <row r="675" spans="1:26" ht="17.2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0"/>
      <c r="K675" s="125"/>
      <c r="L675" s="125"/>
      <c r="R675" s="50"/>
      <c r="S675" s="50"/>
      <c r="T675" s="50"/>
      <c r="U675" s="50"/>
      <c r="V675" s="50"/>
      <c r="W675" s="52"/>
      <c r="X675" s="50"/>
      <c r="Y675" s="50"/>
      <c r="Z675" s="50"/>
    </row>
    <row r="676" spans="1:26" ht="17.2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0"/>
      <c r="K676" s="125"/>
      <c r="L676" s="125"/>
      <c r="R676" s="50"/>
      <c r="S676" s="50"/>
      <c r="T676" s="50"/>
      <c r="U676" s="50"/>
      <c r="V676" s="50"/>
      <c r="W676" s="52"/>
      <c r="X676" s="50"/>
      <c r="Y676" s="50"/>
      <c r="Z676" s="50"/>
    </row>
    <row r="677" spans="1:26" ht="17.2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0"/>
      <c r="K677" s="125"/>
      <c r="L677" s="125"/>
      <c r="R677" s="50"/>
      <c r="S677" s="50"/>
      <c r="T677" s="50"/>
      <c r="U677" s="50"/>
      <c r="V677" s="50"/>
      <c r="W677" s="52"/>
      <c r="X677" s="50"/>
      <c r="Y677" s="50"/>
      <c r="Z677" s="50"/>
    </row>
    <row r="678" spans="1:26" ht="17.2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0"/>
      <c r="K678" s="125"/>
      <c r="L678" s="125"/>
      <c r="R678" s="50"/>
      <c r="S678" s="50"/>
      <c r="T678" s="50"/>
      <c r="U678" s="50"/>
      <c r="V678" s="50"/>
      <c r="W678" s="52"/>
      <c r="X678" s="50"/>
      <c r="Y678" s="50"/>
      <c r="Z678" s="50"/>
    </row>
    <row r="679" spans="1:26" ht="17.2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0"/>
      <c r="K679" s="125"/>
      <c r="L679" s="125"/>
      <c r="R679" s="50"/>
      <c r="S679" s="50"/>
      <c r="T679" s="50"/>
      <c r="U679" s="50"/>
      <c r="V679" s="50"/>
      <c r="W679" s="52"/>
      <c r="X679" s="50"/>
      <c r="Y679" s="50"/>
      <c r="Z679" s="50"/>
    </row>
    <row r="680" spans="1:26" ht="17.2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0"/>
      <c r="K680" s="125"/>
      <c r="L680" s="125"/>
      <c r="R680" s="50"/>
      <c r="S680" s="50"/>
      <c r="T680" s="50"/>
      <c r="U680" s="50"/>
      <c r="V680" s="50"/>
      <c r="W680" s="52"/>
      <c r="X680" s="50"/>
      <c r="Y680" s="50"/>
      <c r="Z680" s="50"/>
    </row>
    <row r="681" spans="1:26" ht="17.2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0"/>
      <c r="K681" s="125"/>
      <c r="L681" s="125"/>
      <c r="R681" s="50"/>
      <c r="S681" s="50"/>
      <c r="T681" s="50"/>
      <c r="U681" s="50"/>
      <c r="V681" s="50"/>
      <c r="W681" s="52"/>
      <c r="X681" s="50"/>
      <c r="Y681" s="50"/>
      <c r="Z681" s="50"/>
    </row>
    <row r="682" spans="1:26" ht="17.2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0"/>
      <c r="K682" s="125"/>
      <c r="L682" s="125"/>
      <c r="R682" s="50"/>
      <c r="S682" s="50"/>
      <c r="T682" s="50"/>
      <c r="U682" s="50"/>
      <c r="V682" s="50"/>
      <c r="W682" s="52"/>
      <c r="X682" s="50"/>
      <c r="Y682" s="50"/>
      <c r="Z682" s="50"/>
    </row>
    <row r="683" spans="1:26" ht="17.2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0"/>
      <c r="K683" s="125"/>
      <c r="L683" s="125"/>
      <c r="R683" s="50"/>
      <c r="S683" s="50"/>
      <c r="T683" s="50"/>
      <c r="U683" s="50"/>
      <c r="V683" s="50"/>
      <c r="W683" s="52"/>
      <c r="X683" s="50"/>
      <c r="Y683" s="50"/>
      <c r="Z683" s="50"/>
    </row>
    <row r="684" spans="1:26" ht="17.2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0"/>
      <c r="K684" s="125"/>
      <c r="L684" s="125"/>
      <c r="R684" s="50"/>
      <c r="S684" s="50"/>
      <c r="T684" s="50"/>
      <c r="U684" s="50"/>
      <c r="V684" s="50"/>
      <c r="W684" s="52"/>
      <c r="X684" s="50"/>
      <c r="Y684" s="50"/>
      <c r="Z684" s="50"/>
    </row>
    <row r="685" spans="1:26" ht="17.2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0"/>
      <c r="K685" s="125"/>
      <c r="L685" s="125"/>
      <c r="R685" s="50"/>
      <c r="S685" s="50"/>
      <c r="T685" s="50"/>
      <c r="U685" s="50"/>
      <c r="V685" s="50"/>
      <c r="W685" s="52"/>
      <c r="X685" s="50"/>
      <c r="Y685" s="50"/>
      <c r="Z685" s="50"/>
    </row>
    <row r="686" spans="1:26" ht="17.2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0"/>
      <c r="K686" s="125"/>
      <c r="L686" s="125"/>
      <c r="R686" s="50"/>
      <c r="S686" s="50"/>
      <c r="T686" s="50"/>
      <c r="U686" s="50"/>
      <c r="V686" s="50"/>
      <c r="W686" s="52"/>
      <c r="X686" s="50"/>
      <c r="Y686" s="50"/>
      <c r="Z686" s="50"/>
    </row>
    <row r="687" spans="1:26" ht="17.2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0"/>
      <c r="K687" s="125"/>
      <c r="L687" s="125"/>
      <c r="R687" s="50"/>
      <c r="S687" s="50"/>
      <c r="T687" s="50"/>
      <c r="U687" s="50"/>
      <c r="V687" s="50"/>
      <c r="W687" s="52"/>
      <c r="X687" s="50"/>
      <c r="Y687" s="50"/>
      <c r="Z687" s="50"/>
    </row>
    <row r="688" spans="1:26" ht="17.2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0"/>
      <c r="K688" s="125"/>
      <c r="L688" s="125"/>
      <c r="R688" s="50"/>
      <c r="S688" s="50"/>
      <c r="T688" s="50"/>
      <c r="U688" s="50"/>
      <c r="V688" s="50"/>
      <c r="W688" s="52"/>
      <c r="X688" s="50"/>
      <c r="Y688" s="50"/>
      <c r="Z688" s="50"/>
    </row>
    <row r="689" spans="1:26" ht="17.2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0"/>
      <c r="K689" s="125"/>
      <c r="L689" s="125"/>
      <c r="R689" s="50"/>
      <c r="S689" s="50"/>
      <c r="T689" s="50"/>
      <c r="U689" s="50"/>
      <c r="V689" s="50"/>
      <c r="W689" s="52"/>
      <c r="X689" s="50"/>
      <c r="Y689" s="50"/>
      <c r="Z689" s="50"/>
    </row>
    <row r="690" spans="1:26" ht="17.2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0"/>
      <c r="K690" s="125"/>
      <c r="L690" s="125"/>
      <c r="R690" s="50"/>
      <c r="S690" s="50"/>
      <c r="T690" s="50"/>
      <c r="U690" s="50"/>
      <c r="V690" s="50"/>
      <c r="W690" s="52"/>
      <c r="X690" s="50"/>
      <c r="Y690" s="50"/>
      <c r="Z690" s="50"/>
    </row>
    <row r="691" spans="1:26" ht="17.2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0"/>
      <c r="K691" s="125"/>
      <c r="L691" s="125"/>
      <c r="R691" s="50"/>
      <c r="S691" s="50"/>
      <c r="T691" s="50"/>
      <c r="U691" s="50"/>
      <c r="V691" s="50"/>
      <c r="W691" s="52"/>
      <c r="X691" s="50"/>
      <c r="Y691" s="50"/>
      <c r="Z691" s="50"/>
    </row>
    <row r="692" spans="1:26" ht="17.2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0"/>
      <c r="K692" s="125"/>
      <c r="L692" s="125"/>
      <c r="R692" s="50"/>
      <c r="S692" s="50"/>
      <c r="T692" s="50"/>
      <c r="U692" s="50"/>
      <c r="V692" s="50"/>
      <c r="W692" s="52"/>
      <c r="X692" s="50"/>
      <c r="Y692" s="50"/>
      <c r="Z692" s="50"/>
    </row>
    <row r="693" spans="1:26" ht="17.2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0"/>
      <c r="K693" s="125"/>
      <c r="L693" s="125"/>
      <c r="R693" s="50"/>
      <c r="S693" s="50"/>
      <c r="T693" s="50"/>
      <c r="U693" s="50"/>
      <c r="V693" s="50"/>
      <c r="W693" s="52"/>
      <c r="X693" s="50"/>
      <c r="Y693" s="50"/>
      <c r="Z693" s="50"/>
    </row>
    <row r="694" spans="1:26" ht="17.2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0"/>
      <c r="K694" s="125"/>
      <c r="L694" s="125"/>
      <c r="R694" s="50"/>
      <c r="S694" s="50"/>
      <c r="T694" s="50"/>
      <c r="U694" s="50"/>
      <c r="V694" s="50"/>
      <c r="W694" s="52"/>
      <c r="X694" s="50"/>
      <c r="Y694" s="50"/>
      <c r="Z694" s="50"/>
    </row>
    <row r="695" spans="1:26" ht="17.2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0"/>
      <c r="K695" s="125"/>
      <c r="L695" s="125"/>
      <c r="R695" s="50"/>
      <c r="S695" s="50"/>
      <c r="T695" s="50"/>
      <c r="U695" s="50"/>
      <c r="V695" s="50"/>
      <c r="W695" s="52"/>
      <c r="X695" s="50"/>
      <c r="Y695" s="50"/>
      <c r="Z695" s="50"/>
    </row>
    <row r="696" spans="1:26" ht="17.2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0"/>
      <c r="K696" s="125"/>
      <c r="L696" s="125"/>
      <c r="R696" s="50"/>
      <c r="S696" s="50"/>
      <c r="T696" s="50"/>
      <c r="U696" s="50"/>
      <c r="V696" s="50"/>
      <c r="W696" s="52"/>
      <c r="X696" s="50"/>
      <c r="Y696" s="50"/>
      <c r="Z696" s="50"/>
    </row>
    <row r="697" spans="1:26" ht="17.2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0"/>
      <c r="K697" s="125"/>
      <c r="L697" s="125"/>
      <c r="R697" s="50"/>
      <c r="S697" s="50"/>
      <c r="T697" s="50"/>
      <c r="U697" s="50"/>
      <c r="V697" s="50"/>
      <c r="W697" s="52"/>
      <c r="X697" s="50"/>
      <c r="Y697" s="50"/>
      <c r="Z697" s="50"/>
    </row>
    <row r="698" spans="1:26" ht="17.2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0"/>
      <c r="K698" s="125"/>
      <c r="L698" s="125"/>
      <c r="R698" s="50"/>
      <c r="S698" s="50"/>
      <c r="T698" s="50"/>
      <c r="U698" s="50"/>
      <c r="V698" s="50"/>
      <c r="W698" s="52"/>
      <c r="X698" s="50"/>
      <c r="Y698" s="50"/>
      <c r="Z698" s="50"/>
    </row>
    <row r="699" spans="1:26" ht="17.2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0"/>
      <c r="K699" s="125"/>
      <c r="L699" s="125"/>
      <c r="R699" s="50"/>
      <c r="S699" s="50"/>
      <c r="T699" s="50"/>
      <c r="U699" s="50"/>
      <c r="V699" s="50"/>
      <c r="W699" s="52"/>
      <c r="X699" s="50"/>
      <c r="Y699" s="50"/>
      <c r="Z699" s="50"/>
    </row>
    <row r="700" spans="1:26" ht="17.2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0"/>
      <c r="K700" s="125"/>
      <c r="L700" s="125"/>
      <c r="R700" s="50"/>
      <c r="S700" s="50"/>
      <c r="T700" s="50"/>
      <c r="U700" s="50"/>
      <c r="V700" s="50"/>
      <c r="W700" s="52"/>
      <c r="X700" s="50"/>
      <c r="Y700" s="50"/>
      <c r="Z700" s="50"/>
    </row>
    <row r="701" spans="1:26" ht="17.2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0"/>
      <c r="K701" s="125"/>
      <c r="L701" s="125"/>
      <c r="R701" s="50"/>
      <c r="S701" s="50"/>
      <c r="T701" s="50"/>
      <c r="U701" s="50"/>
      <c r="V701" s="50"/>
      <c r="W701" s="52"/>
      <c r="X701" s="50"/>
      <c r="Y701" s="50"/>
      <c r="Z701" s="50"/>
    </row>
    <row r="702" spans="1:26" ht="17.2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0"/>
      <c r="K702" s="125"/>
      <c r="L702" s="125"/>
      <c r="R702" s="50"/>
      <c r="S702" s="50"/>
      <c r="T702" s="50"/>
      <c r="U702" s="50"/>
      <c r="V702" s="50"/>
      <c r="W702" s="52"/>
      <c r="X702" s="50"/>
      <c r="Y702" s="50"/>
      <c r="Z702" s="50"/>
    </row>
    <row r="703" spans="1:26" ht="17.2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0"/>
      <c r="K703" s="125"/>
      <c r="L703" s="125"/>
      <c r="R703" s="50"/>
      <c r="S703" s="50"/>
      <c r="T703" s="50"/>
      <c r="U703" s="50"/>
      <c r="V703" s="50"/>
      <c r="W703" s="52"/>
      <c r="X703" s="50"/>
      <c r="Y703" s="50"/>
      <c r="Z703" s="50"/>
    </row>
    <row r="704" spans="1:26" ht="17.2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0"/>
      <c r="K704" s="125"/>
      <c r="L704" s="125"/>
      <c r="R704" s="50"/>
      <c r="S704" s="50"/>
      <c r="T704" s="50"/>
      <c r="U704" s="50"/>
      <c r="V704" s="50"/>
      <c r="W704" s="52"/>
      <c r="X704" s="50"/>
      <c r="Y704" s="50"/>
      <c r="Z704" s="50"/>
    </row>
    <row r="705" spans="1:26" ht="17.2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0"/>
      <c r="K705" s="125"/>
      <c r="L705" s="125"/>
      <c r="R705" s="50"/>
      <c r="S705" s="50"/>
      <c r="T705" s="50"/>
      <c r="U705" s="50"/>
      <c r="V705" s="50"/>
      <c r="W705" s="52"/>
      <c r="X705" s="50"/>
      <c r="Y705" s="50"/>
      <c r="Z705" s="50"/>
    </row>
    <row r="706" spans="1:26" ht="17.2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0"/>
      <c r="K706" s="125"/>
      <c r="L706" s="125"/>
      <c r="R706" s="50"/>
      <c r="S706" s="50"/>
      <c r="T706" s="50"/>
      <c r="U706" s="50"/>
      <c r="V706" s="50"/>
      <c r="W706" s="52"/>
      <c r="X706" s="50"/>
      <c r="Y706" s="50"/>
      <c r="Z706" s="50"/>
    </row>
    <row r="707" spans="1:26" ht="17.2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0"/>
      <c r="K707" s="125"/>
      <c r="L707" s="125"/>
      <c r="R707" s="50"/>
      <c r="S707" s="50"/>
      <c r="T707" s="50"/>
      <c r="U707" s="50"/>
      <c r="V707" s="50"/>
      <c r="W707" s="52"/>
      <c r="X707" s="50"/>
      <c r="Y707" s="50"/>
      <c r="Z707" s="50"/>
    </row>
    <row r="708" spans="1:26" ht="17.2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0"/>
      <c r="K708" s="125"/>
      <c r="L708" s="125"/>
      <c r="R708" s="50"/>
      <c r="S708" s="50"/>
      <c r="T708" s="50"/>
      <c r="U708" s="50"/>
      <c r="V708" s="50"/>
      <c r="W708" s="52"/>
      <c r="X708" s="50"/>
      <c r="Y708" s="50"/>
      <c r="Z708" s="50"/>
    </row>
    <row r="709" spans="1:26" ht="17.2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0"/>
      <c r="K709" s="125"/>
      <c r="L709" s="125"/>
      <c r="R709" s="50"/>
      <c r="S709" s="50"/>
      <c r="T709" s="50"/>
      <c r="U709" s="50"/>
      <c r="V709" s="50"/>
      <c r="W709" s="52"/>
      <c r="X709" s="50"/>
      <c r="Y709" s="50"/>
      <c r="Z709" s="50"/>
    </row>
    <row r="710" spans="1:26" ht="17.2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0"/>
      <c r="K710" s="125"/>
      <c r="L710" s="125"/>
      <c r="R710" s="50"/>
      <c r="S710" s="50"/>
      <c r="T710" s="50"/>
      <c r="U710" s="50"/>
      <c r="V710" s="50"/>
      <c r="W710" s="52"/>
      <c r="X710" s="50"/>
      <c r="Y710" s="50"/>
      <c r="Z710" s="50"/>
    </row>
    <row r="711" spans="1:26" ht="17.2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0"/>
      <c r="K711" s="125"/>
      <c r="L711" s="125"/>
      <c r="R711" s="50"/>
      <c r="S711" s="50"/>
      <c r="T711" s="50"/>
      <c r="U711" s="50"/>
      <c r="V711" s="50"/>
      <c r="W711" s="52"/>
      <c r="X711" s="50"/>
      <c r="Y711" s="50"/>
      <c r="Z711" s="50"/>
    </row>
    <row r="712" spans="1:26" ht="17.2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0"/>
      <c r="K712" s="125"/>
      <c r="L712" s="125"/>
      <c r="R712" s="50"/>
      <c r="S712" s="50"/>
      <c r="T712" s="50"/>
      <c r="U712" s="50"/>
      <c r="V712" s="50"/>
      <c r="W712" s="52"/>
      <c r="X712" s="50"/>
      <c r="Y712" s="50"/>
      <c r="Z712" s="50"/>
    </row>
    <row r="713" spans="1:26" ht="17.2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0"/>
      <c r="K713" s="125"/>
      <c r="L713" s="125"/>
      <c r="R713" s="50"/>
      <c r="S713" s="50"/>
      <c r="T713" s="50"/>
      <c r="U713" s="50"/>
      <c r="V713" s="50"/>
      <c r="W713" s="52"/>
      <c r="X713" s="50"/>
      <c r="Y713" s="50"/>
      <c r="Z713" s="50"/>
    </row>
    <row r="714" spans="1:26" ht="17.2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0"/>
      <c r="K714" s="125"/>
      <c r="L714" s="125"/>
      <c r="R714" s="50"/>
      <c r="S714" s="50"/>
      <c r="T714" s="50"/>
      <c r="U714" s="50"/>
      <c r="V714" s="50"/>
      <c r="W714" s="52"/>
      <c r="X714" s="50"/>
      <c r="Y714" s="50"/>
      <c r="Z714" s="50"/>
    </row>
    <row r="715" spans="1:26" ht="17.2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0"/>
      <c r="K715" s="125"/>
      <c r="L715" s="125"/>
      <c r="R715" s="50"/>
      <c r="S715" s="50"/>
      <c r="T715" s="50"/>
      <c r="U715" s="50"/>
      <c r="V715" s="50"/>
      <c r="W715" s="52"/>
      <c r="X715" s="50"/>
      <c r="Y715" s="50"/>
      <c r="Z715" s="50"/>
    </row>
    <row r="716" spans="1:26" ht="17.2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0"/>
      <c r="K716" s="125"/>
      <c r="L716" s="125"/>
      <c r="R716" s="50"/>
      <c r="S716" s="50"/>
      <c r="T716" s="50"/>
      <c r="U716" s="50"/>
      <c r="V716" s="50"/>
      <c r="W716" s="52"/>
      <c r="X716" s="50"/>
      <c r="Y716" s="50"/>
      <c r="Z716" s="50"/>
    </row>
    <row r="717" spans="1:26" ht="17.2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0"/>
      <c r="K717" s="125"/>
      <c r="L717" s="125"/>
      <c r="R717" s="50"/>
      <c r="S717" s="50"/>
      <c r="T717" s="50"/>
      <c r="U717" s="50"/>
      <c r="V717" s="50"/>
      <c r="W717" s="52"/>
      <c r="X717" s="50"/>
      <c r="Y717" s="50"/>
      <c r="Z717" s="50"/>
    </row>
    <row r="718" spans="1:26" ht="17.2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0"/>
      <c r="K718" s="125"/>
      <c r="L718" s="125"/>
      <c r="R718" s="50"/>
      <c r="S718" s="50"/>
      <c r="T718" s="50"/>
      <c r="U718" s="50"/>
      <c r="V718" s="50"/>
      <c r="W718" s="52"/>
      <c r="X718" s="50"/>
      <c r="Y718" s="50"/>
      <c r="Z718" s="50"/>
    </row>
    <row r="719" spans="1:26" ht="17.2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0"/>
      <c r="K719" s="125"/>
      <c r="L719" s="125"/>
      <c r="R719" s="50"/>
      <c r="S719" s="50"/>
      <c r="T719" s="50"/>
      <c r="U719" s="50"/>
      <c r="V719" s="50"/>
      <c r="W719" s="52"/>
      <c r="X719" s="50"/>
      <c r="Y719" s="50"/>
      <c r="Z719" s="50"/>
    </row>
    <row r="720" spans="1:26" ht="17.2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0"/>
      <c r="K720" s="125"/>
      <c r="L720" s="125"/>
      <c r="R720" s="50"/>
      <c r="S720" s="50"/>
      <c r="T720" s="50"/>
      <c r="U720" s="50"/>
      <c r="V720" s="50"/>
      <c r="W720" s="52"/>
      <c r="X720" s="50"/>
      <c r="Y720" s="50"/>
      <c r="Z720" s="50"/>
    </row>
    <row r="721" spans="1:26" ht="17.2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0"/>
      <c r="K721" s="125"/>
      <c r="L721" s="125"/>
      <c r="R721" s="50"/>
      <c r="S721" s="50"/>
      <c r="T721" s="50"/>
      <c r="U721" s="50"/>
      <c r="V721" s="50"/>
      <c r="W721" s="52"/>
      <c r="X721" s="50"/>
      <c r="Y721" s="50"/>
      <c r="Z721" s="50"/>
    </row>
    <row r="722" spans="1:26" ht="17.2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0"/>
      <c r="K722" s="125"/>
      <c r="L722" s="125"/>
      <c r="R722" s="50"/>
      <c r="S722" s="50"/>
      <c r="T722" s="50"/>
      <c r="U722" s="50"/>
      <c r="V722" s="50"/>
      <c r="W722" s="52"/>
      <c r="X722" s="50"/>
      <c r="Y722" s="50"/>
      <c r="Z722" s="50"/>
    </row>
    <row r="723" spans="1:26" ht="17.2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0"/>
      <c r="K723" s="125"/>
      <c r="L723" s="125"/>
      <c r="R723" s="50"/>
      <c r="S723" s="50"/>
      <c r="T723" s="50"/>
      <c r="U723" s="50"/>
      <c r="V723" s="50"/>
      <c r="W723" s="52"/>
      <c r="X723" s="50"/>
      <c r="Y723" s="50"/>
      <c r="Z723" s="50"/>
    </row>
    <row r="724" spans="1:26" ht="17.2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0"/>
      <c r="K724" s="125"/>
      <c r="L724" s="125"/>
      <c r="R724" s="50"/>
      <c r="S724" s="50"/>
      <c r="T724" s="50"/>
      <c r="U724" s="50"/>
      <c r="V724" s="50"/>
      <c r="W724" s="52"/>
      <c r="X724" s="50"/>
      <c r="Y724" s="50"/>
      <c r="Z724" s="50"/>
    </row>
    <row r="725" spans="1:26" ht="17.2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0"/>
      <c r="K725" s="125"/>
      <c r="L725" s="125"/>
      <c r="R725" s="50"/>
      <c r="S725" s="50"/>
      <c r="T725" s="50"/>
      <c r="U725" s="50"/>
      <c r="V725" s="50"/>
      <c r="W725" s="52"/>
      <c r="X725" s="50"/>
      <c r="Y725" s="50"/>
      <c r="Z725" s="50"/>
    </row>
    <row r="726" spans="1:26" ht="17.2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0"/>
      <c r="K726" s="125"/>
      <c r="L726" s="125"/>
      <c r="R726" s="50"/>
      <c r="S726" s="50"/>
      <c r="T726" s="50"/>
      <c r="U726" s="50"/>
      <c r="V726" s="50"/>
      <c r="W726" s="52"/>
      <c r="X726" s="50"/>
      <c r="Y726" s="50"/>
      <c r="Z726" s="50"/>
    </row>
    <row r="727" spans="1:26" ht="17.2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0"/>
      <c r="K727" s="125"/>
      <c r="L727" s="125"/>
      <c r="R727" s="50"/>
      <c r="S727" s="50"/>
      <c r="T727" s="50"/>
      <c r="U727" s="50"/>
      <c r="V727" s="50"/>
      <c r="W727" s="52"/>
      <c r="X727" s="50"/>
      <c r="Y727" s="50"/>
      <c r="Z727" s="50"/>
    </row>
    <row r="728" spans="1:26" ht="17.2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0"/>
      <c r="K728" s="125"/>
      <c r="L728" s="125"/>
      <c r="R728" s="50"/>
      <c r="S728" s="50"/>
      <c r="T728" s="50"/>
      <c r="U728" s="50"/>
      <c r="V728" s="50"/>
      <c r="W728" s="52"/>
      <c r="X728" s="50"/>
      <c r="Y728" s="50"/>
      <c r="Z728" s="50"/>
    </row>
    <row r="729" spans="1:26" ht="17.2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0"/>
      <c r="K729" s="125"/>
      <c r="L729" s="125"/>
      <c r="R729" s="50"/>
      <c r="S729" s="50"/>
      <c r="T729" s="50"/>
      <c r="U729" s="50"/>
      <c r="V729" s="50"/>
      <c r="W729" s="52"/>
      <c r="X729" s="50"/>
      <c r="Y729" s="50"/>
      <c r="Z729" s="50"/>
    </row>
    <row r="730" spans="1:26" ht="17.2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0"/>
      <c r="K730" s="125"/>
      <c r="L730" s="125"/>
      <c r="R730" s="50"/>
      <c r="S730" s="50"/>
      <c r="T730" s="50"/>
      <c r="U730" s="50"/>
      <c r="V730" s="50"/>
      <c r="W730" s="52"/>
      <c r="X730" s="50"/>
      <c r="Y730" s="50"/>
      <c r="Z730" s="50"/>
    </row>
    <row r="731" spans="1:26" ht="17.2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0"/>
      <c r="K731" s="125"/>
      <c r="L731" s="125"/>
      <c r="R731" s="50"/>
      <c r="S731" s="50"/>
      <c r="T731" s="50"/>
      <c r="U731" s="50"/>
      <c r="V731" s="50"/>
      <c r="W731" s="52"/>
      <c r="X731" s="50"/>
      <c r="Y731" s="50"/>
      <c r="Z731" s="50"/>
    </row>
    <row r="732" spans="1:26" ht="17.2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0"/>
      <c r="K732" s="125"/>
      <c r="L732" s="125"/>
      <c r="R732" s="50"/>
      <c r="S732" s="50"/>
      <c r="T732" s="50"/>
      <c r="U732" s="50"/>
      <c r="V732" s="50"/>
      <c r="W732" s="52"/>
      <c r="X732" s="50"/>
      <c r="Y732" s="50"/>
      <c r="Z732" s="50"/>
    </row>
    <row r="733" spans="1:26" ht="17.2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0"/>
      <c r="K733" s="125"/>
      <c r="L733" s="125"/>
      <c r="R733" s="50"/>
      <c r="S733" s="50"/>
      <c r="T733" s="50"/>
      <c r="U733" s="50"/>
      <c r="V733" s="50"/>
      <c r="W733" s="52"/>
      <c r="X733" s="50"/>
      <c r="Y733" s="50"/>
      <c r="Z733" s="50"/>
    </row>
    <row r="734" spans="1:26" ht="17.2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0"/>
      <c r="K734" s="125"/>
      <c r="L734" s="125"/>
      <c r="R734" s="50"/>
      <c r="S734" s="50"/>
      <c r="T734" s="50"/>
      <c r="U734" s="50"/>
      <c r="V734" s="50"/>
      <c r="W734" s="52"/>
      <c r="X734" s="50"/>
      <c r="Y734" s="50"/>
      <c r="Z734" s="50"/>
    </row>
    <row r="735" spans="1:26" ht="17.2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0"/>
      <c r="K735" s="125"/>
      <c r="L735" s="125"/>
      <c r="R735" s="50"/>
      <c r="S735" s="50"/>
      <c r="T735" s="50"/>
      <c r="U735" s="50"/>
      <c r="V735" s="50"/>
      <c r="W735" s="52"/>
      <c r="X735" s="50"/>
      <c r="Y735" s="50"/>
      <c r="Z735" s="50"/>
    </row>
    <row r="736" spans="1:26" ht="17.2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0"/>
      <c r="K736" s="125"/>
      <c r="L736" s="125"/>
      <c r="R736" s="50"/>
      <c r="S736" s="50"/>
      <c r="T736" s="50"/>
      <c r="U736" s="50"/>
      <c r="V736" s="50"/>
      <c r="W736" s="52"/>
      <c r="X736" s="50"/>
      <c r="Y736" s="50"/>
      <c r="Z736" s="50"/>
    </row>
    <row r="737" spans="1:26" ht="17.2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0"/>
      <c r="K737" s="125"/>
      <c r="L737" s="125"/>
      <c r="R737" s="50"/>
      <c r="S737" s="50"/>
      <c r="T737" s="50"/>
      <c r="U737" s="50"/>
      <c r="V737" s="50"/>
      <c r="W737" s="52"/>
      <c r="X737" s="50"/>
      <c r="Y737" s="50"/>
      <c r="Z737" s="50"/>
    </row>
    <row r="738" spans="1:26" ht="17.2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0"/>
      <c r="K738" s="125"/>
      <c r="L738" s="125"/>
      <c r="R738" s="50"/>
      <c r="S738" s="50"/>
      <c r="T738" s="50"/>
      <c r="U738" s="50"/>
      <c r="V738" s="50"/>
      <c r="W738" s="52"/>
      <c r="X738" s="50"/>
      <c r="Y738" s="50"/>
      <c r="Z738" s="50"/>
    </row>
    <row r="739" spans="1:26" ht="17.2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0"/>
      <c r="K739" s="125"/>
      <c r="L739" s="125"/>
      <c r="R739" s="50"/>
      <c r="S739" s="50"/>
      <c r="T739" s="50"/>
      <c r="U739" s="50"/>
      <c r="V739" s="50"/>
      <c r="W739" s="52"/>
      <c r="X739" s="50"/>
      <c r="Y739" s="50"/>
      <c r="Z739" s="50"/>
    </row>
    <row r="740" spans="1:26" ht="17.2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0"/>
      <c r="K740" s="125"/>
      <c r="L740" s="125"/>
      <c r="R740" s="50"/>
      <c r="S740" s="50"/>
      <c r="T740" s="50"/>
      <c r="U740" s="50"/>
      <c r="V740" s="50"/>
      <c r="W740" s="52"/>
      <c r="X740" s="50"/>
      <c r="Y740" s="50"/>
      <c r="Z740" s="50"/>
    </row>
    <row r="741" spans="1:26" ht="17.2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0"/>
      <c r="K741" s="125"/>
      <c r="L741" s="125"/>
      <c r="R741" s="50"/>
      <c r="S741" s="50"/>
      <c r="T741" s="50"/>
      <c r="U741" s="50"/>
      <c r="V741" s="50"/>
      <c r="W741" s="52"/>
      <c r="X741" s="50"/>
      <c r="Y741" s="50"/>
      <c r="Z741" s="50"/>
    </row>
    <row r="742" spans="1:26" ht="17.2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0"/>
      <c r="K742" s="125"/>
      <c r="L742" s="125"/>
      <c r="R742" s="50"/>
      <c r="S742" s="50"/>
      <c r="T742" s="50"/>
      <c r="U742" s="50"/>
      <c r="V742" s="50"/>
      <c r="W742" s="52"/>
      <c r="X742" s="50"/>
      <c r="Y742" s="50"/>
      <c r="Z742" s="50"/>
    </row>
    <row r="743" spans="1:26" ht="17.2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0"/>
      <c r="K743" s="125"/>
      <c r="L743" s="125"/>
      <c r="R743" s="50"/>
      <c r="S743" s="50"/>
      <c r="T743" s="50"/>
      <c r="U743" s="50"/>
      <c r="V743" s="50"/>
      <c r="W743" s="52"/>
      <c r="X743" s="50"/>
      <c r="Y743" s="50"/>
      <c r="Z743" s="50"/>
    </row>
    <row r="744" spans="1:26" ht="17.2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0"/>
      <c r="K744" s="125"/>
      <c r="L744" s="125"/>
      <c r="R744" s="50"/>
      <c r="S744" s="50"/>
      <c r="T744" s="50"/>
      <c r="U744" s="50"/>
      <c r="V744" s="50"/>
      <c r="W744" s="52"/>
      <c r="X744" s="50"/>
      <c r="Y744" s="50"/>
      <c r="Z744" s="50"/>
    </row>
    <row r="745" spans="1:26" ht="17.2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0"/>
      <c r="K745" s="125"/>
      <c r="L745" s="125"/>
      <c r="R745" s="50"/>
      <c r="S745" s="50"/>
      <c r="T745" s="50"/>
      <c r="U745" s="50"/>
      <c r="V745" s="50"/>
      <c r="W745" s="52"/>
      <c r="X745" s="50"/>
      <c r="Y745" s="50"/>
      <c r="Z745" s="50"/>
    </row>
    <row r="746" spans="1:26" ht="17.2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0"/>
      <c r="K746" s="125"/>
      <c r="L746" s="125"/>
      <c r="R746" s="50"/>
      <c r="S746" s="50"/>
      <c r="T746" s="50"/>
      <c r="U746" s="50"/>
      <c r="V746" s="50"/>
      <c r="W746" s="52"/>
      <c r="X746" s="50"/>
      <c r="Y746" s="50"/>
      <c r="Z746" s="50"/>
    </row>
    <row r="747" spans="1:26" ht="17.2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0"/>
      <c r="K747" s="125"/>
      <c r="L747" s="125"/>
      <c r="R747" s="50"/>
      <c r="S747" s="50"/>
      <c r="T747" s="50"/>
      <c r="U747" s="50"/>
      <c r="V747" s="50"/>
      <c r="W747" s="52"/>
      <c r="X747" s="50"/>
      <c r="Y747" s="50"/>
      <c r="Z747" s="50"/>
    </row>
    <row r="748" spans="1:26" ht="17.2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0"/>
      <c r="K748" s="125"/>
      <c r="L748" s="125"/>
      <c r="R748" s="50"/>
      <c r="S748" s="50"/>
      <c r="T748" s="50"/>
      <c r="U748" s="50"/>
      <c r="V748" s="50"/>
      <c r="W748" s="52"/>
      <c r="X748" s="50"/>
      <c r="Y748" s="50"/>
      <c r="Z748" s="50"/>
    </row>
    <row r="749" spans="1:26" ht="17.2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0"/>
      <c r="K749" s="125"/>
      <c r="L749" s="125"/>
      <c r="R749" s="50"/>
      <c r="S749" s="50"/>
      <c r="T749" s="50"/>
      <c r="U749" s="50"/>
      <c r="V749" s="50"/>
      <c r="W749" s="52"/>
      <c r="X749" s="50"/>
      <c r="Y749" s="50"/>
      <c r="Z749" s="50"/>
    </row>
    <row r="750" spans="1:26" ht="17.2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0"/>
      <c r="K750" s="125"/>
      <c r="L750" s="125"/>
      <c r="R750" s="50"/>
      <c r="S750" s="50"/>
      <c r="T750" s="50"/>
      <c r="U750" s="50"/>
      <c r="V750" s="50"/>
      <c r="W750" s="52"/>
      <c r="X750" s="50"/>
      <c r="Y750" s="50"/>
      <c r="Z750" s="50"/>
    </row>
    <row r="751" spans="1:26" ht="17.2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0"/>
      <c r="K751" s="125"/>
      <c r="L751" s="125"/>
      <c r="R751" s="50"/>
      <c r="S751" s="50"/>
      <c r="T751" s="50"/>
      <c r="U751" s="50"/>
      <c r="V751" s="50"/>
      <c r="W751" s="52"/>
      <c r="X751" s="50"/>
      <c r="Y751" s="50"/>
      <c r="Z751" s="50"/>
    </row>
    <row r="752" spans="1:26" ht="17.2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0"/>
      <c r="K752" s="125"/>
      <c r="L752" s="125"/>
      <c r="R752" s="50"/>
      <c r="S752" s="50"/>
      <c r="T752" s="50"/>
      <c r="U752" s="50"/>
      <c r="V752" s="50"/>
      <c r="W752" s="52"/>
      <c r="X752" s="50"/>
      <c r="Y752" s="50"/>
      <c r="Z752" s="50"/>
    </row>
    <row r="753" spans="1:26" ht="17.2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0"/>
      <c r="K753" s="125"/>
      <c r="L753" s="125"/>
      <c r="R753" s="50"/>
      <c r="S753" s="50"/>
      <c r="T753" s="50"/>
      <c r="U753" s="50"/>
      <c r="V753" s="50"/>
      <c r="W753" s="52"/>
      <c r="X753" s="50"/>
      <c r="Y753" s="50"/>
      <c r="Z753" s="50"/>
    </row>
    <row r="754" spans="1:26" ht="17.2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0"/>
      <c r="K754" s="125"/>
      <c r="L754" s="125"/>
      <c r="R754" s="50"/>
      <c r="S754" s="50"/>
      <c r="T754" s="50"/>
      <c r="U754" s="50"/>
      <c r="V754" s="50"/>
      <c r="W754" s="52"/>
      <c r="X754" s="50"/>
      <c r="Y754" s="50"/>
      <c r="Z754" s="50"/>
    </row>
    <row r="755" spans="1:26" ht="17.2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0"/>
      <c r="K755" s="125"/>
      <c r="L755" s="125"/>
      <c r="R755" s="50"/>
      <c r="S755" s="50"/>
      <c r="T755" s="50"/>
      <c r="U755" s="50"/>
      <c r="V755" s="50"/>
      <c r="W755" s="52"/>
      <c r="X755" s="50"/>
      <c r="Y755" s="50"/>
      <c r="Z755" s="50"/>
    </row>
    <row r="756" spans="1:26" ht="17.2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0"/>
      <c r="K756" s="125"/>
      <c r="L756" s="125"/>
      <c r="R756" s="50"/>
      <c r="S756" s="50"/>
      <c r="T756" s="50"/>
      <c r="U756" s="50"/>
      <c r="V756" s="50"/>
      <c r="W756" s="52"/>
      <c r="X756" s="50"/>
      <c r="Y756" s="50"/>
      <c r="Z756" s="50"/>
    </row>
    <row r="757" spans="1:26" ht="17.2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0"/>
      <c r="K757" s="125"/>
      <c r="L757" s="125"/>
      <c r="R757" s="50"/>
      <c r="S757" s="50"/>
      <c r="T757" s="50"/>
      <c r="U757" s="50"/>
      <c r="V757" s="50"/>
      <c r="W757" s="52"/>
      <c r="X757" s="50"/>
      <c r="Y757" s="50"/>
      <c r="Z757" s="50"/>
    </row>
    <row r="758" spans="1:26" ht="17.2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0"/>
      <c r="K758" s="125"/>
      <c r="L758" s="125"/>
      <c r="R758" s="50"/>
      <c r="S758" s="50"/>
      <c r="T758" s="50"/>
      <c r="U758" s="50"/>
      <c r="V758" s="50"/>
      <c r="W758" s="52"/>
      <c r="X758" s="50"/>
      <c r="Y758" s="50"/>
      <c r="Z758" s="50"/>
    </row>
    <row r="759" spans="1:26" ht="17.2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0"/>
      <c r="K759" s="125"/>
      <c r="L759" s="125"/>
      <c r="R759" s="50"/>
      <c r="S759" s="50"/>
      <c r="T759" s="50"/>
      <c r="U759" s="50"/>
      <c r="V759" s="50"/>
      <c r="W759" s="52"/>
      <c r="X759" s="50"/>
      <c r="Y759" s="50"/>
      <c r="Z759" s="50"/>
    </row>
    <row r="760" spans="1:26" ht="17.2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0"/>
      <c r="K760" s="125"/>
      <c r="L760" s="125"/>
      <c r="R760" s="50"/>
      <c r="S760" s="50"/>
      <c r="T760" s="50"/>
      <c r="U760" s="50"/>
      <c r="V760" s="50"/>
      <c r="W760" s="52"/>
      <c r="X760" s="50"/>
      <c r="Y760" s="50"/>
      <c r="Z760" s="50"/>
    </row>
    <row r="761" spans="1:26" ht="17.2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0"/>
      <c r="K761" s="125"/>
      <c r="L761" s="125"/>
      <c r="R761" s="50"/>
      <c r="S761" s="50"/>
      <c r="T761" s="50"/>
      <c r="U761" s="50"/>
      <c r="V761" s="50"/>
      <c r="W761" s="52"/>
      <c r="X761" s="50"/>
      <c r="Y761" s="50"/>
      <c r="Z761" s="50"/>
    </row>
    <row r="762" spans="1:26" ht="17.2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0"/>
      <c r="K762" s="125"/>
      <c r="L762" s="125"/>
      <c r="R762" s="50"/>
      <c r="S762" s="50"/>
      <c r="T762" s="50"/>
      <c r="U762" s="50"/>
      <c r="V762" s="50"/>
      <c r="W762" s="52"/>
      <c r="X762" s="50"/>
      <c r="Y762" s="50"/>
      <c r="Z762" s="50"/>
    </row>
    <row r="763" spans="1:26" ht="17.2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0"/>
      <c r="K763" s="125"/>
      <c r="L763" s="125"/>
      <c r="R763" s="50"/>
      <c r="S763" s="50"/>
      <c r="T763" s="50"/>
      <c r="U763" s="50"/>
      <c r="V763" s="50"/>
      <c r="W763" s="52"/>
      <c r="X763" s="50"/>
      <c r="Y763" s="50"/>
      <c r="Z763" s="50"/>
    </row>
    <row r="764" spans="1:26" ht="17.2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0"/>
      <c r="K764" s="125"/>
      <c r="L764" s="125"/>
      <c r="R764" s="50"/>
      <c r="S764" s="50"/>
      <c r="T764" s="50"/>
      <c r="U764" s="50"/>
      <c r="V764" s="50"/>
      <c r="W764" s="52"/>
      <c r="X764" s="50"/>
      <c r="Y764" s="50"/>
      <c r="Z764" s="50"/>
    </row>
    <row r="765" spans="1:26" ht="17.2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0"/>
      <c r="K765" s="125"/>
      <c r="L765" s="125"/>
      <c r="R765" s="50"/>
      <c r="S765" s="50"/>
      <c r="T765" s="50"/>
      <c r="U765" s="50"/>
      <c r="V765" s="50"/>
      <c r="W765" s="52"/>
      <c r="X765" s="50"/>
      <c r="Y765" s="50"/>
      <c r="Z765" s="50"/>
    </row>
    <row r="766" spans="1:26" ht="17.2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0"/>
      <c r="K766" s="125"/>
      <c r="L766" s="125"/>
      <c r="R766" s="50"/>
      <c r="S766" s="50"/>
      <c r="T766" s="50"/>
      <c r="U766" s="50"/>
      <c r="V766" s="50"/>
      <c r="W766" s="52"/>
      <c r="X766" s="50"/>
      <c r="Y766" s="50"/>
      <c r="Z766" s="50"/>
    </row>
    <row r="767" spans="1:26" ht="17.2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0"/>
      <c r="K767" s="125"/>
      <c r="L767" s="125"/>
      <c r="R767" s="50"/>
      <c r="S767" s="50"/>
      <c r="T767" s="50"/>
      <c r="U767" s="50"/>
      <c r="V767" s="50"/>
      <c r="W767" s="52"/>
      <c r="X767" s="50"/>
      <c r="Y767" s="50"/>
      <c r="Z767" s="50"/>
    </row>
    <row r="768" spans="1:26" ht="17.2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0"/>
      <c r="K768" s="125"/>
      <c r="L768" s="125"/>
      <c r="R768" s="50"/>
      <c r="S768" s="50"/>
      <c r="T768" s="50"/>
      <c r="U768" s="50"/>
      <c r="V768" s="50"/>
      <c r="W768" s="52"/>
      <c r="X768" s="50"/>
      <c r="Y768" s="50"/>
      <c r="Z768" s="50"/>
    </row>
    <row r="769" spans="1:26" ht="17.2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0"/>
      <c r="K769" s="125"/>
      <c r="L769" s="125"/>
      <c r="R769" s="50"/>
      <c r="S769" s="50"/>
      <c r="T769" s="50"/>
      <c r="U769" s="50"/>
      <c r="V769" s="50"/>
      <c r="W769" s="52"/>
      <c r="X769" s="50"/>
      <c r="Y769" s="50"/>
      <c r="Z769" s="50"/>
    </row>
    <row r="770" spans="1:26" ht="17.2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0"/>
      <c r="K770" s="125"/>
      <c r="L770" s="125"/>
      <c r="R770" s="50"/>
      <c r="S770" s="50"/>
      <c r="T770" s="50"/>
      <c r="U770" s="50"/>
      <c r="V770" s="50"/>
      <c r="W770" s="52"/>
      <c r="X770" s="50"/>
      <c r="Y770" s="50"/>
      <c r="Z770" s="50"/>
    </row>
    <row r="771" spans="1:26" ht="17.2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0"/>
      <c r="K771" s="125"/>
      <c r="L771" s="125"/>
      <c r="R771" s="50"/>
      <c r="S771" s="50"/>
      <c r="T771" s="50"/>
      <c r="U771" s="50"/>
      <c r="V771" s="50"/>
      <c r="W771" s="52"/>
      <c r="X771" s="50"/>
      <c r="Y771" s="50"/>
      <c r="Z771" s="50"/>
    </row>
    <row r="772" spans="1:26" ht="17.2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0"/>
      <c r="K772" s="125"/>
      <c r="L772" s="125"/>
      <c r="R772" s="50"/>
      <c r="S772" s="50"/>
      <c r="T772" s="50"/>
      <c r="U772" s="50"/>
      <c r="V772" s="50"/>
      <c r="W772" s="52"/>
      <c r="X772" s="50"/>
      <c r="Y772" s="50"/>
      <c r="Z772" s="50"/>
    </row>
    <row r="773" spans="1:26" ht="17.2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0"/>
      <c r="K773" s="125"/>
      <c r="L773" s="125"/>
      <c r="R773" s="50"/>
      <c r="S773" s="50"/>
      <c r="T773" s="50"/>
      <c r="U773" s="50"/>
      <c r="V773" s="50"/>
      <c r="W773" s="52"/>
      <c r="X773" s="50"/>
      <c r="Y773" s="50"/>
      <c r="Z773" s="50"/>
    </row>
    <row r="774" spans="1:26" ht="17.2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0"/>
      <c r="K774" s="125"/>
      <c r="L774" s="125"/>
      <c r="R774" s="50"/>
      <c r="S774" s="50"/>
      <c r="T774" s="50"/>
      <c r="U774" s="50"/>
      <c r="V774" s="50"/>
      <c r="W774" s="52"/>
      <c r="X774" s="50"/>
      <c r="Y774" s="50"/>
      <c r="Z774" s="50"/>
    </row>
    <row r="775" spans="1:26" ht="17.2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0"/>
      <c r="K775" s="125"/>
      <c r="L775" s="125"/>
      <c r="R775" s="50"/>
      <c r="S775" s="50"/>
      <c r="T775" s="50"/>
      <c r="U775" s="50"/>
      <c r="V775" s="50"/>
      <c r="W775" s="52"/>
      <c r="X775" s="50"/>
      <c r="Y775" s="50"/>
      <c r="Z775" s="50"/>
    </row>
    <row r="776" spans="1:26" ht="17.2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0"/>
      <c r="K776" s="125"/>
      <c r="L776" s="125"/>
      <c r="R776" s="50"/>
      <c r="S776" s="50"/>
      <c r="T776" s="50"/>
      <c r="U776" s="50"/>
      <c r="V776" s="50"/>
      <c r="W776" s="52"/>
      <c r="X776" s="50"/>
      <c r="Y776" s="50"/>
      <c r="Z776" s="50"/>
    </row>
    <row r="777" spans="1:26" ht="17.2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0"/>
      <c r="K777" s="125"/>
      <c r="L777" s="125"/>
      <c r="R777" s="50"/>
      <c r="S777" s="50"/>
      <c r="T777" s="50"/>
      <c r="U777" s="50"/>
      <c r="V777" s="50"/>
      <c r="W777" s="52"/>
      <c r="X777" s="50"/>
      <c r="Y777" s="50"/>
      <c r="Z777" s="50"/>
    </row>
    <row r="778" spans="1:26" ht="17.2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0"/>
      <c r="K778" s="125"/>
      <c r="L778" s="125"/>
      <c r="R778" s="50"/>
      <c r="S778" s="50"/>
      <c r="T778" s="50"/>
      <c r="U778" s="50"/>
      <c r="V778" s="50"/>
      <c r="W778" s="52"/>
      <c r="X778" s="50"/>
      <c r="Y778" s="50"/>
      <c r="Z778" s="50"/>
    </row>
    <row r="779" spans="1:26" ht="17.2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0"/>
      <c r="K779" s="125"/>
      <c r="L779" s="125"/>
      <c r="R779" s="50"/>
      <c r="S779" s="50"/>
      <c r="T779" s="50"/>
      <c r="U779" s="50"/>
      <c r="V779" s="50"/>
      <c r="W779" s="52"/>
      <c r="X779" s="50"/>
      <c r="Y779" s="50"/>
      <c r="Z779" s="50"/>
    </row>
    <row r="780" spans="1:26" ht="17.2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0"/>
      <c r="K780" s="125"/>
      <c r="L780" s="125"/>
      <c r="R780" s="50"/>
      <c r="S780" s="50"/>
      <c r="T780" s="50"/>
      <c r="U780" s="50"/>
      <c r="V780" s="50"/>
      <c r="W780" s="52"/>
      <c r="X780" s="50"/>
      <c r="Y780" s="50"/>
      <c r="Z780" s="50"/>
    </row>
    <row r="781" spans="1:26" ht="17.2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0"/>
      <c r="K781" s="125"/>
      <c r="L781" s="125"/>
      <c r="R781" s="50"/>
      <c r="S781" s="50"/>
      <c r="T781" s="50"/>
      <c r="U781" s="50"/>
      <c r="V781" s="50"/>
      <c r="W781" s="52"/>
      <c r="X781" s="50"/>
      <c r="Y781" s="50"/>
      <c r="Z781" s="50"/>
    </row>
    <row r="782" spans="1:26" ht="17.2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0"/>
      <c r="K782" s="125"/>
      <c r="L782" s="125"/>
      <c r="R782" s="50"/>
      <c r="S782" s="50"/>
      <c r="T782" s="50"/>
      <c r="U782" s="50"/>
      <c r="V782" s="50"/>
      <c r="W782" s="52"/>
      <c r="X782" s="50"/>
      <c r="Y782" s="50"/>
      <c r="Z782" s="50"/>
    </row>
    <row r="783" spans="1:26" ht="17.2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0"/>
      <c r="K783" s="125"/>
      <c r="L783" s="125"/>
      <c r="R783" s="50"/>
      <c r="S783" s="50"/>
      <c r="T783" s="50"/>
      <c r="U783" s="50"/>
      <c r="V783" s="50"/>
      <c r="W783" s="52"/>
      <c r="X783" s="50"/>
      <c r="Y783" s="50"/>
      <c r="Z783" s="50"/>
    </row>
    <row r="784" spans="1:26" ht="17.2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0"/>
      <c r="K784" s="125"/>
      <c r="L784" s="125"/>
      <c r="R784" s="50"/>
      <c r="S784" s="50"/>
      <c r="T784" s="50"/>
      <c r="U784" s="50"/>
      <c r="V784" s="50"/>
      <c r="W784" s="52"/>
      <c r="X784" s="50"/>
      <c r="Y784" s="50"/>
      <c r="Z784" s="50"/>
    </row>
    <row r="785" spans="1:26" ht="17.2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0"/>
      <c r="K785" s="125"/>
      <c r="L785" s="125"/>
      <c r="R785" s="50"/>
      <c r="S785" s="50"/>
      <c r="T785" s="50"/>
      <c r="U785" s="50"/>
      <c r="V785" s="50"/>
      <c r="W785" s="52"/>
      <c r="X785" s="50"/>
      <c r="Y785" s="50"/>
      <c r="Z785" s="50"/>
    </row>
    <row r="786" spans="1:26" ht="17.2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0"/>
      <c r="K786" s="125"/>
      <c r="L786" s="125"/>
      <c r="R786" s="50"/>
      <c r="S786" s="50"/>
      <c r="T786" s="50"/>
      <c r="U786" s="50"/>
      <c r="V786" s="50"/>
      <c r="W786" s="52"/>
      <c r="X786" s="50"/>
      <c r="Y786" s="50"/>
      <c r="Z786" s="50"/>
    </row>
    <row r="787" spans="1:26" ht="17.2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0"/>
      <c r="K787" s="125"/>
      <c r="L787" s="125"/>
      <c r="R787" s="50"/>
      <c r="S787" s="50"/>
      <c r="T787" s="50"/>
      <c r="U787" s="50"/>
      <c r="V787" s="50"/>
      <c r="W787" s="52"/>
      <c r="X787" s="50"/>
      <c r="Y787" s="50"/>
      <c r="Z787" s="50"/>
    </row>
    <row r="788" spans="1:26" ht="17.2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0"/>
      <c r="K788" s="125"/>
      <c r="L788" s="125"/>
      <c r="R788" s="50"/>
      <c r="S788" s="50"/>
      <c r="T788" s="50"/>
      <c r="U788" s="50"/>
      <c r="V788" s="50"/>
      <c r="W788" s="52"/>
      <c r="X788" s="50"/>
      <c r="Y788" s="50"/>
      <c r="Z788" s="50"/>
    </row>
    <row r="789" spans="1:26" ht="17.2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0"/>
      <c r="K789" s="125"/>
      <c r="L789" s="125"/>
      <c r="R789" s="50"/>
      <c r="S789" s="50"/>
      <c r="T789" s="50"/>
      <c r="U789" s="50"/>
      <c r="V789" s="50"/>
      <c r="W789" s="52"/>
      <c r="X789" s="50"/>
      <c r="Y789" s="50"/>
      <c r="Z789" s="50"/>
    </row>
    <row r="790" spans="1:26" ht="17.2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0"/>
      <c r="K790" s="125"/>
      <c r="L790" s="125"/>
      <c r="R790" s="50"/>
      <c r="S790" s="50"/>
      <c r="T790" s="50"/>
      <c r="U790" s="50"/>
      <c r="V790" s="50"/>
      <c r="W790" s="52"/>
      <c r="X790" s="50"/>
      <c r="Y790" s="50"/>
      <c r="Z790" s="50"/>
    </row>
    <row r="791" spans="1:26" ht="17.2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0"/>
      <c r="K791" s="125"/>
      <c r="L791" s="125"/>
      <c r="R791" s="50"/>
      <c r="S791" s="50"/>
      <c r="T791" s="50"/>
      <c r="U791" s="50"/>
      <c r="V791" s="50"/>
      <c r="W791" s="52"/>
      <c r="X791" s="50"/>
      <c r="Y791" s="50"/>
      <c r="Z791" s="50"/>
    </row>
    <row r="792" spans="1:26" ht="17.2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0"/>
      <c r="K792" s="125"/>
      <c r="L792" s="125"/>
      <c r="R792" s="50"/>
      <c r="S792" s="50"/>
      <c r="T792" s="50"/>
      <c r="U792" s="50"/>
      <c r="V792" s="50"/>
      <c r="W792" s="52"/>
      <c r="X792" s="50"/>
      <c r="Y792" s="50"/>
      <c r="Z792" s="50"/>
    </row>
    <row r="793" spans="1:26" ht="17.2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0"/>
      <c r="K793" s="125"/>
      <c r="L793" s="125"/>
      <c r="R793" s="50"/>
      <c r="S793" s="50"/>
      <c r="T793" s="50"/>
      <c r="U793" s="50"/>
      <c r="V793" s="50"/>
      <c r="W793" s="52"/>
      <c r="X793" s="50"/>
      <c r="Y793" s="50"/>
      <c r="Z793" s="50"/>
    </row>
    <row r="794" spans="1:26" ht="17.2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0"/>
      <c r="K794" s="125"/>
      <c r="L794" s="125"/>
      <c r="R794" s="50"/>
      <c r="S794" s="50"/>
      <c r="T794" s="50"/>
      <c r="U794" s="50"/>
      <c r="V794" s="50"/>
      <c r="W794" s="52"/>
      <c r="X794" s="50"/>
      <c r="Y794" s="50"/>
      <c r="Z794" s="50"/>
    </row>
    <row r="795" spans="1:26" ht="17.2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0"/>
      <c r="K795" s="125"/>
      <c r="L795" s="125"/>
      <c r="R795" s="50"/>
      <c r="S795" s="50"/>
      <c r="T795" s="50"/>
      <c r="U795" s="50"/>
      <c r="V795" s="50"/>
      <c r="W795" s="52"/>
      <c r="X795" s="50"/>
      <c r="Y795" s="50"/>
      <c r="Z795" s="50"/>
    </row>
    <row r="796" spans="1:26" ht="17.2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0"/>
      <c r="K796" s="125"/>
      <c r="L796" s="125"/>
      <c r="R796" s="50"/>
      <c r="S796" s="50"/>
      <c r="T796" s="50"/>
      <c r="U796" s="50"/>
      <c r="V796" s="50"/>
      <c r="W796" s="52"/>
      <c r="X796" s="50"/>
      <c r="Y796" s="50"/>
      <c r="Z796" s="50"/>
    </row>
    <row r="797" spans="1:26" ht="17.2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0"/>
      <c r="K797" s="125"/>
      <c r="L797" s="125"/>
      <c r="R797" s="50"/>
      <c r="S797" s="50"/>
      <c r="T797" s="50"/>
      <c r="U797" s="50"/>
      <c r="V797" s="50"/>
      <c r="W797" s="52"/>
      <c r="X797" s="50"/>
      <c r="Y797" s="50"/>
      <c r="Z797" s="50"/>
    </row>
    <row r="798" spans="1:26" ht="17.2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0"/>
      <c r="K798" s="125"/>
      <c r="L798" s="125"/>
      <c r="R798" s="50"/>
      <c r="S798" s="50"/>
      <c r="T798" s="50"/>
      <c r="U798" s="50"/>
      <c r="V798" s="50"/>
      <c r="W798" s="52"/>
      <c r="X798" s="50"/>
      <c r="Y798" s="50"/>
      <c r="Z798" s="50"/>
    </row>
    <row r="799" spans="1:26" ht="17.2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0"/>
      <c r="K799" s="125"/>
      <c r="L799" s="125"/>
      <c r="R799" s="50"/>
      <c r="S799" s="50"/>
      <c r="T799" s="50"/>
      <c r="U799" s="50"/>
      <c r="V799" s="50"/>
      <c r="W799" s="52"/>
      <c r="X799" s="50"/>
      <c r="Y799" s="50"/>
      <c r="Z799" s="50"/>
    </row>
    <row r="800" spans="1:26" ht="17.2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0"/>
      <c r="K800" s="125"/>
      <c r="L800" s="125"/>
      <c r="R800" s="50"/>
      <c r="S800" s="50"/>
      <c r="T800" s="50"/>
      <c r="U800" s="50"/>
      <c r="V800" s="50"/>
      <c r="W800" s="52"/>
      <c r="X800" s="50"/>
      <c r="Y800" s="50"/>
      <c r="Z800" s="50"/>
    </row>
    <row r="801" spans="1:26" ht="17.2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0"/>
      <c r="K801" s="125"/>
      <c r="L801" s="125"/>
      <c r="R801" s="50"/>
      <c r="S801" s="50"/>
      <c r="T801" s="50"/>
      <c r="U801" s="50"/>
      <c r="V801" s="50"/>
      <c r="W801" s="52"/>
      <c r="X801" s="50"/>
      <c r="Y801" s="50"/>
      <c r="Z801" s="50"/>
    </row>
    <row r="802" spans="1:26" ht="17.2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0"/>
      <c r="K802" s="125"/>
      <c r="L802" s="125"/>
      <c r="R802" s="50"/>
      <c r="S802" s="50"/>
      <c r="T802" s="50"/>
      <c r="U802" s="50"/>
      <c r="V802" s="50"/>
      <c r="W802" s="52"/>
      <c r="X802" s="50"/>
      <c r="Y802" s="50"/>
      <c r="Z802" s="50"/>
    </row>
    <row r="803" spans="1:26" ht="17.2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0"/>
      <c r="K803" s="125"/>
      <c r="L803" s="125"/>
      <c r="R803" s="50"/>
      <c r="S803" s="50"/>
      <c r="T803" s="50"/>
      <c r="U803" s="50"/>
      <c r="V803" s="50"/>
      <c r="W803" s="52"/>
      <c r="X803" s="50"/>
      <c r="Y803" s="50"/>
      <c r="Z803" s="50"/>
    </row>
    <row r="804" spans="1:26" ht="17.2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0"/>
      <c r="K804" s="125"/>
      <c r="L804" s="125"/>
      <c r="R804" s="50"/>
      <c r="S804" s="50"/>
      <c r="T804" s="50"/>
      <c r="U804" s="50"/>
      <c r="V804" s="50"/>
      <c r="W804" s="52"/>
      <c r="X804" s="50"/>
      <c r="Y804" s="50"/>
      <c r="Z804" s="50"/>
    </row>
    <row r="805" spans="1:26" ht="17.2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0"/>
      <c r="K805" s="125"/>
      <c r="L805" s="125"/>
      <c r="R805" s="50"/>
      <c r="S805" s="50"/>
      <c r="T805" s="50"/>
      <c r="U805" s="50"/>
      <c r="V805" s="50"/>
      <c r="W805" s="52"/>
      <c r="X805" s="50"/>
      <c r="Y805" s="50"/>
      <c r="Z805" s="50"/>
    </row>
    <row r="806" spans="1:26" ht="17.2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0"/>
      <c r="K806" s="125"/>
      <c r="L806" s="125"/>
      <c r="R806" s="50"/>
      <c r="S806" s="50"/>
      <c r="T806" s="50"/>
      <c r="U806" s="50"/>
      <c r="V806" s="50"/>
      <c r="W806" s="52"/>
      <c r="X806" s="50"/>
      <c r="Y806" s="50"/>
      <c r="Z806" s="50"/>
    </row>
    <row r="807" spans="1:26" ht="17.2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0"/>
      <c r="K807" s="125"/>
      <c r="L807" s="125"/>
      <c r="R807" s="50"/>
      <c r="S807" s="50"/>
      <c r="T807" s="50"/>
      <c r="U807" s="50"/>
      <c r="V807" s="50"/>
      <c r="W807" s="52"/>
      <c r="X807" s="50"/>
      <c r="Y807" s="50"/>
      <c r="Z807" s="50"/>
    </row>
    <row r="808" spans="1:26" ht="17.2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0"/>
      <c r="K808" s="125"/>
      <c r="L808" s="125"/>
      <c r="R808" s="50"/>
      <c r="S808" s="50"/>
      <c r="T808" s="50"/>
      <c r="U808" s="50"/>
      <c r="V808" s="50"/>
      <c r="W808" s="52"/>
      <c r="X808" s="50"/>
      <c r="Y808" s="50"/>
      <c r="Z808" s="50"/>
    </row>
    <row r="809" spans="1:26" ht="17.2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0"/>
      <c r="K809" s="125"/>
      <c r="L809" s="125"/>
      <c r="R809" s="50"/>
      <c r="S809" s="50"/>
      <c r="T809" s="50"/>
      <c r="U809" s="50"/>
      <c r="V809" s="50"/>
      <c r="W809" s="52"/>
      <c r="X809" s="50"/>
      <c r="Y809" s="50"/>
      <c r="Z809" s="50"/>
    </row>
    <row r="810" spans="1:26" ht="17.2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0"/>
      <c r="K810" s="125"/>
      <c r="L810" s="125"/>
      <c r="R810" s="50"/>
      <c r="S810" s="50"/>
      <c r="T810" s="50"/>
      <c r="U810" s="50"/>
      <c r="V810" s="50"/>
      <c r="W810" s="52"/>
      <c r="X810" s="50"/>
      <c r="Y810" s="50"/>
      <c r="Z810" s="50"/>
    </row>
    <row r="811" spans="1:26" ht="17.2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0"/>
      <c r="K811" s="125"/>
      <c r="L811" s="125"/>
      <c r="R811" s="50"/>
      <c r="S811" s="50"/>
      <c r="T811" s="50"/>
      <c r="U811" s="50"/>
      <c r="V811" s="50"/>
      <c r="W811" s="52"/>
      <c r="X811" s="50"/>
      <c r="Y811" s="50"/>
      <c r="Z811" s="50"/>
    </row>
    <row r="812" spans="1:26" ht="17.2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0"/>
      <c r="K812" s="125"/>
      <c r="L812" s="125"/>
      <c r="R812" s="50"/>
      <c r="S812" s="50"/>
      <c r="T812" s="50"/>
      <c r="U812" s="50"/>
      <c r="V812" s="50"/>
      <c r="W812" s="52"/>
      <c r="X812" s="50"/>
      <c r="Y812" s="50"/>
      <c r="Z812" s="50"/>
    </row>
    <row r="813" spans="1:26" ht="17.2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0"/>
      <c r="K813" s="125"/>
      <c r="L813" s="125"/>
      <c r="R813" s="50"/>
      <c r="S813" s="50"/>
      <c r="T813" s="50"/>
      <c r="U813" s="50"/>
      <c r="V813" s="50"/>
      <c r="W813" s="52"/>
      <c r="X813" s="50"/>
      <c r="Y813" s="50"/>
      <c r="Z813" s="50"/>
    </row>
    <row r="814" spans="1:26" ht="17.2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0"/>
      <c r="K814" s="125"/>
      <c r="L814" s="125"/>
      <c r="R814" s="50"/>
      <c r="S814" s="50"/>
      <c r="T814" s="50"/>
      <c r="U814" s="50"/>
      <c r="V814" s="50"/>
      <c r="W814" s="52"/>
      <c r="X814" s="50"/>
      <c r="Y814" s="50"/>
      <c r="Z814" s="50"/>
    </row>
    <row r="815" spans="1:26" ht="17.2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0"/>
      <c r="K815" s="125"/>
      <c r="L815" s="125"/>
      <c r="R815" s="50"/>
      <c r="S815" s="50"/>
      <c r="T815" s="50"/>
      <c r="U815" s="50"/>
      <c r="V815" s="50"/>
      <c r="W815" s="52"/>
      <c r="X815" s="50"/>
      <c r="Y815" s="50"/>
      <c r="Z815" s="50"/>
    </row>
    <row r="816" spans="1:26" ht="17.2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0"/>
      <c r="K816" s="125"/>
      <c r="L816" s="125"/>
      <c r="R816" s="50"/>
      <c r="S816" s="50"/>
      <c r="T816" s="50"/>
      <c r="U816" s="50"/>
      <c r="V816" s="50"/>
      <c r="W816" s="52"/>
      <c r="X816" s="50"/>
      <c r="Y816" s="50"/>
      <c r="Z816" s="50"/>
    </row>
    <row r="817" spans="1:26" ht="17.2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0"/>
      <c r="K817" s="125"/>
      <c r="L817" s="125"/>
      <c r="R817" s="50"/>
      <c r="S817" s="50"/>
      <c r="T817" s="50"/>
      <c r="U817" s="50"/>
      <c r="V817" s="50"/>
      <c r="W817" s="52"/>
      <c r="X817" s="50"/>
      <c r="Y817" s="50"/>
      <c r="Z817" s="50"/>
    </row>
    <row r="818" spans="1:26" ht="17.2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0"/>
      <c r="K818" s="125"/>
      <c r="L818" s="125"/>
      <c r="R818" s="50"/>
      <c r="S818" s="50"/>
      <c r="T818" s="50"/>
      <c r="U818" s="50"/>
      <c r="V818" s="50"/>
      <c r="W818" s="52"/>
      <c r="X818" s="50"/>
      <c r="Y818" s="50"/>
      <c r="Z818" s="50"/>
    </row>
    <row r="819" spans="1:26" ht="17.2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0"/>
      <c r="K819" s="125"/>
      <c r="L819" s="125"/>
      <c r="R819" s="50"/>
      <c r="S819" s="50"/>
      <c r="T819" s="50"/>
      <c r="U819" s="50"/>
      <c r="V819" s="50"/>
      <c r="W819" s="52"/>
      <c r="X819" s="50"/>
      <c r="Y819" s="50"/>
      <c r="Z819" s="50"/>
    </row>
    <row r="820" spans="1:26" ht="17.2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0"/>
      <c r="K820" s="125"/>
      <c r="L820" s="125"/>
      <c r="R820" s="50"/>
      <c r="S820" s="50"/>
      <c r="T820" s="50"/>
      <c r="U820" s="50"/>
      <c r="V820" s="50"/>
      <c r="W820" s="52"/>
      <c r="X820" s="50"/>
      <c r="Y820" s="50"/>
      <c r="Z820" s="50"/>
    </row>
    <row r="821" spans="1:26" ht="17.2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0"/>
      <c r="K821" s="125"/>
      <c r="L821" s="125"/>
      <c r="R821" s="50"/>
      <c r="S821" s="50"/>
      <c r="T821" s="50"/>
      <c r="U821" s="50"/>
      <c r="V821" s="50"/>
      <c r="W821" s="52"/>
      <c r="X821" s="50"/>
      <c r="Y821" s="50"/>
      <c r="Z821" s="50"/>
    </row>
    <row r="822" spans="1:26" ht="17.2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0"/>
      <c r="K822" s="125"/>
      <c r="L822" s="125"/>
      <c r="R822" s="50"/>
      <c r="S822" s="50"/>
      <c r="T822" s="50"/>
      <c r="U822" s="50"/>
      <c r="V822" s="50"/>
      <c r="W822" s="52"/>
      <c r="X822" s="50"/>
      <c r="Y822" s="50"/>
      <c r="Z822" s="50"/>
    </row>
    <row r="823" spans="1:26" ht="17.2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0"/>
      <c r="K823" s="125"/>
      <c r="L823" s="125"/>
      <c r="R823" s="50"/>
      <c r="S823" s="50"/>
      <c r="T823" s="50"/>
      <c r="U823" s="50"/>
      <c r="V823" s="50"/>
      <c r="W823" s="52"/>
      <c r="X823" s="50"/>
      <c r="Y823" s="50"/>
      <c r="Z823" s="50"/>
    </row>
    <row r="824" spans="1:26" ht="17.2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0"/>
      <c r="K824" s="125"/>
      <c r="L824" s="125"/>
      <c r="R824" s="50"/>
      <c r="S824" s="50"/>
      <c r="T824" s="50"/>
      <c r="U824" s="50"/>
      <c r="V824" s="50"/>
      <c r="W824" s="52"/>
      <c r="X824" s="50"/>
      <c r="Y824" s="50"/>
      <c r="Z824" s="50"/>
    </row>
    <row r="825" spans="1:26" ht="17.2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0"/>
      <c r="K825" s="125"/>
      <c r="L825" s="125"/>
      <c r="R825" s="50"/>
      <c r="S825" s="50"/>
      <c r="T825" s="50"/>
      <c r="U825" s="50"/>
      <c r="V825" s="50"/>
      <c r="W825" s="52"/>
      <c r="X825" s="50"/>
      <c r="Y825" s="50"/>
      <c r="Z825" s="50"/>
    </row>
    <row r="826" spans="1:26" ht="17.2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0"/>
      <c r="K826" s="125"/>
      <c r="L826" s="125"/>
      <c r="R826" s="50"/>
      <c r="S826" s="50"/>
      <c r="T826" s="50"/>
      <c r="U826" s="50"/>
      <c r="V826" s="50"/>
      <c r="W826" s="52"/>
      <c r="X826" s="50"/>
      <c r="Y826" s="50"/>
      <c r="Z826" s="50"/>
    </row>
    <row r="827" spans="1:26" ht="17.2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0"/>
      <c r="K827" s="125"/>
      <c r="L827" s="125"/>
      <c r="R827" s="50"/>
      <c r="S827" s="50"/>
      <c r="T827" s="50"/>
      <c r="U827" s="50"/>
      <c r="V827" s="50"/>
      <c r="W827" s="52"/>
      <c r="X827" s="50"/>
      <c r="Y827" s="50"/>
      <c r="Z827" s="50"/>
    </row>
    <row r="828" spans="1:26" ht="17.2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0"/>
      <c r="K828" s="125"/>
      <c r="L828" s="125"/>
      <c r="R828" s="50"/>
      <c r="S828" s="50"/>
      <c r="T828" s="50"/>
      <c r="U828" s="50"/>
      <c r="V828" s="50"/>
      <c r="W828" s="52"/>
      <c r="X828" s="50"/>
      <c r="Y828" s="50"/>
      <c r="Z828" s="50"/>
    </row>
    <row r="829" spans="1:26" ht="17.2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0"/>
      <c r="K829" s="125"/>
      <c r="L829" s="125"/>
      <c r="R829" s="50"/>
      <c r="S829" s="50"/>
      <c r="T829" s="50"/>
      <c r="U829" s="50"/>
      <c r="V829" s="50"/>
      <c r="W829" s="52"/>
      <c r="X829" s="50"/>
      <c r="Y829" s="50"/>
      <c r="Z829" s="50"/>
    </row>
    <row r="830" spans="1:26" ht="17.2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0"/>
      <c r="K830" s="125"/>
      <c r="L830" s="125"/>
      <c r="R830" s="50"/>
      <c r="S830" s="50"/>
      <c r="T830" s="50"/>
      <c r="U830" s="50"/>
      <c r="V830" s="50"/>
      <c r="W830" s="52"/>
      <c r="X830" s="50"/>
      <c r="Y830" s="50"/>
      <c r="Z830" s="50"/>
    </row>
    <row r="831" spans="1:26" ht="17.2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0"/>
      <c r="K831" s="125"/>
      <c r="L831" s="125"/>
      <c r="R831" s="50"/>
      <c r="S831" s="50"/>
      <c r="T831" s="50"/>
      <c r="U831" s="50"/>
      <c r="V831" s="50"/>
      <c r="W831" s="52"/>
      <c r="X831" s="50"/>
      <c r="Y831" s="50"/>
      <c r="Z831" s="50"/>
    </row>
    <row r="832" spans="1:26" ht="17.2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0"/>
      <c r="K832" s="125"/>
      <c r="L832" s="125"/>
      <c r="R832" s="50"/>
      <c r="S832" s="50"/>
      <c r="T832" s="50"/>
      <c r="U832" s="50"/>
      <c r="V832" s="50"/>
      <c r="W832" s="52"/>
      <c r="X832" s="50"/>
      <c r="Y832" s="50"/>
      <c r="Z832" s="50"/>
    </row>
    <row r="833" spans="1:26" ht="17.2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0"/>
      <c r="K833" s="125"/>
      <c r="L833" s="125"/>
      <c r="R833" s="50"/>
      <c r="S833" s="50"/>
      <c r="T833" s="50"/>
      <c r="U833" s="50"/>
      <c r="V833" s="50"/>
      <c r="W833" s="52"/>
      <c r="X833" s="50"/>
      <c r="Y833" s="50"/>
      <c r="Z833" s="50"/>
    </row>
    <row r="834" spans="1:26" ht="17.2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0"/>
      <c r="K834" s="125"/>
      <c r="L834" s="125"/>
      <c r="R834" s="50"/>
      <c r="S834" s="50"/>
      <c r="T834" s="50"/>
      <c r="U834" s="50"/>
      <c r="V834" s="50"/>
      <c r="W834" s="52"/>
      <c r="X834" s="50"/>
      <c r="Y834" s="50"/>
      <c r="Z834" s="50"/>
    </row>
    <row r="835" spans="1:26" ht="17.2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0"/>
      <c r="K835" s="125"/>
      <c r="L835" s="125"/>
      <c r="R835" s="50"/>
      <c r="S835" s="50"/>
      <c r="T835" s="50"/>
      <c r="U835" s="50"/>
      <c r="V835" s="50"/>
      <c r="W835" s="52"/>
      <c r="X835" s="50"/>
      <c r="Y835" s="50"/>
      <c r="Z835" s="50"/>
    </row>
    <row r="836" spans="1:26" ht="17.2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0"/>
      <c r="K836" s="125"/>
      <c r="L836" s="125"/>
      <c r="R836" s="50"/>
      <c r="S836" s="50"/>
      <c r="T836" s="50"/>
      <c r="U836" s="50"/>
      <c r="V836" s="50"/>
      <c r="W836" s="52"/>
      <c r="X836" s="50"/>
      <c r="Y836" s="50"/>
      <c r="Z836" s="50"/>
    </row>
    <row r="837" spans="1:26" ht="17.2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0"/>
      <c r="K837" s="125"/>
      <c r="L837" s="125"/>
      <c r="R837" s="50"/>
      <c r="S837" s="50"/>
      <c r="T837" s="50"/>
      <c r="U837" s="50"/>
      <c r="V837" s="50"/>
      <c r="W837" s="52"/>
      <c r="X837" s="50"/>
      <c r="Y837" s="50"/>
      <c r="Z837" s="50"/>
    </row>
    <row r="838" spans="1:26" ht="17.2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0"/>
      <c r="K838" s="125"/>
      <c r="L838" s="125"/>
      <c r="R838" s="50"/>
      <c r="S838" s="50"/>
      <c r="T838" s="50"/>
      <c r="U838" s="50"/>
      <c r="V838" s="50"/>
      <c r="W838" s="52"/>
      <c r="X838" s="50"/>
      <c r="Y838" s="50"/>
      <c r="Z838" s="50"/>
    </row>
    <row r="839" spans="1:26" ht="17.2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0"/>
      <c r="K839" s="125"/>
      <c r="L839" s="125"/>
      <c r="R839" s="50"/>
      <c r="S839" s="50"/>
      <c r="T839" s="50"/>
      <c r="U839" s="50"/>
      <c r="V839" s="50"/>
      <c r="W839" s="52"/>
      <c r="X839" s="50"/>
      <c r="Y839" s="50"/>
      <c r="Z839" s="50"/>
    </row>
    <row r="840" spans="1:26" ht="17.2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0"/>
      <c r="K840" s="125"/>
      <c r="L840" s="125"/>
      <c r="R840" s="50"/>
      <c r="S840" s="50"/>
      <c r="T840" s="50"/>
      <c r="U840" s="50"/>
      <c r="V840" s="50"/>
      <c r="W840" s="52"/>
      <c r="X840" s="50"/>
      <c r="Y840" s="50"/>
      <c r="Z840" s="50"/>
    </row>
    <row r="841" spans="1:26" ht="17.2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0"/>
      <c r="K841" s="125"/>
      <c r="L841" s="125"/>
      <c r="R841" s="50"/>
      <c r="S841" s="50"/>
      <c r="T841" s="50"/>
      <c r="U841" s="50"/>
      <c r="V841" s="50"/>
      <c r="W841" s="52"/>
      <c r="X841" s="50"/>
      <c r="Y841" s="50"/>
      <c r="Z841" s="50"/>
    </row>
    <row r="842" spans="1:26" ht="17.2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0"/>
      <c r="K842" s="125"/>
      <c r="L842" s="125"/>
      <c r="R842" s="50"/>
      <c r="S842" s="50"/>
      <c r="T842" s="50"/>
      <c r="U842" s="50"/>
      <c r="V842" s="50"/>
      <c r="W842" s="52"/>
      <c r="X842" s="50"/>
      <c r="Y842" s="50"/>
      <c r="Z842" s="50"/>
    </row>
    <row r="843" spans="1:26" ht="17.2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0"/>
      <c r="K843" s="125"/>
      <c r="L843" s="125"/>
      <c r="R843" s="50"/>
      <c r="S843" s="50"/>
      <c r="T843" s="50"/>
      <c r="U843" s="50"/>
      <c r="V843" s="50"/>
      <c r="W843" s="52"/>
      <c r="X843" s="50"/>
      <c r="Y843" s="50"/>
      <c r="Z843" s="50"/>
    </row>
    <row r="844" spans="1:26" ht="17.2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0"/>
      <c r="K844" s="125"/>
      <c r="L844" s="125"/>
      <c r="R844" s="50"/>
      <c r="S844" s="50"/>
      <c r="T844" s="50"/>
      <c r="U844" s="50"/>
      <c r="V844" s="50"/>
      <c r="W844" s="52"/>
      <c r="X844" s="50"/>
      <c r="Y844" s="50"/>
      <c r="Z844" s="50"/>
    </row>
    <row r="845" spans="1:26" ht="17.2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0"/>
      <c r="K845" s="125"/>
      <c r="L845" s="125"/>
      <c r="R845" s="50"/>
      <c r="S845" s="50"/>
      <c r="T845" s="50"/>
      <c r="U845" s="50"/>
      <c r="V845" s="50"/>
      <c r="W845" s="52"/>
      <c r="X845" s="50"/>
      <c r="Y845" s="50"/>
      <c r="Z845" s="50"/>
    </row>
    <row r="846" spans="1:26" ht="17.2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0"/>
      <c r="K846" s="125"/>
      <c r="L846" s="125"/>
      <c r="R846" s="50"/>
      <c r="S846" s="50"/>
      <c r="T846" s="50"/>
      <c r="U846" s="50"/>
      <c r="V846" s="50"/>
      <c r="W846" s="52"/>
      <c r="X846" s="50"/>
      <c r="Y846" s="50"/>
      <c r="Z846" s="50"/>
    </row>
    <row r="847" spans="1:26" ht="17.2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0"/>
      <c r="K847" s="125"/>
      <c r="L847" s="125"/>
      <c r="R847" s="50"/>
      <c r="S847" s="50"/>
      <c r="T847" s="50"/>
      <c r="U847" s="50"/>
      <c r="V847" s="50"/>
      <c r="W847" s="52"/>
      <c r="X847" s="50"/>
      <c r="Y847" s="50"/>
      <c r="Z847" s="50"/>
    </row>
    <row r="848" spans="1:26" ht="17.2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0"/>
      <c r="K848" s="125"/>
      <c r="L848" s="125"/>
      <c r="R848" s="50"/>
      <c r="S848" s="50"/>
      <c r="T848" s="50"/>
      <c r="U848" s="50"/>
      <c r="V848" s="50"/>
      <c r="W848" s="52"/>
      <c r="X848" s="50"/>
      <c r="Y848" s="50"/>
      <c r="Z848" s="50"/>
    </row>
    <row r="849" spans="1:26" ht="17.2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0"/>
      <c r="K849" s="125"/>
      <c r="L849" s="125"/>
      <c r="R849" s="50"/>
      <c r="S849" s="50"/>
      <c r="T849" s="50"/>
      <c r="U849" s="50"/>
      <c r="V849" s="50"/>
      <c r="W849" s="52"/>
      <c r="X849" s="50"/>
      <c r="Y849" s="50"/>
      <c r="Z849" s="50"/>
    </row>
    <row r="850" spans="1:26" ht="17.2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0"/>
      <c r="K850" s="125"/>
      <c r="L850" s="125"/>
      <c r="R850" s="50"/>
      <c r="S850" s="50"/>
      <c r="T850" s="50"/>
      <c r="U850" s="50"/>
      <c r="V850" s="50"/>
      <c r="W850" s="52"/>
      <c r="X850" s="50"/>
      <c r="Y850" s="50"/>
      <c r="Z850" s="50"/>
    </row>
    <row r="851" spans="1:26" ht="17.2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0"/>
      <c r="K851" s="125"/>
      <c r="L851" s="125"/>
      <c r="R851" s="50"/>
      <c r="S851" s="50"/>
      <c r="T851" s="50"/>
      <c r="U851" s="50"/>
      <c r="V851" s="50"/>
      <c r="W851" s="52"/>
      <c r="X851" s="50"/>
      <c r="Y851" s="50"/>
      <c r="Z851" s="50"/>
    </row>
    <row r="852" spans="1:26" ht="17.2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0"/>
      <c r="K852" s="125"/>
      <c r="L852" s="125"/>
      <c r="R852" s="50"/>
      <c r="S852" s="50"/>
      <c r="T852" s="50"/>
      <c r="U852" s="50"/>
      <c r="V852" s="50"/>
      <c r="W852" s="52"/>
      <c r="X852" s="50"/>
      <c r="Y852" s="50"/>
      <c r="Z852" s="50"/>
    </row>
    <row r="853" spans="1:26" ht="17.2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0"/>
      <c r="K853" s="125"/>
      <c r="L853" s="125"/>
      <c r="R853" s="50"/>
      <c r="S853" s="50"/>
      <c r="T853" s="50"/>
      <c r="U853" s="50"/>
      <c r="V853" s="50"/>
      <c r="W853" s="52"/>
      <c r="X853" s="50"/>
      <c r="Y853" s="50"/>
      <c r="Z853" s="50"/>
    </row>
    <row r="854" spans="1:26" ht="17.2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0"/>
      <c r="K854" s="125"/>
      <c r="L854" s="125"/>
      <c r="R854" s="50"/>
      <c r="S854" s="50"/>
      <c r="T854" s="50"/>
      <c r="U854" s="50"/>
      <c r="V854" s="50"/>
      <c r="W854" s="52"/>
      <c r="X854" s="50"/>
      <c r="Y854" s="50"/>
      <c r="Z854" s="50"/>
    </row>
    <row r="855" spans="1:26" ht="17.2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0"/>
      <c r="K855" s="125"/>
      <c r="L855" s="125"/>
      <c r="R855" s="50"/>
      <c r="S855" s="50"/>
      <c r="T855" s="50"/>
      <c r="U855" s="50"/>
      <c r="V855" s="50"/>
      <c r="W855" s="52"/>
      <c r="X855" s="50"/>
      <c r="Y855" s="50"/>
      <c r="Z855" s="50"/>
    </row>
    <row r="856" spans="1:26" ht="17.2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0"/>
      <c r="K856" s="125"/>
      <c r="L856" s="125"/>
      <c r="R856" s="50"/>
      <c r="S856" s="50"/>
      <c r="T856" s="50"/>
      <c r="U856" s="50"/>
      <c r="V856" s="50"/>
      <c r="W856" s="52"/>
      <c r="X856" s="50"/>
      <c r="Y856" s="50"/>
      <c r="Z856" s="50"/>
    </row>
    <row r="857" spans="1:26" ht="17.2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0"/>
      <c r="K857" s="125"/>
      <c r="L857" s="125"/>
      <c r="R857" s="50"/>
      <c r="S857" s="50"/>
      <c r="T857" s="50"/>
      <c r="U857" s="50"/>
      <c r="V857" s="50"/>
      <c r="W857" s="52"/>
      <c r="X857" s="50"/>
      <c r="Y857" s="50"/>
      <c r="Z857" s="50"/>
    </row>
    <row r="858" spans="1:26" ht="17.2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0"/>
      <c r="K858" s="125"/>
      <c r="L858" s="125"/>
      <c r="R858" s="50"/>
      <c r="S858" s="50"/>
      <c r="T858" s="50"/>
      <c r="U858" s="50"/>
      <c r="V858" s="50"/>
      <c r="W858" s="52"/>
      <c r="X858" s="50"/>
      <c r="Y858" s="50"/>
      <c r="Z858" s="50"/>
    </row>
    <row r="859" spans="1:26" ht="17.2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0"/>
      <c r="K859" s="125"/>
      <c r="L859" s="125"/>
      <c r="R859" s="50"/>
      <c r="S859" s="50"/>
      <c r="T859" s="50"/>
      <c r="U859" s="50"/>
      <c r="V859" s="50"/>
      <c r="W859" s="52"/>
      <c r="X859" s="50"/>
      <c r="Y859" s="50"/>
      <c r="Z859" s="50"/>
    </row>
    <row r="860" spans="1:26" ht="17.2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0"/>
      <c r="K860" s="125"/>
      <c r="L860" s="125"/>
      <c r="R860" s="50"/>
      <c r="S860" s="50"/>
      <c r="T860" s="50"/>
      <c r="U860" s="50"/>
      <c r="V860" s="50"/>
      <c r="W860" s="52"/>
      <c r="X860" s="50"/>
      <c r="Y860" s="50"/>
      <c r="Z860" s="50"/>
    </row>
    <row r="861" spans="1:26" ht="17.2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0"/>
      <c r="K861" s="125"/>
      <c r="L861" s="125"/>
      <c r="R861" s="50"/>
      <c r="S861" s="50"/>
      <c r="T861" s="50"/>
      <c r="U861" s="50"/>
      <c r="V861" s="50"/>
      <c r="W861" s="52"/>
      <c r="X861" s="50"/>
      <c r="Y861" s="50"/>
      <c r="Z861" s="50"/>
    </row>
    <row r="862" spans="1:26" ht="17.2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0"/>
      <c r="K862" s="125"/>
      <c r="L862" s="125"/>
      <c r="R862" s="50"/>
      <c r="S862" s="50"/>
      <c r="T862" s="50"/>
      <c r="U862" s="50"/>
      <c r="V862" s="50"/>
      <c r="W862" s="52"/>
      <c r="X862" s="50"/>
      <c r="Y862" s="50"/>
      <c r="Z862" s="50"/>
    </row>
    <row r="863" spans="1:26" ht="17.2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0"/>
      <c r="K863" s="125"/>
      <c r="L863" s="125"/>
      <c r="R863" s="50"/>
      <c r="S863" s="50"/>
      <c r="T863" s="50"/>
      <c r="U863" s="50"/>
      <c r="V863" s="50"/>
      <c r="W863" s="52"/>
      <c r="X863" s="50"/>
      <c r="Y863" s="50"/>
      <c r="Z863" s="50"/>
    </row>
    <row r="864" spans="1:26" ht="17.2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0"/>
      <c r="K864" s="125"/>
      <c r="L864" s="125"/>
      <c r="R864" s="50"/>
      <c r="S864" s="50"/>
      <c r="T864" s="50"/>
      <c r="U864" s="50"/>
      <c r="V864" s="50"/>
      <c r="W864" s="52"/>
      <c r="X864" s="50"/>
      <c r="Y864" s="50"/>
      <c r="Z864" s="50"/>
    </row>
    <row r="865" spans="1:26" ht="17.2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0"/>
      <c r="K865" s="125"/>
      <c r="L865" s="125"/>
      <c r="R865" s="50"/>
      <c r="S865" s="50"/>
      <c r="T865" s="50"/>
      <c r="U865" s="50"/>
      <c r="V865" s="50"/>
      <c r="W865" s="52"/>
      <c r="X865" s="50"/>
      <c r="Y865" s="50"/>
      <c r="Z865" s="50"/>
    </row>
    <row r="866" spans="1:26" ht="17.2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0"/>
      <c r="K866" s="125"/>
      <c r="L866" s="125"/>
      <c r="R866" s="50"/>
      <c r="S866" s="50"/>
      <c r="T866" s="50"/>
      <c r="U866" s="50"/>
      <c r="V866" s="50"/>
      <c r="W866" s="52"/>
      <c r="X866" s="50"/>
      <c r="Y866" s="50"/>
      <c r="Z866" s="50"/>
    </row>
    <row r="867" spans="1:26" ht="17.2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0"/>
      <c r="K867" s="125"/>
      <c r="L867" s="125"/>
      <c r="R867" s="50"/>
      <c r="S867" s="50"/>
      <c r="T867" s="50"/>
      <c r="U867" s="50"/>
      <c r="V867" s="50"/>
      <c r="W867" s="52"/>
      <c r="X867" s="50"/>
      <c r="Y867" s="50"/>
      <c r="Z867" s="50"/>
    </row>
    <row r="868" spans="1:26" ht="17.2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0"/>
      <c r="K868" s="125"/>
      <c r="L868" s="125"/>
      <c r="R868" s="50"/>
      <c r="S868" s="50"/>
      <c r="T868" s="50"/>
      <c r="U868" s="50"/>
      <c r="V868" s="50"/>
      <c r="W868" s="52"/>
      <c r="X868" s="50"/>
      <c r="Y868" s="50"/>
      <c r="Z868" s="50"/>
    </row>
    <row r="869" spans="1:26" ht="17.2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0"/>
      <c r="K869" s="125"/>
      <c r="L869" s="125"/>
      <c r="R869" s="50"/>
      <c r="S869" s="50"/>
      <c r="T869" s="50"/>
      <c r="U869" s="50"/>
      <c r="V869" s="50"/>
      <c r="W869" s="52"/>
      <c r="X869" s="50"/>
      <c r="Y869" s="50"/>
      <c r="Z869" s="50"/>
    </row>
    <row r="870" spans="1:26" ht="17.2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0"/>
      <c r="K870" s="125"/>
      <c r="L870" s="125"/>
      <c r="R870" s="50"/>
      <c r="S870" s="50"/>
      <c r="T870" s="50"/>
      <c r="U870" s="50"/>
      <c r="V870" s="50"/>
      <c r="W870" s="52"/>
      <c r="X870" s="50"/>
      <c r="Y870" s="50"/>
      <c r="Z870" s="50"/>
    </row>
    <row r="871" spans="1:26" ht="17.2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0"/>
      <c r="K871" s="125"/>
      <c r="L871" s="125"/>
      <c r="R871" s="50"/>
      <c r="S871" s="50"/>
      <c r="T871" s="50"/>
      <c r="U871" s="50"/>
      <c r="V871" s="50"/>
      <c r="W871" s="52"/>
      <c r="X871" s="50"/>
      <c r="Y871" s="50"/>
      <c r="Z871" s="50"/>
    </row>
    <row r="872" spans="1:26" ht="17.2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0"/>
      <c r="K872" s="125"/>
      <c r="L872" s="125"/>
      <c r="R872" s="50"/>
      <c r="S872" s="50"/>
      <c r="T872" s="50"/>
      <c r="U872" s="50"/>
      <c r="V872" s="50"/>
      <c r="W872" s="52"/>
      <c r="X872" s="50"/>
      <c r="Y872" s="50"/>
      <c r="Z872" s="50"/>
    </row>
    <row r="873" spans="1:26" ht="17.2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0"/>
      <c r="K873" s="125"/>
      <c r="L873" s="125"/>
      <c r="R873" s="50"/>
      <c r="S873" s="50"/>
      <c r="T873" s="50"/>
      <c r="U873" s="50"/>
      <c r="V873" s="50"/>
      <c r="W873" s="52"/>
      <c r="X873" s="50"/>
      <c r="Y873" s="50"/>
      <c r="Z873" s="50"/>
    </row>
    <row r="874" spans="1:26" ht="17.2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0"/>
      <c r="K874" s="125"/>
      <c r="L874" s="125"/>
      <c r="R874" s="50"/>
      <c r="S874" s="50"/>
      <c r="T874" s="50"/>
      <c r="U874" s="50"/>
      <c r="V874" s="50"/>
      <c r="W874" s="52"/>
      <c r="X874" s="50"/>
      <c r="Y874" s="50"/>
      <c r="Z874" s="50"/>
    </row>
    <row r="875" spans="1:26" ht="17.2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0"/>
      <c r="K875" s="125"/>
      <c r="L875" s="125"/>
      <c r="R875" s="50"/>
      <c r="S875" s="50"/>
      <c r="T875" s="50"/>
      <c r="U875" s="50"/>
      <c r="V875" s="50"/>
      <c r="W875" s="52"/>
      <c r="X875" s="50"/>
      <c r="Y875" s="50"/>
      <c r="Z875" s="50"/>
    </row>
    <row r="876" spans="1:26" ht="17.2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0"/>
      <c r="K876" s="125"/>
      <c r="L876" s="125"/>
      <c r="R876" s="50"/>
      <c r="S876" s="50"/>
      <c r="T876" s="50"/>
      <c r="U876" s="50"/>
      <c r="V876" s="50"/>
      <c r="W876" s="52"/>
      <c r="X876" s="50"/>
      <c r="Y876" s="50"/>
      <c r="Z876" s="50"/>
    </row>
    <row r="877" spans="1:26" ht="17.2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0"/>
      <c r="K877" s="125"/>
      <c r="L877" s="125"/>
      <c r="R877" s="50"/>
      <c r="S877" s="50"/>
      <c r="T877" s="50"/>
      <c r="U877" s="50"/>
      <c r="V877" s="50"/>
      <c r="W877" s="52"/>
      <c r="X877" s="50"/>
      <c r="Y877" s="50"/>
      <c r="Z877" s="50"/>
    </row>
    <row r="878" spans="1:26" ht="17.2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0"/>
      <c r="K878" s="125"/>
      <c r="L878" s="125"/>
      <c r="R878" s="50"/>
      <c r="S878" s="50"/>
      <c r="T878" s="50"/>
      <c r="U878" s="50"/>
      <c r="V878" s="50"/>
      <c r="W878" s="52"/>
      <c r="X878" s="50"/>
      <c r="Y878" s="50"/>
      <c r="Z878" s="50"/>
    </row>
    <row r="879" spans="1:26" ht="17.2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0"/>
      <c r="K879" s="125"/>
      <c r="L879" s="125"/>
      <c r="R879" s="50"/>
      <c r="S879" s="50"/>
      <c r="T879" s="50"/>
      <c r="U879" s="50"/>
      <c r="V879" s="50"/>
      <c r="W879" s="52"/>
      <c r="X879" s="50"/>
      <c r="Y879" s="50"/>
      <c r="Z879" s="50"/>
    </row>
    <row r="880" spans="1:26" ht="17.2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0"/>
      <c r="K880" s="125"/>
      <c r="L880" s="125"/>
      <c r="R880" s="50"/>
      <c r="S880" s="50"/>
      <c r="T880" s="50"/>
      <c r="U880" s="50"/>
      <c r="V880" s="50"/>
      <c r="W880" s="52"/>
      <c r="X880" s="50"/>
      <c r="Y880" s="50"/>
      <c r="Z880" s="50"/>
    </row>
    <row r="881" spans="1:26" ht="17.2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0"/>
      <c r="K881" s="125"/>
      <c r="L881" s="125"/>
      <c r="R881" s="50"/>
      <c r="S881" s="50"/>
      <c r="T881" s="50"/>
      <c r="U881" s="50"/>
      <c r="V881" s="50"/>
      <c r="W881" s="52"/>
      <c r="X881" s="50"/>
      <c r="Y881" s="50"/>
      <c r="Z881" s="50"/>
    </row>
    <row r="882" spans="1:26" ht="17.2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0"/>
      <c r="K882" s="125"/>
      <c r="L882" s="125"/>
      <c r="R882" s="50"/>
      <c r="S882" s="50"/>
      <c r="T882" s="50"/>
      <c r="U882" s="50"/>
      <c r="V882" s="50"/>
      <c r="W882" s="52"/>
      <c r="X882" s="50"/>
      <c r="Y882" s="50"/>
      <c r="Z882" s="50"/>
    </row>
    <row r="883" spans="1:26" ht="17.2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0"/>
      <c r="K883" s="125"/>
      <c r="L883" s="125"/>
      <c r="R883" s="50"/>
      <c r="S883" s="50"/>
      <c r="T883" s="50"/>
      <c r="U883" s="50"/>
      <c r="V883" s="50"/>
      <c r="W883" s="52"/>
      <c r="X883" s="50"/>
      <c r="Y883" s="50"/>
      <c r="Z883" s="50"/>
    </row>
    <row r="884" spans="1:26" ht="17.2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0"/>
      <c r="K884" s="125"/>
      <c r="L884" s="125"/>
      <c r="R884" s="50"/>
      <c r="S884" s="50"/>
      <c r="T884" s="50"/>
      <c r="U884" s="50"/>
      <c r="V884" s="50"/>
      <c r="W884" s="52"/>
      <c r="X884" s="50"/>
      <c r="Y884" s="50"/>
      <c r="Z884" s="50"/>
    </row>
    <row r="885" spans="1:26" ht="17.2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0"/>
      <c r="K885" s="125"/>
      <c r="L885" s="125"/>
      <c r="R885" s="50"/>
      <c r="S885" s="50"/>
      <c r="T885" s="50"/>
      <c r="U885" s="50"/>
      <c r="V885" s="50"/>
      <c r="W885" s="52"/>
      <c r="X885" s="50"/>
      <c r="Y885" s="50"/>
      <c r="Z885" s="50"/>
    </row>
    <row r="886" spans="1:26" ht="17.2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0"/>
      <c r="K886" s="125"/>
      <c r="L886" s="125"/>
      <c r="R886" s="50"/>
      <c r="S886" s="50"/>
      <c r="T886" s="50"/>
      <c r="U886" s="50"/>
      <c r="V886" s="50"/>
      <c r="W886" s="52"/>
      <c r="X886" s="50"/>
      <c r="Y886" s="50"/>
      <c r="Z886" s="50"/>
    </row>
    <row r="887" spans="1:26" ht="17.2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0"/>
      <c r="K887" s="125"/>
      <c r="L887" s="125"/>
      <c r="R887" s="50"/>
      <c r="S887" s="50"/>
      <c r="T887" s="50"/>
      <c r="U887" s="50"/>
      <c r="V887" s="50"/>
      <c r="W887" s="52"/>
      <c r="X887" s="50"/>
      <c r="Y887" s="50"/>
      <c r="Z887" s="50"/>
    </row>
    <row r="888" spans="1:26" ht="17.2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0"/>
      <c r="K888" s="125"/>
      <c r="L888" s="125"/>
      <c r="R888" s="50"/>
      <c r="S888" s="50"/>
      <c r="T888" s="50"/>
      <c r="U888" s="50"/>
      <c r="V888" s="50"/>
      <c r="W888" s="52"/>
      <c r="X888" s="50"/>
      <c r="Y888" s="50"/>
      <c r="Z888" s="50"/>
    </row>
    <row r="889" spans="1:26" ht="17.2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0"/>
      <c r="K889" s="125"/>
      <c r="L889" s="125"/>
      <c r="R889" s="50"/>
      <c r="S889" s="50"/>
      <c r="T889" s="50"/>
      <c r="U889" s="50"/>
      <c r="V889" s="50"/>
      <c r="W889" s="52"/>
      <c r="X889" s="50"/>
      <c r="Y889" s="50"/>
      <c r="Z889" s="50"/>
    </row>
    <row r="890" spans="1:26" ht="17.2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0"/>
      <c r="K890" s="125"/>
      <c r="L890" s="125"/>
      <c r="R890" s="50"/>
      <c r="S890" s="50"/>
      <c r="T890" s="50"/>
      <c r="U890" s="50"/>
      <c r="V890" s="50"/>
      <c r="W890" s="52"/>
      <c r="X890" s="50"/>
      <c r="Y890" s="50"/>
      <c r="Z890" s="50"/>
    </row>
    <row r="891" spans="1:26" ht="17.2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0"/>
      <c r="K891" s="125"/>
      <c r="L891" s="125"/>
      <c r="R891" s="50"/>
      <c r="S891" s="50"/>
      <c r="T891" s="50"/>
      <c r="U891" s="50"/>
      <c r="V891" s="50"/>
      <c r="W891" s="52"/>
      <c r="X891" s="50"/>
      <c r="Y891" s="50"/>
      <c r="Z891" s="50"/>
    </row>
    <row r="892" spans="1:26" ht="17.2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0"/>
      <c r="K892" s="125"/>
      <c r="L892" s="125"/>
      <c r="R892" s="50"/>
      <c r="S892" s="50"/>
      <c r="T892" s="50"/>
      <c r="U892" s="50"/>
      <c r="V892" s="50"/>
      <c r="W892" s="52"/>
      <c r="X892" s="50"/>
      <c r="Y892" s="50"/>
      <c r="Z892" s="50"/>
    </row>
    <row r="893" spans="1:26" ht="17.2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0"/>
      <c r="K893" s="125"/>
      <c r="L893" s="125"/>
      <c r="R893" s="50"/>
      <c r="S893" s="50"/>
      <c r="T893" s="50"/>
      <c r="U893" s="50"/>
      <c r="V893" s="50"/>
      <c r="W893" s="52"/>
      <c r="X893" s="50"/>
      <c r="Y893" s="50"/>
      <c r="Z893" s="50"/>
    </row>
    <row r="894" spans="1:26" ht="17.2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0"/>
      <c r="K894" s="125"/>
      <c r="L894" s="125"/>
      <c r="R894" s="50"/>
      <c r="S894" s="50"/>
      <c r="T894" s="50"/>
      <c r="U894" s="50"/>
      <c r="V894" s="50"/>
      <c r="W894" s="52"/>
      <c r="X894" s="50"/>
      <c r="Y894" s="50"/>
      <c r="Z894" s="50"/>
    </row>
    <row r="895" spans="1:26" ht="17.2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0"/>
      <c r="K895" s="125"/>
      <c r="L895" s="125"/>
      <c r="R895" s="50"/>
      <c r="S895" s="50"/>
      <c r="T895" s="50"/>
      <c r="U895" s="50"/>
      <c r="V895" s="50"/>
      <c r="W895" s="52"/>
      <c r="X895" s="50"/>
      <c r="Y895" s="50"/>
      <c r="Z895" s="50"/>
    </row>
    <row r="896" spans="1:26" ht="17.2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0"/>
      <c r="K896" s="125"/>
      <c r="L896" s="125"/>
      <c r="R896" s="50"/>
      <c r="S896" s="50"/>
      <c r="T896" s="50"/>
      <c r="U896" s="50"/>
      <c r="V896" s="50"/>
      <c r="W896" s="52"/>
      <c r="X896" s="50"/>
      <c r="Y896" s="50"/>
      <c r="Z896" s="50"/>
    </row>
    <row r="897" spans="1:26" ht="17.2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0"/>
      <c r="K897" s="125"/>
      <c r="L897" s="125"/>
      <c r="R897" s="50"/>
      <c r="S897" s="50"/>
      <c r="T897" s="50"/>
      <c r="U897" s="50"/>
      <c r="V897" s="50"/>
      <c r="W897" s="52"/>
      <c r="X897" s="50"/>
      <c r="Y897" s="50"/>
      <c r="Z897" s="50"/>
    </row>
    <row r="898" spans="1:26" ht="17.2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0"/>
      <c r="K898" s="125"/>
      <c r="L898" s="125"/>
      <c r="R898" s="50"/>
      <c r="S898" s="50"/>
      <c r="T898" s="50"/>
      <c r="U898" s="50"/>
      <c r="V898" s="50"/>
      <c r="W898" s="52"/>
      <c r="X898" s="50"/>
      <c r="Y898" s="50"/>
      <c r="Z898" s="50"/>
    </row>
    <row r="899" spans="1:26" ht="17.2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0"/>
      <c r="K899" s="125"/>
      <c r="L899" s="125"/>
      <c r="R899" s="50"/>
      <c r="S899" s="50"/>
      <c r="T899" s="50"/>
      <c r="U899" s="50"/>
      <c r="V899" s="50"/>
      <c r="W899" s="52"/>
      <c r="X899" s="50"/>
      <c r="Y899" s="50"/>
      <c r="Z899" s="50"/>
    </row>
    <row r="900" spans="1:26" ht="17.2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0"/>
      <c r="K900" s="125"/>
      <c r="L900" s="125"/>
      <c r="R900" s="50"/>
      <c r="S900" s="50"/>
      <c r="T900" s="50"/>
      <c r="U900" s="50"/>
      <c r="V900" s="50"/>
      <c r="W900" s="52"/>
      <c r="X900" s="50"/>
      <c r="Y900" s="50"/>
      <c r="Z900" s="50"/>
    </row>
    <row r="901" spans="1:26" ht="17.2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0"/>
      <c r="K901" s="125"/>
      <c r="L901" s="125"/>
      <c r="R901" s="50"/>
      <c r="S901" s="50"/>
      <c r="T901" s="50"/>
      <c r="U901" s="50"/>
      <c r="V901" s="50"/>
      <c r="W901" s="52"/>
      <c r="X901" s="50"/>
      <c r="Y901" s="50"/>
      <c r="Z901" s="50"/>
    </row>
    <row r="902" spans="1:26" ht="17.2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0"/>
      <c r="K902" s="125"/>
      <c r="L902" s="125"/>
      <c r="R902" s="50"/>
      <c r="S902" s="50"/>
      <c r="T902" s="50"/>
      <c r="U902" s="50"/>
      <c r="V902" s="50"/>
      <c r="W902" s="52"/>
      <c r="X902" s="50"/>
      <c r="Y902" s="50"/>
      <c r="Z902" s="50"/>
    </row>
    <row r="903" spans="1:26" ht="17.2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0"/>
      <c r="K903" s="125"/>
      <c r="L903" s="125"/>
      <c r="R903" s="50"/>
      <c r="S903" s="50"/>
      <c r="T903" s="50"/>
      <c r="U903" s="50"/>
      <c r="V903" s="50"/>
      <c r="W903" s="52"/>
      <c r="X903" s="50"/>
      <c r="Y903" s="50"/>
      <c r="Z903" s="50"/>
    </row>
    <row r="904" spans="1:26" ht="17.2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0"/>
      <c r="K904" s="125"/>
      <c r="L904" s="125"/>
      <c r="R904" s="50"/>
      <c r="S904" s="50"/>
      <c r="T904" s="50"/>
      <c r="U904" s="50"/>
      <c r="V904" s="50"/>
      <c r="W904" s="52"/>
      <c r="X904" s="50"/>
      <c r="Y904" s="50"/>
      <c r="Z904" s="50"/>
    </row>
    <row r="905" spans="1:26" ht="17.2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0"/>
      <c r="K905" s="125"/>
      <c r="L905" s="125"/>
      <c r="R905" s="50"/>
      <c r="S905" s="50"/>
      <c r="T905" s="50"/>
      <c r="U905" s="50"/>
      <c r="V905" s="50"/>
      <c r="W905" s="52"/>
      <c r="X905" s="50"/>
      <c r="Y905" s="50"/>
      <c r="Z905" s="50"/>
    </row>
    <row r="906" spans="1:26" ht="17.2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0"/>
      <c r="K906" s="125"/>
      <c r="L906" s="125"/>
      <c r="R906" s="50"/>
      <c r="S906" s="50"/>
      <c r="T906" s="50"/>
      <c r="U906" s="50"/>
      <c r="V906" s="50"/>
      <c r="W906" s="52"/>
      <c r="X906" s="50"/>
      <c r="Y906" s="50"/>
      <c r="Z906" s="50"/>
    </row>
    <row r="907" spans="1:26" ht="17.2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0"/>
      <c r="K907" s="125"/>
      <c r="L907" s="125"/>
      <c r="R907" s="50"/>
      <c r="S907" s="50"/>
      <c r="T907" s="50"/>
      <c r="U907" s="50"/>
      <c r="V907" s="50"/>
      <c r="W907" s="52"/>
      <c r="X907" s="50"/>
      <c r="Y907" s="50"/>
      <c r="Z907" s="50"/>
    </row>
    <row r="908" spans="1:26" ht="17.2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0"/>
      <c r="K908" s="125"/>
      <c r="L908" s="125"/>
      <c r="R908" s="50"/>
      <c r="S908" s="50"/>
      <c r="T908" s="50"/>
      <c r="U908" s="50"/>
      <c r="V908" s="50"/>
      <c r="W908" s="52"/>
      <c r="X908" s="50"/>
      <c r="Y908" s="50"/>
      <c r="Z908" s="50"/>
    </row>
    <row r="909" spans="1:26" ht="17.2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0"/>
      <c r="K909" s="125"/>
      <c r="L909" s="125"/>
      <c r="R909" s="50"/>
      <c r="S909" s="50"/>
      <c r="T909" s="50"/>
      <c r="U909" s="50"/>
      <c r="V909" s="50"/>
      <c r="W909" s="52"/>
      <c r="X909" s="50"/>
      <c r="Y909" s="50"/>
      <c r="Z909" s="50"/>
    </row>
    <row r="910" spans="1:26" ht="17.2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0"/>
      <c r="K910" s="125"/>
      <c r="L910" s="125"/>
      <c r="R910" s="50"/>
      <c r="S910" s="50"/>
      <c r="T910" s="50"/>
      <c r="U910" s="50"/>
      <c r="V910" s="50"/>
      <c r="W910" s="52"/>
      <c r="X910" s="50"/>
      <c r="Y910" s="50"/>
      <c r="Z910" s="50"/>
    </row>
    <row r="911" spans="1:26" ht="17.2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0"/>
      <c r="K911" s="125"/>
      <c r="L911" s="125"/>
      <c r="R911" s="50"/>
      <c r="S911" s="50"/>
      <c r="T911" s="50"/>
      <c r="U911" s="50"/>
      <c r="V911" s="50"/>
      <c r="W911" s="52"/>
      <c r="X911" s="50"/>
      <c r="Y911" s="50"/>
      <c r="Z911" s="50"/>
    </row>
    <row r="912" spans="1:26" ht="17.2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0"/>
      <c r="K912" s="125"/>
      <c r="L912" s="125"/>
      <c r="R912" s="50"/>
      <c r="S912" s="50"/>
      <c r="T912" s="50"/>
      <c r="U912" s="50"/>
      <c r="V912" s="50"/>
      <c r="W912" s="52"/>
      <c r="X912" s="50"/>
      <c r="Y912" s="50"/>
      <c r="Z912" s="50"/>
    </row>
    <row r="913" spans="1:26" ht="17.2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0"/>
      <c r="K913" s="125"/>
      <c r="L913" s="125"/>
      <c r="R913" s="50"/>
      <c r="S913" s="50"/>
      <c r="T913" s="50"/>
      <c r="U913" s="50"/>
      <c r="V913" s="50"/>
      <c r="W913" s="52"/>
      <c r="X913" s="50"/>
      <c r="Y913" s="50"/>
      <c r="Z913" s="50"/>
    </row>
    <row r="914" spans="1:26" ht="17.2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0"/>
      <c r="K914" s="125"/>
      <c r="L914" s="125"/>
      <c r="R914" s="50"/>
      <c r="S914" s="50"/>
      <c r="T914" s="50"/>
      <c r="U914" s="50"/>
      <c r="V914" s="50"/>
      <c r="W914" s="52"/>
      <c r="X914" s="50"/>
      <c r="Y914" s="50"/>
      <c r="Z914" s="50"/>
    </row>
    <row r="915" spans="1:26" ht="17.2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0"/>
      <c r="K915" s="125"/>
      <c r="L915" s="125"/>
      <c r="R915" s="50"/>
      <c r="S915" s="50"/>
      <c r="T915" s="50"/>
      <c r="U915" s="50"/>
      <c r="V915" s="50"/>
      <c r="W915" s="52"/>
      <c r="X915" s="50"/>
      <c r="Y915" s="50"/>
      <c r="Z915" s="50"/>
    </row>
    <row r="916" spans="1:26" ht="17.2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0"/>
      <c r="K916" s="125"/>
      <c r="L916" s="125"/>
      <c r="R916" s="50"/>
      <c r="S916" s="50"/>
      <c r="T916" s="50"/>
      <c r="U916" s="50"/>
      <c r="V916" s="50"/>
      <c r="W916" s="52"/>
      <c r="X916" s="50"/>
      <c r="Y916" s="50"/>
      <c r="Z916" s="50"/>
    </row>
    <row r="917" spans="1:26" ht="17.2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0"/>
      <c r="K917" s="125"/>
      <c r="L917" s="125"/>
      <c r="R917" s="50"/>
      <c r="S917" s="50"/>
      <c r="T917" s="50"/>
      <c r="U917" s="50"/>
      <c r="V917" s="50"/>
      <c r="W917" s="52"/>
      <c r="X917" s="50"/>
      <c r="Y917" s="50"/>
      <c r="Z917" s="50"/>
    </row>
    <row r="918" spans="1:26" ht="17.2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0"/>
      <c r="K918" s="125"/>
      <c r="L918" s="125"/>
      <c r="R918" s="50"/>
      <c r="S918" s="50"/>
      <c r="T918" s="50"/>
      <c r="U918" s="50"/>
      <c r="V918" s="50"/>
      <c r="W918" s="52"/>
      <c r="X918" s="50"/>
      <c r="Y918" s="50"/>
      <c r="Z918" s="50"/>
    </row>
    <row r="919" spans="1:26" ht="17.2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0"/>
      <c r="K919" s="125"/>
      <c r="L919" s="125"/>
      <c r="R919" s="50"/>
      <c r="S919" s="50"/>
      <c r="T919" s="50"/>
      <c r="U919" s="50"/>
      <c r="V919" s="50"/>
      <c r="W919" s="52"/>
      <c r="X919" s="50"/>
      <c r="Y919" s="50"/>
      <c r="Z919" s="50"/>
    </row>
    <row r="920" spans="1:26" ht="17.2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0"/>
      <c r="K920" s="125"/>
      <c r="L920" s="125"/>
      <c r="R920" s="50"/>
      <c r="S920" s="50"/>
      <c r="T920" s="50"/>
      <c r="U920" s="50"/>
      <c r="V920" s="50"/>
      <c r="W920" s="52"/>
      <c r="X920" s="50"/>
      <c r="Y920" s="50"/>
      <c r="Z920" s="50"/>
    </row>
    <row r="921" spans="1:26" ht="17.2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0"/>
      <c r="K921" s="125"/>
      <c r="L921" s="125"/>
      <c r="R921" s="50"/>
      <c r="S921" s="50"/>
      <c r="T921" s="50"/>
      <c r="U921" s="50"/>
      <c r="V921" s="50"/>
      <c r="W921" s="52"/>
      <c r="X921" s="50"/>
      <c r="Y921" s="50"/>
      <c r="Z921" s="50"/>
    </row>
    <row r="922" spans="1:26" ht="17.2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0"/>
      <c r="K922" s="125"/>
      <c r="L922" s="125"/>
      <c r="R922" s="50"/>
      <c r="S922" s="50"/>
      <c r="T922" s="50"/>
      <c r="U922" s="50"/>
      <c r="V922" s="50"/>
      <c r="W922" s="52"/>
      <c r="X922" s="50"/>
      <c r="Y922" s="50"/>
      <c r="Z922" s="50"/>
    </row>
    <row r="923" spans="1:26" ht="17.2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0"/>
      <c r="K923" s="125"/>
      <c r="L923" s="125"/>
      <c r="R923" s="50"/>
      <c r="S923" s="50"/>
      <c r="T923" s="50"/>
      <c r="U923" s="50"/>
      <c r="V923" s="50"/>
      <c r="W923" s="52"/>
      <c r="X923" s="50"/>
      <c r="Y923" s="50"/>
      <c r="Z923" s="50"/>
    </row>
    <row r="924" spans="1:26" ht="17.2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0"/>
      <c r="K924" s="125"/>
      <c r="L924" s="125"/>
      <c r="R924" s="50"/>
      <c r="S924" s="50"/>
      <c r="T924" s="50"/>
      <c r="U924" s="50"/>
      <c r="V924" s="50"/>
      <c r="W924" s="52"/>
      <c r="X924" s="50"/>
      <c r="Y924" s="50"/>
      <c r="Z924" s="50"/>
    </row>
    <row r="925" spans="1:26" ht="17.2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0"/>
      <c r="K925" s="125"/>
      <c r="L925" s="125"/>
      <c r="R925" s="50"/>
      <c r="S925" s="50"/>
      <c r="T925" s="50"/>
      <c r="U925" s="50"/>
      <c r="V925" s="50"/>
      <c r="W925" s="52"/>
      <c r="X925" s="50"/>
      <c r="Y925" s="50"/>
      <c r="Z925" s="50"/>
    </row>
    <row r="926" spans="1:26" ht="17.2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0"/>
      <c r="K926" s="125"/>
      <c r="L926" s="125"/>
      <c r="R926" s="50"/>
      <c r="S926" s="50"/>
      <c r="T926" s="50"/>
      <c r="U926" s="50"/>
      <c r="V926" s="50"/>
      <c r="W926" s="52"/>
      <c r="X926" s="50"/>
      <c r="Y926" s="50"/>
      <c r="Z926" s="50"/>
    </row>
    <row r="927" spans="1:26" ht="17.2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0"/>
      <c r="K927" s="125"/>
      <c r="L927" s="125"/>
      <c r="R927" s="50"/>
      <c r="S927" s="50"/>
      <c r="T927" s="50"/>
      <c r="U927" s="50"/>
      <c r="V927" s="50"/>
      <c r="W927" s="52"/>
      <c r="X927" s="50"/>
      <c r="Y927" s="50"/>
      <c r="Z927" s="50"/>
    </row>
    <row r="928" spans="1:26" ht="17.2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0"/>
      <c r="K928" s="125"/>
      <c r="L928" s="125"/>
      <c r="R928" s="50"/>
      <c r="S928" s="50"/>
      <c r="T928" s="50"/>
      <c r="U928" s="50"/>
      <c r="V928" s="50"/>
      <c r="W928" s="52"/>
      <c r="X928" s="50"/>
      <c r="Y928" s="50"/>
      <c r="Z928" s="50"/>
    </row>
    <row r="929" spans="1:26" ht="17.2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0"/>
      <c r="K929" s="125"/>
      <c r="L929" s="125"/>
      <c r="R929" s="50"/>
      <c r="S929" s="50"/>
      <c r="T929" s="50"/>
      <c r="U929" s="50"/>
      <c r="V929" s="50"/>
      <c r="W929" s="52"/>
      <c r="X929" s="50"/>
      <c r="Y929" s="50"/>
      <c r="Z929" s="50"/>
    </row>
    <row r="930" spans="1:26" ht="17.2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0"/>
      <c r="K930" s="125"/>
      <c r="L930" s="125"/>
      <c r="R930" s="50"/>
      <c r="S930" s="50"/>
      <c r="T930" s="50"/>
      <c r="U930" s="50"/>
      <c r="V930" s="50"/>
      <c r="W930" s="52"/>
      <c r="X930" s="50"/>
      <c r="Y930" s="50"/>
      <c r="Z930" s="50"/>
    </row>
    <row r="931" spans="1:26" ht="17.2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0"/>
      <c r="K931" s="125"/>
      <c r="L931" s="125"/>
      <c r="R931" s="50"/>
      <c r="S931" s="50"/>
      <c r="T931" s="50"/>
      <c r="U931" s="50"/>
      <c r="V931" s="50"/>
      <c r="W931" s="52"/>
      <c r="X931" s="50"/>
      <c r="Y931" s="50"/>
      <c r="Z931" s="50"/>
    </row>
    <row r="932" spans="1:26" ht="17.2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0"/>
      <c r="K932" s="125"/>
      <c r="L932" s="125"/>
      <c r="R932" s="50"/>
      <c r="S932" s="50"/>
      <c r="T932" s="50"/>
      <c r="U932" s="50"/>
      <c r="V932" s="50"/>
      <c r="W932" s="52"/>
      <c r="X932" s="50"/>
      <c r="Y932" s="50"/>
      <c r="Z932" s="50"/>
    </row>
    <row r="933" spans="1:26" ht="17.2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0"/>
      <c r="K933" s="125"/>
      <c r="L933" s="125"/>
      <c r="R933" s="50"/>
      <c r="S933" s="50"/>
      <c r="T933" s="50"/>
      <c r="U933" s="50"/>
      <c r="V933" s="50"/>
      <c r="W933" s="52"/>
      <c r="X933" s="50"/>
      <c r="Y933" s="50"/>
      <c r="Z933" s="50"/>
    </row>
    <row r="934" spans="1:26" ht="17.2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0"/>
      <c r="K934" s="125"/>
      <c r="L934" s="125"/>
      <c r="R934" s="50"/>
      <c r="S934" s="50"/>
      <c r="T934" s="50"/>
      <c r="U934" s="50"/>
      <c r="V934" s="50"/>
      <c r="W934" s="52"/>
      <c r="X934" s="50"/>
      <c r="Y934" s="50"/>
      <c r="Z934" s="50"/>
    </row>
    <row r="935" spans="1:26" ht="17.2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0"/>
      <c r="K935" s="125"/>
      <c r="L935" s="125"/>
      <c r="R935" s="50"/>
      <c r="S935" s="50"/>
      <c r="T935" s="50"/>
      <c r="U935" s="50"/>
      <c r="V935" s="50"/>
      <c r="W935" s="52"/>
      <c r="X935" s="50"/>
      <c r="Y935" s="50"/>
      <c r="Z935" s="50"/>
    </row>
    <row r="936" spans="1:26" ht="17.2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0"/>
      <c r="K936" s="125"/>
      <c r="L936" s="125"/>
      <c r="R936" s="50"/>
      <c r="S936" s="50"/>
      <c r="T936" s="50"/>
      <c r="U936" s="50"/>
      <c r="V936" s="50"/>
      <c r="W936" s="52"/>
      <c r="X936" s="50"/>
      <c r="Y936" s="50"/>
      <c r="Z936" s="50"/>
    </row>
    <row r="937" spans="1:26" ht="17.2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0"/>
      <c r="K937" s="125"/>
      <c r="L937" s="125"/>
      <c r="R937" s="50"/>
      <c r="S937" s="50"/>
      <c r="T937" s="50"/>
      <c r="U937" s="50"/>
      <c r="V937" s="50"/>
      <c r="W937" s="52"/>
      <c r="X937" s="50"/>
      <c r="Y937" s="50"/>
      <c r="Z937" s="50"/>
    </row>
    <row r="938" spans="1:26" ht="17.2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0"/>
      <c r="K938" s="125"/>
      <c r="L938" s="125"/>
      <c r="R938" s="50"/>
      <c r="S938" s="50"/>
      <c r="T938" s="50"/>
      <c r="U938" s="50"/>
      <c r="V938" s="50"/>
      <c r="W938" s="52"/>
      <c r="X938" s="50"/>
      <c r="Y938" s="50"/>
      <c r="Z938" s="50"/>
    </row>
    <row r="939" spans="1:26" ht="17.2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0"/>
      <c r="K939" s="125"/>
      <c r="L939" s="125"/>
      <c r="R939" s="50"/>
      <c r="S939" s="50"/>
      <c r="T939" s="50"/>
      <c r="U939" s="50"/>
      <c r="V939" s="50"/>
      <c r="W939" s="52"/>
      <c r="X939" s="50"/>
      <c r="Y939" s="50"/>
      <c r="Z939" s="50"/>
    </row>
    <row r="940" spans="1:26" ht="17.2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0"/>
      <c r="K940" s="125"/>
      <c r="L940" s="125"/>
      <c r="R940" s="50"/>
      <c r="S940" s="50"/>
      <c r="T940" s="50"/>
      <c r="U940" s="50"/>
      <c r="V940" s="50"/>
      <c r="W940" s="52"/>
      <c r="X940" s="50"/>
      <c r="Y940" s="50"/>
      <c r="Z940" s="50"/>
    </row>
    <row r="941" spans="1:26" ht="17.2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0"/>
      <c r="K941" s="125"/>
      <c r="L941" s="125"/>
      <c r="R941" s="50"/>
      <c r="S941" s="50"/>
      <c r="T941" s="50"/>
      <c r="U941" s="50"/>
      <c r="V941" s="50"/>
      <c r="W941" s="52"/>
      <c r="X941" s="50"/>
      <c r="Y941" s="50"/>
      <c r="Z941" s="50"/>
    </row>
    <row r="942" spans="1:26" ht="17.2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0"/>
      <c r="K942" s="125"/>
      <c r="L942" s="125"/>
      <c r="R942" s="50"/>
      <c r="S942" s="50"/>
      <c r="T942" s="50"/>
      <c r="U942" s="50"/>
      <c r="V942" s="50"/>
      <c r="W942" s="52"/>
      <c r="X942" s="50"/>
      <c r="Y942" s="50"/>
      <c r="Z942" s="50"/>
    </row>
    <row r="943" spans="1:26" ht="17.2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0"/>
      <c r="K943" s="125"/>
      <c r="L943" s="125"/>
      <c r="R943" s="50"/>
      <c r="S943" s="50"/>
      <c r="T943" s="50"/>
      <c r="U943" s="50"/>
      <c r="V943" s="50"/>
      <c r="W943" s="52"/>
      <c r="X943" s="50"/>
      <c r="Y943" s="50"/>
      <c r="Z943" s="50"/>
    </row>
    <row r="944" spans="1:26" ht="17.2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0"/>
      <c r="K944" s="125"/>
      <c r="L944" s="125"/>
      <c r="R944" s="50"/>
      <c r="S944" s="50"/>
      <c r="T944" s="50"/>
      <c r="U944" s="50"/>
      <c r="V944" s="50"/>
      <c r="W944" s="52"/>
      <c r="X944" s="50"/>
      <c r="Y944" s="50"/>
      <c r="Z944" s="50"/>
    </row>
    <row r="945" spans="1:26" ht="17.2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0"/>
      <c r="K945" s="125"/>
      <c r="L945" s="125"/>
      <c r="R945" s="50"/>
      <c r="S945" s="50"/>
      <c r="T945" s="50"/>
      <c r="U945" s="50"/>
      <c r="V945" s="50"/>
      <c r="W945" s="52"/>
      <c r="X945" s="50"/>
      <c r="Y945" s="50"/>
      <c r="Z945" s="50"/>
    </row>
    <row r="946" spans="1:26" ht="17.2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0"/>
      <c r="K946" s="125"/>
      <c r="L946" s="125"/>
      <c r="R946" s="50"/>
      <c r="S946" s="50"/>
      <c r="T946" s="50"/>
      <c r="U946" s="50"/>
      <c r="V946" s="50"/>
      <c r="W946" s="52"/>
      <c r="X946" s="50"/>
      <c r="Y946" s="50"/>
      <c r="Z946" s="50"/>
    </row>
    <row r="947" spans="1:26" ht="17.2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0"/>
      <c r="K947" s="125"/>
      <c r="L947" s="125"/>
      <c r="R947" s="50"/>
      <c r="S947" s="50"/>
      <c r="T947" s="50"/>
      <c r="U947" s="50"/>
      <c r="V947" s="50"/>
      <c r="W947" s="52"/>
      <c r="X947" s="50"/>
      <c r="Y947" s="50"/>
      <c r="Z947" s="50"/>
    </row>
    <row r="948" spans="1:26" ht="17.2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0"/>
      <c r="K948" s="125"/>
      <c r="L948" s="125"/>
      <c r="R948" s="50"/>
      <c r="S948" s="50"/>
      <c r="T948" s="50"/>
      <c r="U948" s="50"/>
      <c r="V948" s="50"/>
      <c r="W948" s="52"/>
      <c r="X948" s="50"/>
      <c r="Y948" s="50"/>
      <c r="Z948" s="50"/>
    </row>
    <row r="949" spans="1:26" ht="17.2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0"/>
      <c r="K949" s="125"/>
      <c r="L949" s="125"/>
      <c r="R949" s="50"/>
      <c r="S949" s="50"/>
      <c r="T949" s="50"/>
      <c r="U949" s="50"/>
      <c r="V949" s="50"/>
      <c r="W949" s="52"/>
      <c r="X949" s="50"/>
      <c r="Y949" s="50"/>
      <c r="Z949" s="50"/>
    </row>
    <row r="950" spans="1:26" ht="17.2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0"/>
      <c r="K950" s="125"/>
      <c r="L950" s="125"/>
      <c r="R950" s="50"/>
      <c r="S950" s="50"/>
      <c r="T950" s="50"/>
      <c r="U950" s="50"/>
      <c r="V950" s="50"/>
      <c r="W950" s="52"/>
      <c r="X950" s="50"/>
      <c r="Y950" s="50"/>
      <c r="Z950" s="50"/>
    </row>
    <row r="951" spans="1:26" ht="17.2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0"/>
      <c r="K951" s="125"/>
      <c r="L951" s="125"/>
      <c r="R951" s="50"/>
      <c r="S951" s="50"/>
      <c r="T951" s="50"/>
      <c r="U951" s="50"/>
      <c r="V951" s="50"/>
      <c r="W951" s="52"/>
      <c r="X951" s="50"/>
      <c r="Y951" s="50"/>
      <c r="Z951" s="50"/>
    </row>
    <row r="952" spans="1:26" ht="17.2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0"/>
      <c r="K952" s="125"/>
      <c r="L952" s="125"/>
      <c r="R952" s="50"/>
      <c r="S952" s="50"/>
      <c r="T952" s="50"/>
      <c r="U952" s="50"/>
      <c r="V952" s="50"/>
      <c r="W952" s="52"/>
      <c r="X952" s="50"/>
      <c r="Y952" s="50"/>
      <c r="Z952" s="50"/>
    </row>
    <row r="953" spans="1:26" ht="17.2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0"/>
      <c r="K953" s="125"/>
      <c r="L953" s="125"/>
      <c r="R953" s="50"/>
      <c r="S953" s="50"/>
      <c r="T953" s="50"/>
      <c r="U953" s="50"/>
      <c r="V953" s="50"/>
      <c r="W953" s="52"/>
      <c r="X953" s="50"/>
      <c r="Y953" s="50"/>
      <c r="Z953" s="50"/>
    </row>
    <row r="954" spans="1:26" ht="17.2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0"/>
      <c r="K954" s="125"/>
      <c r="L954" s="125"/>
      <c r="R954" s="50"/>
      <c r="S954" s="50"/>
      <c r="T954" s="50"/>
      <c r="U954" s="50"/>
      <c r="V954" s="50"/>
      <c r="W954" s="52"/>
      <c r="X954" s="50"/>
      <c r="Y954" s="50"/>
      <c r="Z954" s="50"/>
    </row>
    <row r="955" spans="1:26" ht="17.2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0"/>
      <c r="K955" s="125"/>
      <c r="L955" s="125"/>
      <c r="R955" s="50"/>
      <c r="S955" s="50"/>
      <c r="T955" s="50"/>
      <c r="U955" s="50"/>
      <c r="V955" s="50"/>
      <c r="W955" s="52"/>
      <c r="X955" s="50"/>
      <c r="Y955" s="50"/>
      <c r="Z955" s="50"/>
    </row>
    <row r="956" spans="1:26" ht="17.2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0"/>
      <c r="K956" s="125"/>
      <c r="L956" s="125"/>
      <c r="R956" s="50"/>
      <c r="S956" s="50"/>
      <c r="T956" s="50"/>
      <c r="U956" s="50"/>
      <c r="V956" s="50"/>
      <c r="W956" s="52"/>
      <c r="X956" s="50"/>
      <c r="Y956" s="50"/>
      <c r="Z956" s="50"/>
    </row>
    <row r="957" spans="1:26" ht="17.2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0"/>
      <c r="K957" s="125"/>
      <c r="L957" s="125"/>
      <c r="R957" s="50"/>
      <c r="S957" s="50"/>
      <c r="T957" s="50"/>
      <c r="U957" s="50"/>
      <c r="V957" s="50"/>
      <c r="W957" s="52"/>
      <c r="X957" s="50"/>
      <c r="Y957" s="50"/>
      <c r="Z957" s="50"/>
    </row>
    <row r="958" spans="1:26" ht="17.2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0"/>
      <c r="K958" s="125"/>
      <c r="L958" s="125"/>
      <c r="R958" s="50"/>
      <c r="S958" s="50"/>
      <c r="T958" s="50"/>
      <c r="U958" s="50"/>
      <c r="V958" s="50"/>
      <c r="W958" s="52"/>
      <c r="X958" s="50"/>
      <c r="Y958" s="50"/>
      <c r="Z958" s="50"/>
    </row>
    <row r="959" spans="1:26" ht="17.2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0"/>
      <c r="K959" s="125"/>
      <c r="L959" s="125"/>
      <c r="R959" s="50"/>
      <c r="S959" s="50"/>
      <c r="T959" s="50"/>
      <c r="U959" s="50"/>
      <c r="V959" s="50"/>
      <c r="W959" s="52"/>
      <c r="X959" s="50"/>
      <c r="Y959" s="50"/>
      <c r="Z959" s="50"/>
    </row>
    <row r="960" spans="1:26" ht="17.2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0"/>
      <c r="K960" s="125"/>
      <c r="L960" s="125"/>
      <c r="R960" s="50"/>
      <c r="S960" s="50"/>
      <c r="T960" s="50"/>
      <c r="U960" s="50"/>
      <c r="V960" s="50"/>
      <c r="W960" s="52"/>
      <c r="X960" s="50"/>
      <c r="Y960" s="50"/>
      <c r="Z960" s="50"/>
    </row>
    <row r="961" spans="1:26" ht="17.2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0"/>
      <c r="K961" s="125"/>
      <c r="L961" s="125"/>
      <c r="R961" s="50"/>
      <c r="S961" s="50"/>
      <c r="T961" s="50"/>
      <c r="U961" s="50"/>
      <c r="V961" s="50"/>
      <c r="W961" s="52"/>
      <c r="X961" s="50"/>
      <c r="Y961" s="50"/>
      <c r="Z961" s="50"/>
    </row>
    <row r="962" spans="1:26" ht="17.2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0"/>
      <c r="K962" s="125"/>
      <c r="L962" s="125"/>
      <c r="R962" s="50"/>
      <c r="S962" s="50"/>
      <c r="T962" s="50"/>
      <c r="U962" s="50"/>
      <c r="V962" s="50"/>
      <c r="W962" s="52"/>
      <c r="X962" s="50"/>
      <c r="Y962" s="50"/>
      <c r="Z962" s="50"/>
    </row>
    <row r="963" spans="1:26" ht="17.2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0"/>
      <c r="K963" s="125"/>
      <c r="L963" s="125"/>
      <c r="R963" s="50"/>
      <c r="S963" s="50"/>
      <c r="T963" s="50"/>
      <c r="U963" s="50"/>
      <c r="V963" s="50"/>
      <c r="W963" s="52"/>
      <c r="X963" s="50"/>
      <c r="Y963" s="50"/>
      <c r="Z963" s="50"/>
    </row>
    <row r="964" spans="1:26" ht="17.2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0"/>
      <c r="K964" s="125"/>
      <c r="L964" s="125"/>
      <c r="R964" s="50"/>
      <c r="S964" s="50"/>
      <c r="T964" s="50"/>
      <c r="U964" s="50"/>
      <c r="V964" s="50"/>
      <c r="W964" s="52"/>
      <c r="X964" s="50"/>
      <c r="Y964" s="50"/>
      <c r="Z964" s="50"/>
    </row>
    <row r="965" spans="1:26" ht="17.2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0"/>
      <c r="K965" s="125"/>
      <c r="L965" s="125"/>
      <c r="R965" s="50"/>
      <c r="S965" s="50"/>
      <c r="T965" s="50"/>
      <c r="U965" s="50"/>
      <c r="V965" s="50"/>
      <c r="W965" s="52"/>
      <c r="X965" s="50"/>
      <c r="Y965" s="50"/>
      <c r="Z965" s="50"/>
    </row>
    <row r="966" spans="1:26" ht="17.2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0"/>
      <c r="K966" s="125"/>
      <c r="L966" s="125"/>
      <c r="R966" s="50"/>
      <c r="S966" s="50"/>
      <c r="T966" s="50"/>
      <c r="U966" s="50"/>
      <c r="V966" s="50"/>
      <c r="W966" s="52"/>
      <c r="X966" s="50"/>
      <c r="Y966" s="50"/>
      <c r="Z966" s="50"/>
    </row>
    <row r="967" spans="1:26" ht="17.2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0"/>
      <c r="K967" s="125"/>
      <c r="L967" s="125"/>
      <c r="R967" s="50"/>
      <c r="S967" s="50"/>
      <c r="T967" s="50"/>
      <c r="U967" s="50"/>
      <c r="V967" s="50"/>
      <c r="W967" s="52"/>
      <c r="X967" s="50"/>
      <c r="Y967" s="50"/>
      <c r="Z967" s="50"/>
    </row>
    <row r="968" spans="1:26" ht="17.2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0"/>
      <c r="K968" s="125"/>
      <c r="L968" s="125"/>
      <c r="R968" s="50"/>
      <c r="S968" s="50"/>
      <c r="T968" s="50"/>
      <c r="U968" s="50"/>
      <c r="V968" s="50"/>
      <c r="W968" s="52"/>
      <c r="X968" s="50"/>
      <c r="Y968" s="50"/>
      <c r="Z968" s="50"/>
    </row>
    <row r="969" spans="1:26" ht="17.2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0"/>
      <c r="K969" s="125"/>
      <c r="L969" s="125"/>
      <c r="R969" s="50"/>
      <c r="S969" s="50"/>
      <c r="T969" s="50"/>
      <c r="U969" s="50"/>
      <c r="V969" s="50"/>
      <c r="W969" s="52"/>
      <c r="X969" s="50"/>
      <c r="Y969" s="50"/>
      <c r="Z969" s="50"/>
    </row>
    <row r="970" spans="1:26" ht="17.2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0"/>
      <c r="K970" s="125"/>
      <c r="L970" s="125"/>
      <c r="R970" s="50"/>
      <c r="S970" s="50"/>
      <c r="T970" s="50"/>
      <c r="U970" s="50"/>
      <c r="V970" s="50"/>
      <c r="W970" s="52"/>
      <c r="X970" s="50"/>
      <c r="Y970" s="50"/>
      <c r="Z970" s="50"/>
    </row>
    <row r="971" spans="1:26" ht="17.2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0"/>
      <c r="K971" s="125"/>
      <c r="L971" s="125"/>
      <c r="R971" s="50"/>
      <c r="S971" s="50"/>
      <c r="T971" s="50"/>
      <c r="U971" s="50"/>
      <c r="V971" s="50"/>
      <c r="W971" s="52"/>
      <c r="X971" s="50"/>
      <c r="Y971" s="50"/>
      <c r="Z971" s="50"/>
    </row>
    <row r="972" spans="1:26" ht="17.2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0"/>
      <c r="K972" s="125"/>
      <c r="L972" s="125"/>
      <c r="R972" s="50"/>
      <c r="S972" s="50"/>
      <c r="T972" s="50"/>
      <c r="U972" s="50"/>
      <c r="V972" s="50"/>
      <c r="W972" s="52"/>
      <c r="X972" s="50"/>
      <c r="Y972" s="50"/>
      <c r="Z972" s="50"/>
    </row>
    <row r="973" spans="1:26" ht="17.2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0"/>
      <c r="K973" s="125"/>
      <c r="L973" s="125"/>
      <c r="R973" s="50"/>
      <c r="S973" s="50"/>
      <c r="T973" s="50"/>
      <c r="U973" s="50"/>
      <c r="V973" s="50"/>
      <c r="W973" s="52"/>
      <c r="X973" s="50"/>
      <c r="Y973" s="50"/>
      <c r="Z973" s="50"/>
    </row>
    <row r="974" spans="1:26" ht="17.2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0"/>
      <c r="K974" s="125"/>
      <c r="L974" s="125"/>
      <c r="R974" s="50"/>
      <c r="S974" s="50"/>
      <c r="T974" s="50"/>
      <c r="U974" s="50"/>
      <c r="V974" s="50"/>
      <c r="W974" s="52"/>
      <c r="X974" s="50"/>
      <c r="Y974" s="50"/>
      <c r="Z974" s="50"/>
    </row>
    <row r="975" spans="1:26" ht="17.2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0"/>
      <c r="K975" s="125"/>
      <c r="L975" s="125"/>
      <c r="R975" s="50"/>
      <c r="S975" s="50"/>
      <c r="T975" s="50"/>
      <c r="U975" s="50"/>
      <c r="V975" s="50"/>
      <c r="W975" s="52"/>
      <c r="X975" s="50"/>
      <c r="Y975" s="50"/>
      <c r="Z975" s="50"/>
    </row>
    <row r="976" spans="1:26" ht="17.2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0"/>
      <c r="K976" s="125"/>
      <c r="L976" s="125"/>
      <c r="R976" s="50"/>
      <c r="S976" s="50"/>
      <c r="T976" s="50"/>
      <c r="U976" s="50"/>
      <c r="V976" s="50"/>
      <c r="W976" s="52"/>
      <c r="X976" s="50"/>
      <c r="Y976" s="50"/>
      <c r="Z976" s="50"/>
    </row>
    <row r="977" spans="1:26" ht="17.2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0"/>
      <c r="K977" s="125"/>
      <c r="L977" s="125"/>
      <c r="R977" s="50"/>
      <c r="S977" s="50"/>
      <c r="T977" s="50"/>
      <c r="U977" s="50"/>
      <c r="V977" s="50"/>
      <c r="W977" s="52"/>
      <c r="X977" s="50"/>
      <c r="Y977" s="50"/>
      <c r="Z977" s="50"/>
    </row>
    <row r="978" spans="1:26" ht="17.2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0"/>
      <c r="K978" s="125"/>
      <c r="L978" s="125"/>
      <c r="R978" s="50"/>
      <c r="S978" s="50"/>
      <c r="T978" s="50"/>
      <c r="U978" s="50"/>
      <c r="V978" s="50"/>
      <c r="W978" s="52"/>
      <c r="X978" s="50"/>
      <c r="Y978" s="50"/>
      <c r="Z978" s="50"/>
    </row>
    <row r="979" spans="1:26" ht="17.2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0"/>
      <c r="K979" s="125"/>
      <c r="L979" s="125"/>
      <c r="R979" s="50"/>
      <c r="S979" s="50"/>
      <c r="T979" s="50"/>
      <c r="U979" s="50"/>
      <c r="V979" s="50"/>
      <c r="W979" s="52"/>
      <c r="X979" s="50"/>
      <c r="Y979" s="50"/>
      <c r="Z979" s="50"/>
    </row>
    <row r="980" spans="1:26" ht="17.2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0"/>
      <c r="K980" s="125"/>
      <c r="L980" s="125"/>
      <c r="R980" s="50"/>
      <c r="S980" s="50"/>
      <c r="T980" s="50"/>
      <c r="U980" s="50"/>
      <c r="V980" s="50"/>
      <c r="W980" s="52"/>
      <c r="X980" s="50"/>
      <c r="Y980" s="50"/>
      <c r="Z980" s="50"/>
    </row>
    <row r="981" spans="1:26" ht="17.2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0"/>
      <c r="K981" s="125"/>
      <c r="L981" s="125"/>
      <c r="R981" s="50"/>
      <c r="S981" s="50"/>
      <c r="T981" s="50"/>
      <c r="U981" s="50"/>
      <c r="V981" s="50"/>
      <c r="W981" s="52"/>
      <c r="X981" s="50"/>
      <c r="Y981" s="50"/>
      <c r="Z981" s="50"/>
    </row>
    <row r="982" spans="1:26" ht="17.2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0"/>
      <c r="K982" s="125"/>
      <c r="L982" s="125"/>
      <c r="R982" s="50"/>
      <c r="S982" s="50"/>
      <c r="T982" s="50"/>
      <c r="U982" s="50"/>
      <c r="V982" s="50"/>
      <c r="W982" s="52"/>
      <c r="X982" s="50"/>
      <c r="Y982" s="50"/>
      <c r="Z982" s="50"/>
    </row>
    <row r="983" spans="1:26" ht="17.2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0"/>
      <c r="K983" s="125"/>
      <c r="L983" s="125"/>
      <c r="R983" s="50"/>
      <c r="S983" s="50"/>
      <c r="T983" s="50"/>
      <c r="U983" s="50"/>
      <c r="V983" s="50"/>
      <c r="W983" s="52"/>
      <c r="X983" s="50"/>
      <c r="Y983" s="50"/>
      <c r="Z983" s="50"/>
    </row>
    <row r="984" spans="1:26" ht="17.2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0"/>
      <c r="K984" s="125"/>
      <c r="L984" s="125"/>
      <c r="R984" s="50"/>
      <c r="S984" s="50"/>
      <c r="T984" s="50"/>
      <c r="U984" s="50"/>
      <c r="V984" s="50"/>
      <c r="W984" s="52"/>
      <c r="X984" s="50"/>
      <c r="Y984" s="50"/>
      <c r="Z984" s="50"/>
    </row>
    <row r="985" spans="1:26" ht="17.2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0"/>
      <c r="K985" s="125"/>
      <c r="L985" s="125"/>
      <c r="R985" s="50"/>
      <c r="S985" s="50"/>
      <c r="T985" s="50"/>
      <c r="U985" s="50"/>
      <c r="V985" s="50"/>
      <c r="W985" s="52"/>
      <c r="X985" s="50"/>
      <c r="Y985" s="50"/>
      <c r="Z985" s="50"/>
    </row>
    <row r="986" spans="1:26" ht="17.2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0"/>
      <c r="K986" s="125"/>
      <c r="L986" s="125"/>
      <c r="R986" s="50"/>
      <c r="S986" s="50"/>
      <c r="T986" s="50"/>
      <c r="U986" s="50"/>
      <c r="V986" s="50"/>
      <c r="W986" s="52"/>
      <c r="X986" s="50"/>
      <c r="Y986" s="50"/>
      <c r="Z986" s="50"/>
    </row>
    <row r="987" spans="1:26" ht="17.2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0"/>
      <c r="K987" s="125"/>
      <c r="L987" s="125"/>
      <c r="R987" s="50"/>
      <c r="S987" s="50"/>
      <c r="T987" s="50"/>
      <c r="U987" s="50"/>
      <c r="V987" s="50"/>
      <c r="W987" s="52"/>
      <c r="X987" s="50"/>
      <c r="Y987" s="50"/>
      <c r="Z987" s="50"/>
    </row>
    <row r="988" spans="1:26" ht="17.2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0"/>
      <c r="K988" s="125"/>
      <c r="L988" s="125"/>
      <c r="R988" s="50"/>
      <c r="S988" s="50"/>
      <c r="T988" s="50"/>
      <c r="U988" s="50"/>
      <c r="V988" s="50"/>
      <c r="W988" s="52"/>
      <c r="X988" s="50"/>
      <c r="Y988" s="50"/>
      <c r="Z988" s="50"/>
    </row>
    <row r="989" spans="1:26" ht="17.2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0"/>
      <c r="K989" s="125"/>
      <c r="L989" s="125"/>
      <c r="R989" s="50"/>
      <c r="S989" s="50"/>
      <c r="T989" s="50"/>
      <c r="U989" s="50"/>
      <c r="V989" s="50"/>
      <c r="W989" s="52"/>
      <c r="X989" s="50"/>
      <c r="Y989" s="50"/>
      <c r="Z989" s="50"/>
    </row>
    <row r="990" spans="1:26" ht="17.2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0"/>
      <c r="K990" s="125"/>
      <c r="L990" s="125"/>
      <c r="R990" s="50"/>
      <c r="S990" s="50"/>
      <c r="T990" s="50"/>
      <c r="U990" s="50"/>
      <c r="V990" s="50"/>
      <c r="W990" s="52"/>
      <c r="X990" s="50"/>
      <c r="Y990" s="50"/>
      <c r="Z990" s="50"/>
    </row>
    <row r="991" spans="1:26" ht="17.2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0"/>
      <c r="K991" s="125"/>
      <c r="L991" s="125"/>
      <c r="R991" s="50"/>
      <c r="S991" s="50"/>
      <c r="T991" s="50"/>
      <c r="U991" s="50"/>
      <c r="V991" s="50"/>
      <c r="W991" s="52"/>
      <c r="X991" s="50"/>
      <c r="Y991" s="50"/>
      <c r="Z991" s="50"/>
    </row>
    <row r="992" spans="1:26" ht="17.2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0"/>
      <c r="K992" s="125"/>
      <c r="L992" s="125"/>
      <c r="R992" s="50"/>
      <c r="S992" s="50"/>
      <c r="T992" s="50"/>
      <c r="U992" s="50"/>
      <c r="V992" s="50"/>
      <c r="W992" s="52"/>
      <c r="X992" s="50"/>
      <c r="Y992" s="50"/>
      <c r="Z992" s="50"/>
    </row>
    <row r="993" spans="1:26" ht="17.2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0"/>
      <c r="K993" s="125"/>
      <c r="L993" s="125"/>
      <c r="R993" s="50"/>
      <c r="S993" s="50"/>
      <c r="T993" s="50"/>
      <c r="U993" s="50"/>
      <c r="V993" s="50"/>
      <c r="W993" s="52"/>
      <c r="X993" s="50"/>
      <c r="Y993" s="50"/>
      <c r="Z993" s="50"/>
    </row>
    <row r="994" spans="1:26" ht="17.2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0"/>
      <c r="K994" s="125"/>
      <c r="L994" s="125"/>
      <c r="R994" s="50"/>
      <c r="S994" s="50"/>
      <c r="T994" s="50"/>
      <c r="U994" s="50"/>
      <c r="V994" s="50"/>
      <c r="W994" s="52"/>
      <c r="X994" s="50"/>
      <c r="Y994" s="50"/>
      <c r="Z994" s="50"/>
    </row>
    <row r="995" spans="1:26" ht="17.2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0"/>
      <c r="K995" s="125"/>
      <c r="L995" s="125"/>
      <c r="R995" s="50"/>
      <c r="S995" s="50"/>
      <c r="T995" s="50"/>
      <c r="U995" s="50"/>
      <c r="V995" s="50"/>
      <c r="W995" s="52"/>
      <c r="X995" s="50"/>
      <c r="Y995" s="50"/>
      <c r="Z995" s="50"/>
    </row>
    <row r="996" spans="1:26" ht="17.2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0"/>
      <c r="K996" s="125"/>
      <c r="L996" s="125"/>
      <c r="R996" s="50"/>
      <c r="S996" s="50"/>
      <c r="T996" s="50"/>
      <c r="U996" s="50"/>
      <c r="V996" s="50"/>
      <c r="W996" s="52"/>
      <c r="X996" s="50"/>
      <c r="Y996" s="50"/>
      <c r="Z996" s="50"/>
    </row>
    <row r="997" spans="1:26" ht="17.2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0"/>
      <c r="K997" s="125"/>
      <c r="L997" s="125"/>
      <c r="R997" s="50"/>
      <c r="S997" s="50"/>
      <c r="T997" s="50"/>
      <c r="U997" s="50"/>
      <c r="V997" s="50"/>
      <c r="W997" s="52"/>
      <c r="X997" s="50"/>
      <c r="Y997" s="50"/>
      <c r="Z997" s="50"/>
    </row>
    <row r="998" spans="1:26" ht="17.2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0"/>
      <c r="K998" s="125"/>
      <c r="L998" s="125"/>
      <c r="R998" s="50"/>
      <c r="S998" s="50"/>
      <c r="T998" s="50"/>
      <c r="U998" s="50"/>
      <c r="V998" s="50"/>
      <c r="W998" s="52"/>
      <c r="X998" s="50"/>
      <c r="Y998" s="50"/>
      <c r="Z998" s="50"/>
    </row>
    <row r="999" spans="1:26" ht="17.2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0"/>
      <c r="K999" s="125"/>
      <c r="L999" s="125"/>
      <c r="R999" s="50"/>
      <c r="S999" s="50"/>
      <c r="T999" s="50"/>
      <c r="U999" s="50"/>
      <c r="V999" s="50"/>
      <c r="W999" s="52"/>
      <c r="X999" s="50"/>
      <c r="Y999" s="50"/>
      <c r="Z999" s="50"/>
    </row>
    <row r="1000" spans="1:26" ht="17.2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0"/>
      <c r="K1000" s="125"/>
      <c r="L1000" s="125"/>
      <c r="R1000" s="50"/>
      <c r="S1000" s="50"/>
      <c r="T1000" s="50"/>
      <c r="U1000" s="50"/>
      <c r="V1000" s="50"/>
      <c r="W1000" s="52"/>
      <c r="X1000" s="50"/>
      <c r="Y1000" s="50"/>
      <c r="Z1000" s="50"/>
    </row>
  </sheetData>
  <autoFilter ref="Q3:W48" xr:uid="{00000000-0001-0000-0900-000000000000}"/>
  <mergeCells count="14">
    <mergeCell ref="J3:J4"/>
    <mergeCell ref="F14:G14"/>
    <mergeCell ref="E38:I38"/>
    <mergeCell ref="F35:G35"/>
    <mergeCell ref="E36:G36"/>
    <mergeCell ref="C1:F1"/>
    <mergeCell ref="G1:I1"/>
    <mergeCell ref="A3:C3"/>
    <mergeCell ref="E3:I3"/>
    <mergeCell ref="A4:C11"/>
    <mergeCell ref="A13:C13"/>
    <mergeCell ref="A20:C20"/>
    <mergeCell ref="A28:C28"/>
    <mergeCell ref="A37:C37"/>
  </mergeCells>
  <phoneticPr fontId="39" type="noConversion"/>
  <conditionalFormatting sqref="I5:I35">
    <cfRule type="cellIs" dxfId="15" priority="1" operator="greaterThan">
      <formula>0.9</formula>
    </cfRule>
  </conditionalFormatting>
  <conditionalFormatting sqref="J5:J36">
    <cfRule type="cellIs" dxfId="14" priority="2" operator="lessThan">
      <formula>0</formula>
    </cfRule>
  </conditionalFormatting>
  <dataValidations count="2">
    <dataValidation type="list" allowBlank="1" showInputMessage="1" showErrorMessage="1" sqref="R1:R1048576" xr:uid="{160EC764-7159-404F-9D79-0B1A4128D254}">
      <formula1>$A$29:$A$34</formula1>
    </dataValidation>
    <dataValidation type="list" allowBlank="1" showInputMessage="1" showErrorMessage="1" sqref="U1:U1048576" xr:uid="{768D662C-09D9-417A-A4EB-54B21B7212CC}">
      <formula1>$G$5:$G$34</formula1>
    </dataValidation>
  </dataValidations>
  <pageMargins left="0.70866141732283472" right="0.70866141732283472" top="0.74803149606299213" bottom="0.74803149606299213" header="0" footer="0"/>
  <pageSetup paperSize="9" orientation="portrait"/>
  <colBreaks count="1" manualBreakCount="1">
    <brk id="10" man="1"/>
  </colBrea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FBFBF"/>
  </sheetPr>
  <dimension ref="A1:Z1000"/>
  <sheetViews>
    <sheetView showGridLines="0" workbookViewId="0"/>
  </sheetViews>
  <sheetFormatPr defaultColWidth="14.42578125" defaultRowHeight="15" customHeight="1" outlineLevelCol="1"/>
  <cols>
    <col min="1" max="3" width="14" customWidth="1"/>
    <col min="4" max="4" width="2.42578125" customWidth="1"/>
    <col min="6" max="9" width="14" customWidth="1"/>
    <col min="10" max="10" width="10.28515625" customWidth="1"/>
    <col min="11" max="11" width="2.42578125" customWidth="1"/>
    <col min="12" max="14" width="14" customWidth="1"/>
    <col min="15" max="15" width="18.42578125" customWidth="1"/>
    <col min="16" max="16" width="2.42578125" customWidth="1"/>
    <col min="17" max="17" width="3.5703125" customWidth="1"/>
    <col min="18" max="18" width="17.140625" customWidth="1"/>
    <col min="19" max="20" width="14" hidden="1" customWidth="1" outlineLevel="1"/>
    <col min="21" max="21" width="14" customWidth="1" collapsed="1"/>
    <col min="22" max="26" width="14" customWidth="1"/>
  </cols>
  <sheetData>
    <row r="1" spans="1:26" ht="17.25" customHeight="1">
      <c r="A1" s="122" t="s">
        <v>14</v>
      </c>
      <c r="B1" s="53"/>
      <c r="C1" s="426"/>
      <c r="D1" s="427"/>
      <c r="E1" s="427"/>
      <c r="F1" s="427"/>
      <c r="G1" s="428"/>
      <c r="H1" s="427"/>
      <c r="I1" s="427"/>
      <c r="J1" s="124"/>
      <c r="K1" s="125"/>
      <c r="L1" s="125"/>
      <c r="R1" s="50"/>
      <c r="S1" s="50"/>
      <c r="T1" s="50"/>
      <c r="U1" s="50"/>
      <c r="V1" s="50"/>
      <c r="W1" s="52"/>
      <c r="X1" s="50"/>
      <c r="Y1" s="50"/>
      <c r="Z1" s="50"/>
    </row>
    <row r="2" spans="1:26" ht="17.25" customHeight="1">
      <c r="A2" s="53"/>
      <c r="B2" s="53"/>
      <c r="C2" s="53"/>
      <c r="D2" s="53"/>
      <c r="E2" s="53"/>
      <c r="F2" s="53"/>
      <c r="G2" s="53"/>
      <c r="H2" s="53"/>
      <c r="I2" s="53"/>
      <c r="J2" s="127"/>
      <c r="K2" s="221"/>
      <c r="L2" s="128" t="s">
        <v>111</v>
      </c>
      <c r="Q2" s="59" t="s">
        <v>112</v>
      </c>
      <c r="R2" s="50"/>
      <c r="S2" s="50"/>
      <c r="T2" s="50"/>
      <c r="U2" s="50"/>
      <c r="V2" s="50"/>
      <c r="W2" s="52"/>
      <c r="X2" s="50"/>
      <c r="Y2" s="50"/>
      <c r="Z2" s="50"/>
    </row>
    <row r="3" spans="1:26" ht="17.25" customHeight="1">
      <c r="A3" s="429" t="s">
        <v>113</v>
      </c>
      <c r="B3" s="388"/>
      <c r="C3" s="430"/>
      <c r="D3" s="129"/>
      <c r="E3" s="431" t="s">
        <v>114</v>
      </c>
      <c r="F3" s="432"/>
      <c r="G3" s="432"/>
      <c r="H3" s="432"/>
      <c r="I3" s="433"/>
      <c r="J3" s="434" t="s">
        <v>115</v>
      </c>
      <c r="K3" s="130"/>
      <c r="L3" s="131" t="s">
        <v>116</v>
      </c>
      <c r="M3" s="132" t="s">
        <v>25</v>
      </c>
      <c r="N3" s="132" t="s">
        <v>24</v>
      </c>
      <c r="O3" s="133" t="s">
        <v>117</v>
      </c>
      <c r="Q3" s="134" t="s">
        <v>116</v>
      </c>
      <c r="R3" s="135" t="s">
        <v>118</v>
      </c>
      <c r="S3" s="135" t="s">
        <v>119</v>
      </c>
      <c r="T3" s="135" t="s">
        <v>120</v>
      </c>
      <c r="U3" s="135" t="s">
        <v>121</v>
      </c>
      <c r="V3" s="136" t="s">
        <v>24</v>
      </c>
      <c r="W3" s="137" t="s">
        <v>122</v>
      </c>
      <c r="X3" s="50"/>
      <c r="Y3" s="50"/>
      <c r="Z3" s="50"/>
    </row>
    <row r="4" spans="1:26" ht="17.25" customHeight="1">
      <c r="A4" s="442"/>
      <c r="B4" s="443"/>
      <c r="C4" s="444"/>
      <c r="D4" s="126"/>
      <c r="E4" s="138" t="s">
        <v>119</v>
      </c>
      <c r="F4" s="139" t="s">
        <v>120</v>
      </c>
      <c r="G4" s="139" t="s">
        <v>121</v>
      </c>
      <c r="H4" s="139" t="s">
        <v>24</v>
      </c>
      <c r="I4" s="140" t="s">
        <v>123</v>
      </c>
      <c r="J4" s="435"/>
      <c r="K4" s="141"/>
      <c r="L4" s="142"/>
      <c r="M4" s="143" t="s">
        <v>46</v>
      </c>
      <c r="N4" s="144">
        <v>1000000</v>
      </c>
      <c r="O4" s="145"/>
      <c r="Q4" s="146">
        <v>45505</v>
      </c>
      <c r="R4" s="156" t="s">
        <v>110</v>
      </c>
      <c r="S4" s="147"/>
      <c r="T4" s="147"/>
      <c r="U4" s="157" t="s">
        <v>62</v>
      </c>
      <c r="V4" s="148">
        <v>49430</v>
      </c>
      <c r="W4" s="149"/>
      <c r="X4" s="50"/>
      <c r="Y4" s="50"/>
      <c r="Z4" s="50"/>
    </row>
    <row r="5" spans="1:26" ht="17.25" customHeight="1">
      <c r="A5" s="445"/>
      <c r="B5" s="446"/>
      <c r="C5" s="447"/>
      <c r="D5" s="168" t="str">
        <f>현금흐름!$B$20</f>
        <v>관리비</v>
      </c>
      <c r="E5" s="150" t="s">
        <v>125</v>
      </c>
      <c r="F5" s="151" t="str">
        <f>현금흐름!A20</f>
        <v>주거</v>
      </c>
      <c r="G5" s="152" t="str">
        <f>현금흐름!$B$20</f>
        <v>관리비</v>
      </c>
      <c r="H5" s="153">
        <f t="shared" ref="H5:H13" si="0">SUMIF(U:U,G5,V:V)</f>
        <v>0</v>
      </c>
      <c r="I5" s="285" t="e">
        <f>H5/현금흐름!Q20</f>
        <v>#DIV/0!</v>
      </c>
      <c r="J5" s="154">
        <f>현금흐름!Q20-H5</f>
        <v>0</v>
      </c>
      <c r="K5" s="141"/>
      <c r="L5" s="142"/>
      <c r="M5" s="143" t="s">
        <v>47</v>
      </c>
      <c r="N5" s="144"/>
      <c r="O5" s="145"/>
      <c r="Q5" s="155"/>
      <c r="R5" s="156"/>
      <c r="S5" s="147"/>
      <c r="T5" s="147"/>
      <c r="U5" s="157"/>
      <c r="V5" s="157"/>
      <c r="W5" s="158"/>
      <c r="X5" s="50"/>
      <c r="Y5" s="50"/>
      <c r="Z5" s="50"/>
    </row>
    <row r="6" spans="1:26" ht="17.25" customHeight="1">
      <c r="A6" s="445"/>
      <c r="B6" s="446"/>
      <c r="C6" s="447"/>
      <c r="D6" s="168" t="str">
        <f>현금흐름!$B$21</f>
        <v>전세대출</v>
      </c>
      <c r="E6" s="159" t="s">
        <v>125</v>
      </c>
      <c r="F6" s="160" t="str">
        <f>현금흐름!A20</f>
        <v>주거</v>
      </c>
      <c r="G6" s="161" t="str">
        <f>현금흐름!$B$21</f>
        <v>전세대출</v>
      </c>
      <c r="H6" s="162">
        <f t="shared" si="0"/>
        <v>0</v>
      </c>
      <c r="I6" s="285" t="e">
        <f>H6/현금흐름!Q21</f>
        <v>#DIV/0!</v>
      </c>
      <c r="J6" s="154">
        <f>현금흐름!Q21-H6</f>
        <v>0</v>
      </c>
      <c r="K6" s="141"/>
      <c r="L6" s="142"/>
      <c r="M6" s="143" t="s">
        <v>48</v>
      </c>
      <c r="N6" s="144"/>
      <c r="O6" s="145"/>
      <c r="Q6" s="155"/>
      <c r="R6" s="156"/>
      <c r="S6" s="147"/>
      <c r="T6" s="147"/>
      <c r="U6" s="157"/>
      <c r="V6" s="157"/>
      <c r="W6" s="158"/>
      <c r="X6" s="50"/>
      <c r="Y6" s="50"/>
      <c r="Z6" s="50"/>
    </row>
    <row r="7" spans="1:26" ht="17.25" customHeight="1">
      <c r="A7" s="445"/>
      <c r="B7" s="446"/>
      <c r="C7" s="447"/>
      <c r="D7" s="168" t="str">
        <f>현금흐름!$B$22</f>
        <v>휴대폰</v>
      </c>
      <c r="E7" s="159" t="s">
        <v>125</v>
      </c>
      <c r="F7" s="163" t="str">
        <f>현금흐름!A22</f>
        <v>통신</v>
      </c>
      <c r="G7" s="161" t="str">
        <f>현금흐름!$B$22</f>
        <v>휴대폰</v>
      </c>
      <c r="H7" s="162">
        <f t="shared" si="0"/>
        <v>49430</v>
      </c>
      <c r="I7" s="285" t="e">
        <f>H7/현금흐름!Q22</f>
        <v>#DIV/0!</v>
      </c>
      <c r="J7" s="154">
        <f>현금흐름!Q22-H7</f>
        <v>-49430</v>
      </c>
      <c r="K7" s="141"/>
      <c r="L7" s="142"/>
      <c r="M7" s="143"/>
      <c r="N7" s="144"/>
      <c r="O7" s="145"/>
      <c r="Q7" s="155"/>
      <c r="R7" s="156"/>
      <c r="S7" s="147"/>
      <c r="T7" s="147"/>
      <c r="U7" s="157"/>
      <c r="V7" s="157"/>
      <c r="W7" s="158"/>
      <c r="X7" s="50"/>
      <c r="Y7" s="50"/>
      <c r="Z7" s="50"/>
    </row>
    <row r="8" spans="1:26" ht="17.25" customHeight="1">
      <c r="A8" s="445"/>
      <c r="B8" s="446"/>
      <c r="C8" s="447"/>
      <c r="D8" s="168" t="str">
        <f>현금흐름!$B$23</f>
        <v>인터넷/TV</v>
      </c>
      <c r="E8" s="159" t="s">
        <v>125</v>
      </c>
      <c r="F8" s="160" t="str">
        <f>현금흐름!A22</f>
        <v>통신</v>
      </c>
      <c r="G8" s="161" t="str">
        <f>현금흐름!$B$23</f>
        <v>인터넷/TV</v>
      </c>
      <c r="H8" s="162">
        <f t="shared" si="0"/>
        <v>0</v>
      </c>
      <c r="I8" s="285" t="e">
        <f>H8/현금흐름!Q23</f>
        <v>#DIV/0!</v>
      </c>
      <c r="J8" s="154">
        <f>현금흐름!Q23-H8</f>
        <v>0</v>
      </c>
      <c r="K8" s="141"/>
      <c r="L8" s="142"/>
      <c r="M8" s="143"/>
      <c r="N8" s="144"/>
      <c r="O8" s="145"/>
      <c r="Q8" s="155"/>
      <c r="R8" s="156"/>
      <c r="S8" s="147"/>
      <c r="T8" s="147"/>
      <c r="U8" s="157"/>
      <c r="V8" s="157"/>
      <c r="W8" s="158"/>
      <c r="X8" s="50"/>
      <c r="Y8" s="50"/>
      <c r="Z8" s="50"/>
    </row>
    <row r="9" spans="1:26" ht="17.25" customHeight="1">
      <c r="A9" s="445"/>
      <c r="B9" s="446"/>
      <c r="C9" s="447"/>
      <c r="D9" s="168" t="str">
        <f>현금흐름!$B$24</f>
        <v>보장성</v>
      </c>
      <c r="E9" s="159" t="s">
        <v>125</v>
      </c>
      <c r="F9" s="164" t="str">
        <f>현금흐름!A24</f>
        <v>보험</v>
      </c>
      <c r="G9" s="161" t="str">
        <f>현금흐름!$B$24</f>
        <v>보장성</v>
      </c>
      <c r="H9" s="162">
        <f t="shared" si="0"/>
        <v>0</v>
      </c>
      <c r="I9" s="285" t="e">
        <f>H9/현금흐름!Q24</f>
        <v>#DIV/0!</v>
      </c>
      <c r="J9" s="154">
        <f>현금흐름!Q24-H9</f>
        <v>0</v>
      </c>
      <c r="K9" s="141"/>
      <c r="L9" s="142"/>
      <c r="M9" s="143"/>
      <c r="N9" s="144"/>
      <c r="O9" s="145"/>
      <c r="Q9" s="155"/>
      <c r="R9" s="156"/>
      <c r="S9" s="147"/>
      <c r="T9" s="147"/>
      <c r="U9" s="157"/>
      <c r="V9" s="157"/>
      <c r="W9" s="158"/>
      <c r="X9" s="50"/>
      <c r="Y9" s="50"/>
      <c r="Z9" s="50"/>
    </row>
    <row r="10" spans="1:26" ht="17.25" customHeight="1">
      <c r="A10" s="445"/>
      <c r="B10" s="446"/>
      <c r="C10" s="447"/>
      <c r="D10" s="168" t="str">
        <f>현금흐름!$B$25</f>
        <v>주담대</v>
      </c>
      <c r="E10" s="159" t="s">
        <v>125</v>
      </c>
      <c r="F10" s="163" t="str">
        <f>현금흐름!A25</f>
        <v>이자</v>
      </c>
      <c r="G10" s="161" t="str">
        <f>현금흐름!$B$25</f>
        <v>주담대</v>
      </c>
      <c r="H10" s="162">
        <f t="shared" si="0"/>
        <v>0</v>
      </c>
      <c r="I10" s="285" t="e">
        <f>H10/현금흐름!Q25</f>
        <v>#DIV/0!</v>
      </c>
      <c r="J10" s="154">
        <f>현금흐름!Q25-H10</f>
        <v>0</v>
      </c>
      <c r="K10" s="141"/>
      <c r="L10" s="142"/>
      <c r="M10" s="143"/>
      <c r="N10" s="144"/>
      <c r="O10" s="145"/>
      <c r="Q10" s="155"/>
      <c r="R10" s="156"/>
      <c r="S10" s="147"/>
      <c r="T10" s="147"/>
      <c r="U10" s="157"/>
      <c r="V10" s="157"/>
      <c r="W10" s="158"/>
      <c r="X10" s="50"/>
      <c r="Y10" s="50"/>
      <c r="Z10" s="50"/>
    </row>
    <row r="11" spans="1:26" ht="17.25" customHeight="1">
      <c r="A11" s="448"/>
      <c r="B11" s="449"/>
      <c r="C11" s="450"/>
      <c r="D11" s="168" t="str">
        <f>현금흐름!$B$26</f>
        <v>신용</v>
      </c>
      <c r="E11" s="159" t="s">
        <v>125</v>
      </c>
      <c r="F11" s="160" t="str">
        <f>현금흐름!A25</f>
        <v>이자</v>
      </c>
      <c r="G11" s="161" t="str">
        <f>현금흐름!$B$26</f>
        <v>신용</v>
      </c>
      <c r="H11" s="162">
        <f t="shared" si="0"/>
        <v>0</v>
      </c>
      <c r="I11" s="285" t="e">
        <f>H11/현금흐름!Q26</f>
        <v>#DIV/0!</v>
      </c>
      <c r="J11" s="154">
        <f>현금흐름!Q26-H11</f>
        <v>0</v>
      </c>
      <c r="K11" s="141"/>
      <c r="L11" s="142"/>
      <c r="M11" s="143"/>
      <c r="N11" s="144"/>
      <c r="O11" s="145"/>
      <c r="Q11" s="155"/>
      <c r="R11" s="156"/>
      <c r="S11" s="147"/>
      <c r="T11" s="147"/>
      <c r="U11" s="157"/>
      <c r="V11" s="157"/>
      <c r="W11" s="158"/>
      <c r="X11" s="50"/>
      <c r="Y11" s="50"/>
      <c r="Z11" s="50"/>
    </row>
    <row r="12" spans="1:26" ht="17.25" customHeight="1">
      <c r="D12" s="168" t="str">
        <f>현금흐름!$B$27</f>
        <v>대중교통/택시</v>
      </c>
      <c r="E12" s="159" t="s">
        <v>125</v>
      </c>
      <c r="F12" s="164" t="str">
        <f>현금흐름!A27</f>
        <v>교통</v>
      </c>
      <c r="G12" s="161" t="str">
        <f>현금흐름!$B$27</f>
        <v>대중교통/택시</v>
      </c>
      <c r="H12" s="162">
        <f t="shared" si="0"/>
        <v>0</v>
      </c>
      <c r="I12" s="285" t="e">
        <f>H12/현금흐름!Q27</f>
        <v>#DIV/0!</v>
      </c>
      <c r="J12" s="154">
        <f>현금흐름!Q27-H12</f>
        <v>0</v>
      </c>
      <c r="K12" s="141"/>
      <c r="L12" s="142"/>
      <c r="M12" s="143"/>
      <c r="N12" s="144"/>
      <c r="O12" s="145"/>
      <c r="Q12" s="155"/>
      <c r="R12" s="156"/>
      <c r="S12" s="147"/>
      <c r="T12" s="147"/>
      <c r="U12" s="157"/>
      <c r="V12" s="157"/>
      <c r="W12" s="158"/>
      <c r="X12" s="50"/>
      <c r="Y12" s="50"/>
      <c r="Z12" s="50"/>
    </row>
    <row r="13" spans="1:26" ht="17.25" customHeight="1">
      <c r="A13" s="451" t="s">
        <v>44</v>
      </c>
      <c r="B13" s="452"/>
      <c r="C13" s="453"/>
      <c r="D13" s="168" t="str">
        <f>현금흐름!$B$28</f>
        <v>세금/공과금</v>
      </c>
      <c r="E13" s="159" t="s">
        <v>125</v>
      </c>
      <c r="F13" s="164" t="str">
        <f>현금흐름!A28</f>
        <v>기타</v>
      </c>
      <c r="G13" s="161" t="str">
        <f>현금흐름!$B$28</f>
        <v>세금/공과금</v>
      </c>
      <c r="H13" s="162">
        <f t="shared" si="0"/>
        <v>0</v>
      </c>
      <c r="I13" s="285" t="e">
        <f>H13/현금흐름!Q28</f>
        <v>#DIV/0!</v>
      </c>
      <c r="J13" s="154">
        <f>현금흐름!Q28-H13</f>
        <v>0</v>
      </c>
      <c r="K13" s="141"/>
      <c r="L13" s="142"/>
      <c r="M13" s="143"/>
      <c r="N13" s="144"/>
      <c r="O13" s="145"/>
      <c r="Q13" s="155"/>
      <c r="R13" s="156"/>
      <c r="S13" s="147"/>
      <c r="T13" s="147"/>
      <c r="U13" s="157"/>
      <c r="V13" s="157"/>
      <c r="W13" s="158"/>
      <c r="X13" s="50"/>
      <c r="Y13" s="50"/>
      <c r="Z13" s="50"/>
    </row>
    <row r="14" spans="1:26" ht="17.25" customHeight="1">
      <c r="A14" s="312" t="s">
        <v>126</v>
      </c>
      <c r="B14" s="166" t="s">
        <v>24</v>
      </c>
      <c r="C14" s="313" t="s">
        <v>127</v>
      </c>
      <c r="D14" s="126"/>
      <c r="E14" s="170"/>
      <c r="F14" s="436" t="s">
        <v>1</v>
      </c>
      <c r="G14" s="367"/>
      <c r="H14" s="171">
        <f>SUM(H5:H13)</f>
        <v>49430</v>
      </c>
      <c r="I14" s="287" t="e">
        <f>H14/현금흐름!Q29</f>
        <v>#DIV/0!</v>
      </c>
      <c r="J14" s="172">
        <f>현금흐름!Q29-H14</f>
        <v>-49430</v>
      </c>
      <c r="K14" s="141"/>
      <c r="L14" s="142"/>
      <c r="M14" s="143"/>
      <c r="N14" s="144"/>
      <c r="O14" s="145"/>
      <c r="Q14" s="155"/>
      <c r="R14" s="156"/>
      <c r="S14" s="147"/>
      <c r="T14" s="147"/>
      <c r="U14" s="157"/>
      <c r="V14" s="157"/>
      <c r="W14" s="158"/>
      <c r="X14" s="50"/>
      <c r="Y14" s="50"/>
      <c r="Z14" s="50"/>
    </row>
    <row r="15" spans="1:26" ht="17.25" customHeight="1">
      <c r="A15" s="314" t="str">
        <f>현금흐름!A4</f>
        <v>회사</v>
      </c>
      <c r="B15" s="162">
        <f>SUMIF($M$4:$M$15,A15,$N$4:$N$15)</f>
        <v>1000000</v>
      </c>
      <c r="C15" s="315">
        <f>B15/$B$18</f>
        <v>1</v>
      </c>
      <c r="D15" s="168" t="str">
        <f>현금흐름!$B$30</f>
        <v>자동차보험</v>
      </c>
      <c r="E15" s="173" t="s">
        <v>128</v>
      </c>
      <c r="F15" s="174" t="str">
        <f>현금흐름!A30</f>
        <v>차량</v>
      </c>
      <c r="G15" s="161" t="str">
        <f>현금흐름!$B$30</f>
        <v>자동차보험</v>
      </c>
      <c r="H15" s="162">
        <f t="shared" ref="H15:H34" si="1">SUMIF(U:U,G15,V:V)</f>
        <v>0</v>
      </c>
      <c r="I15" s="285" t="e">
        <f>H15/현금흐름!Q30</f>
        <v>#DIV/0!</v>
      </c>
      <c r="J15" s="154">
        <f>현금흐름!Q30-H15</f>
        <v>0</v>
      </c>
      <c r="K15" s="175"/>
      <c r="L15" s="142"/>
      <c r="M15" s="143"/>
      <c r="N15" s="144"/>
      <c r="O15" s="145"/>
      <c r="Q15" s="155"/>
      <c r="R15" s="156"/>
      <c r="S15" s="147"/>
      <c r="T15" s="147"/>
      <c r="U15" s="157"/>
      <c r="V15" s="157"/>
      <c r="W15" s="158"/>
      <c r="X15" s="50"/>
      <c r="Y15" s="50"/>
      <c r="Z15" s="50"/>
    </row>
    <row r="16" spans="1:26" ht="17.25" customHeight="1">
      <c r="A16" s="314" t="s">
        <v>47</v>
      </c>
      <c r="B16" s="162">
        <f>SUMIF($M$4:$M$15,A16,$N$4:$N$15)</f>
        <v>0</v>
      </c>
      <c r="C16" s="315">
        <f>B16/$B$18</f>
        <v>0</v>
      </c>
      <c r="D16" s="168" t="str">
        <f>현금흐름!$B$31</f>
        <v>주유</v>
      </c>
      <c r="E16" s="178" t="s">
        <v>128</v>
      </c>
      <c r="F16" s="179" t="str">
        <f>현금흐름!A30</f>
        <v>차량</v>
      </c>
      <c r="G16" s="161" t="str">
        <f>현금흐름!$B$31</f>
        <v>주유</v>
      </c>
      <c r="H16" s="162">
        <f t="shared" si="1"/>
        <v>0</v>
      </c>
      <c r="I16" s="285" t="e">
        <f>H16/현금흐름!Q31</f>
        <v>#DIV/0!</v>
      </c>
      <c r="J16" s="154">
        <f>현금흐름!Q31-H16</f>
        <v>0</v>
      </c>
      <c r="K16" s="141"/>
      <c r="L16" s="185"/>
      <c r="M16" s="186" t="s">
        <v>129</v>
      </c>
      <c r="N16" s="187">
        <f>SUM(N4:N15)</f>
        <v>1000000</v>
      </c>
      <c r="O16" s="188"/>
      <c r="Q16" s="155"/>
      <c r="R16" s="156"/>
      <c r="S16" s="147"/>
      <c r="T16" s="147"/>
      <c r="U16" s="157"/>
      <c r="V16" s="157"/>
      <c r="W16" s="158"/>
      <c r="X16" s="50"/>
      <c r="Y16" s="50"/>
      <c r="Z16" s="50"/>
    </row>
    <row r="17" spans="1:26" ht="17.25" customHeight="1">
      <c r="A17" s="314" t="s">
        <v>48</v>
      </c>
      <c r="B17" s="162">
        <f>SUMIF($M$4:$M$15,A17,$N$4:$N$15)</f>
        <v>0</v>
      </c>
      <c r="C17" s="315">
        <f>B17/$B$18</f>
        <v>0</v>
      </c>
      <c r="D17" s="168" t="str">
        <f>현금흐름!$B$32</f>
        <v>기타유지비</v>
      </c>
      <c r="E17" s="178" t="s">
        <v>128</v>
      </c>
      <c r="F17" s="180" t="str">
        <f>현금흐름!A30</f>
        <v>차량</v>
      </c>
      <c r="G17" s="161" t="str">
        <f>현금흐름!$B$32</f>
        <v>기타유지비</v>
      </c>
      <c r="H17" s="162">
        <f t="shared" si="1"/>
        <v>0</v>
      </c>
      <c r="I17" s="285" t="e">
        <f>H17/현금흐름!Q32</f>
        <v>#DIV/0!</v>
      </c>
      <c r="J17" s="154">
        <f>현금흐름!Q32-H17</f>
        <v>0</v>
      </c>
      <c r="K17" s="141"/>
      <c r="L17" s="128"/>
      <c r="Q17" s="155"/>
      <c r="R17" s="156"/>
      <c r="S17" s="147"/>
      <c r="T17" s="147"/>
      <c r="U17" s="157"/>
      <c r="V17" s="157"/>
      <c r="W17" s="158"/>
      <c r="X17" s="50"/>
      <c r="Y17" s="50"/>
      <c r="Z17" s="50"/>
    </row>
    <row r="18" spans="1:26" ht="17.25" customHeight="1">
      <c r="A18" s="316" t="s">
        <v>129</v>
      </c>
      <c r="B18" s="317">
        <f>SUM(B15:B17)</f>
        <v>1000000</v>
      </c>
      <c r="C18" s="318"/>
      <c r="D18" s="168" t="str">
        <f>현금흐름!$B$33</f>
        <v>집밥</v>
      </c>
      <c r="E18" s="178" t="s">
        <v>128</v>
      </c>
      <c r="F18" s="163" t="str">
        <f>현금흐름!A33</f>
        <v>식비</v>
      </c>
      <c r="G18" s="161" t="str">
        <f>현금흐름!$B$33</f>
        <v>집밥</v>
      </c>
      <c r="H18" s="162">
        <f t="shared" si="1"/>
        <v>0</v>
      </c>
      <c r="I18" s="285" t="e">
        <f>H18/현금흐름!Q33</f>
        <v>#DIV/0!</v>
      </c>
      <c r="J18" s="154">
        <f>현금흐름!Q33-H18</f>
        <v>0</v>
      </c>
      <c r="K18" s="141"/>
      <c r="L18" s="128" t="s">
        <v>49</v>
      </c>
      <c r="Q18" s="155"/>
      <c r="R18" s="156"/>
      <c r="S18" s="147"/>
      <c r="T18" s="147"/>
      <c r="U18" s="157"/>
      <c r="V18" s="157"/>
      <c r="W18" s="158"/>
      <c r="X18" s="50"/>
      <c r="Y18" s="50"/>
      <c r="Z18" s="50"/>
    </row>
    <row r="19" spans="1:26" ht="17.25" customHeight="1">
      <c r="A19" s="53"/>
      <c r="B19" s="53"/>
      <c r="C19" s="53"/>
      <c r="D19" s="168" t="str">
        <f>현금흐름!$B$34</f>
        <v>외식/배달</v>
      </c>
      <c r="E19" s="178" t="s">
        <v>128</v>
      </c>
      <c r="F19" s="181" t="str">
        <f>현금흐름!A33</f>
        <v>식비</v>
      </c>
      <c r="G19" s="161" t="str">
        <f>현금흐름!$B$34</f>
        <v>외식/배달</v>
      </c>
      <c r="H19" s="162">
        <f t="shared" si="1"/>
        <v>0</v>
      </c>
      <c r="I19" s="285" t="e">
        <f>H19/현금흐름!Q34</f>
        <v>#DIV/0!</v>
      </c>
      <c r="J19" s="154">
        <f>현금흐름!Q34-H19</f>
        <v>0</v>
      </c>
      <c r="K19" s="141"/>
      <c r="L19" s="131" t="s">
        <v>116</v>
      </c>
      <c r="M19" s="132" t="s">
        <v>130</v>
      </c>
      <c r="N19" s="132" t="s">
        <v>24</v>
      </c>
      <c r="O19" s="133" t="s">
        <v>117</v>
      </c>
      <c r="Q19" s="155"/>
      <c r="R19" s="156"/>
      <c r="S19" s="147"/>
      <c r="T19" s="147"/>
      <c r="U19" s="157"/>
      <c r="V19" s="157"/>
      <c r="W19" s="158"/>
      <c r="X19" s="50"/>
      <c r="Y19" s="50"/>
      <c r="Z19" s="50"/>
    </row>
    <row r="20" spans="1:26" ht="17.25" customHeight="1">
      <c r="A20" s="437" t="s">
        <v>49</v>
      </c>
      <c r="B20" s="438"/>
      <c r="C20" s="439"/>
      <c r="D20" s="168" t="str">
        <f>현금흐름!$B$35</f>
        <v>카페/간식</v>
      </c>
      <c r="E20" s="178" t="s">
        <v>128</v>
      </c>
      <c r="F20" s="184" t="str">
        <f>현금흐름!A33</f>
        <v>식비</v>
      </c>
      <c r="G20" s="161" t="str">
        <f>현금흐름!$B$35</f>
        <v>카페/간식</v>
      </c>
      <c r="H20" s="162">
        <f t="shared" si="1"/>
        <v>0</v>
      </c>
      <c r="I20" s="285" t="e">
        <f>H20/현금흐름!Q35</f>
        <v>#DIV/0!</v>
      </c>
      <c r="J20" s="154">
        <f>현금흐름!Q35-H20</f>
        <v>0</v>
      </c>
      <c r="K20" s="141"/>
      <c r="L20" s="142"/>
      <c r="M20" s="192" t="s">
        <v>153</v>
      </c>
      <c r="N20" s="144">
        <v>1000000</v>
      </c>
      <c r="O20" s="194"/>
      <c r="Q20" s="155"/>
      <c r="R20" s="156"/>
      <c r="S20" s="147"/>
      <c r="T20" s="147"/>
      <c r="U20" s="157"/>
      <c r="V20" s="157"/>
      <c r="W20" s="158"/>
      <c r="X20" s="50"/>
      <c r="Y20" s="50"/>
      <c r="Z20" s="50"/>
    </row>
    <row r="21" spans="1:26" ht="17.25" customHeight="1">
      <c r="A21" s="165" t="s">
        <v>130</v>
      </c>
      <c r="B21" s="166" t="s">
        <v>24</v>
      </c>
      <c r="C21" s="167" t="s">
        <v>127</v>
      </c>
      <c r="D21" s="168" t="str">
        <f>현금흐름!$B$36</f>
        <v>음악</v>
      </c>
      <c r="E21" s="178" t="s">
        <v>128</v>
      </c>
      <c r="F21" s="288" t="str">
        <f>현금흐름!A36</f>
        <v>취미</v>
      </c>
      <c r="G21" s="161" t="str">
        <f>현금흐름!$B$36</f>
        <v>음악</v>
      </c>
      <c r="H21" s="162">
        <f t="shared" si="1"/>
        <v>0</v>
      </c>
      <c r="I21" s="285" t="e">
        <f>H21/현금흐름!Q36</f>
        <v>#DIV/0!</v>
      </c>
      <c r="J21" s="154">
        <f>현금흐름!Q36-H21</f>
        <v>0</v>
      </c>
      <c r="K21" s="141"/>
      <c r="L21" s="142"/>
      <c r="M21" s="143" t="s">
        <v>154</v>
      </c>
      <c r="N21" s="144">
        <v>1000000</v>
      </c>
      <c r="O21" s="145"/>
      <c r="Q21" s="155"/>
      <c r="R21" s="156"/>
      <c r="S21" s="147"/>
      <c r="T21" s="147"/>
      <c r="U21" s="157"/>
      <c r="V21" s="157"/>
      <c r="W21" s="158"/>
      <c r="X21" s="50"/>
      <c r="Y21" s="50"/>
      <c r="Z21" s="50"/>
    </row>
    <row r="22" spans="1:26" ht="17.25" customHeight="1">
      <c r="A22" s="183" t="str">
        <f>현금흐름!A10</f>
        <v>대출상환</v>
      </c>
      <c r="B22" s="162">
        <f>SUMIF(M$20:M$31,A22,N$20:N$31)</f>
        <v>1000000</v>
      </c>
      <c r="C22" s="169">
        <f>B22/$B$26</f>
        <v>0.5</v>
      </c>
      <c r="D22" s="168" t="str">
        <f>현금흐름!$B$37</f>
        <v>문화</v>
      </c>
      <c r="E22" s="178" t="s">
        <v>128</v>
      </c>
      <c r="F22" s="289" t="str">
        <f>현금흐름!A36</f>
        <v>취미</v>
      </c>
      <c r="G22" s="161" t="str">
        <f>현금흐름!$B$37</f>
        <v>문화</v>
      </c>
      <c r="H22" s="162">
        <f t="shared" si="1"/>
        <v>0</v>
      </c>
      <c r="I22" s="285" t="e">
        <f>H22/현금흐름!Q37</f>
        <v>#DIV/0!</v>
      </c>
      <c r="J22" s="154">
        <f>현금흐름!Q37-H22</f>
        <v>0</v>
      </c>
      <c r="K22" s="141"/>
      <c r="L22" s="142"/>
      <c r="M22" s="143"/>
      <c r="N22" s="144"/>
      <c r="O22" s="145"/>
      <c r="Q22" s="155"/>
      <c r="R22" s="156"/>
      <c r="S22" s="147"/>
      <c r="T22" s="147"/>
      <c r="U22" s="157"/>
      <c r="V22" s="157"/>
      <c r="W22" s="158"/>
      <c r="X22" s="50"/>
      <c r="Y22" s="50"/>
      <c r="Z22" s="50"/>
    </row>
    <row r="23" spans="1:26" ht="17.25" customHeight="1">
      <c r="A23" s="183" t="str">
        <f>현금흐름!A11</f>
        <v>금융투자</v>
      </c>
      <c r="B23" s="162">
        <f>SUMIF(M$20:M$31,A23,N$20:N$31)</f>
        <v>0</v>
      </c>
      <c r="C23" s="169">
        <f>B23/$B$26</f>
        <v>0</v>
      </c>
      <c r="D23" s="168" t="str">
        <f>현금흐름!$B$38</f>
        <v>여행</v>
      </c>
      <c r="E23" s="178" t="s">
        <v>128</v>
      </c>
      <c r="F23" s="290" t="str">
        <f>현금흐름!A36</f>
        <v>취미</v>
      </c>
      <c r="G23" s="161" t="str">
        <f>현금흐름!$B$38</f>
        <v>여행</v>
      </c>
      <c r="H23" s="162">
        <f t="shared" si="1"/>
        <v>0</v>
      </c>
      <c r="I23" s="285" t="e">
        <f>H23/현금흐름!Q38</f>
        <v>#DIV/0!</v>
      </c>
      <c r="J23" s="154">
        <f>현금흐름!Q38-H23</f>
        <v>0</v>
      </c>
      <c r="K23" s="141"/>
      <c r="L23" s="142"/>
      <c r="M23" s="143"/>
      <c r="N23" s="144"/>
      <c r="O23" s="145"/>
      <c r="Q23" s="155"/>
      <c r="R23" s="156"/>
      <c r="S23" s="147"/>
      <c r="T23" s="147"/>
      <c r="U23" s="157"/>
      <c r="V23" s="157"/>
      <c r="W23" s="158"/>
      <c r="X23" s="50"/>
      <c r="Y23" s="50"/>
      <c r="Z23" s="50"/>
    </row>
    <row r="24" spans="1:26" ht="17.25" customHeight="1">
      <c r="A24" s="183" t="str">
        <f>현금흐름!A12</f>
        <v>비상금</v>
      </c>
      <c r="B24" s="162">
        <f>SUMIF(M$20:M$31,A24,N$20:N$31)</f>
        <v>1000000</v>
      </c>
      <c r="C24" s="169">
        <f>B24/$B$26</f>
        <v>0.5</v>
      </c>
      <c r="D24" s="168" t="str">
        <f>현금흐름!$B$39</f>
        <v>운동</v>
      </c>
      <c r="E24" s="178" t="s">
        <v>128</v>
      </c>
      <c r="F24" s="174" t="str">
        <f>현금흐름!A39</f>
        <v>개발</v>
      </c>
      <c r="G24" s="161" t="str">
        <f>현금흐름!$B$39</f>
        <v>운동</v>
      </c>
      <c r="H24" s="162">
        <f t="shared" si="1"/>
        <v>0</v>
      </c>
      <c r="I24" s="285" t="e">
        <f>H24/현금흐름!Q39</f>
        <v>#DIV/0!</v>
      </c>
      <c r="J24" s="154">
        <f>현금흐름!Q39-H24</f>
        <v>0</v>
      </c>
      <c r="K24" s="141"/>
      <c r="L24" s="142"/>
      <c r="M24" s="143"/>
      <c r="N24" s="144"/>
      <c r="O24" s="145"/>
      <c r="Q24" s="155"/>
      <c r="R24" s="156"/>
      <c r="S24" s="147"/>
      <c r="T24" s="147"/>
      <c r="U24" s="157"/>
      <c r="V24" s="157"/>
      <c r="W24" s="158"/>
      <c r="X24" s="50"/>
      <c r="Y24" s="50"/>
      <c r="Z24" s="50"/>
    </row>
    <row r="25" spans="1:26" ht="17.25" customHeight="1">
      <c r="A25" s="183" t="str">
        <f>현금흐름!A13</f>
        <v>목적적금-여행</v>
      </c>
      <c r="B25" s="162">
        <f>SUMIF(M$20:M$31,A25,N$20:N$31)</f>
        <v>0</v>
      </c>
      <c r="C25" s="169">
        <f>B25/$B$26</f>
        <v>0</v>
      </c>
      <c r="D25" s="168" t="str">
        <f>현금흐름!$B$40</f>
        <v>교육</v>
      </c>
      <c r="E25" s="178" t="s">
        <v>128</v>
      </c>
      <c r="F25" s="180" t="str">
        <f>현금흐름!A39</f>
        <v>개발</v>
      </c>
      <c r="G25" s="161" t="str">
        <f>현금흐름!$B$40</f>
        <v>교육</v>
      </c>
      <c r="H25" s="162">
        <f t="shared" si="1"/>
        <v>0</v>
      </c>
      <c r="I25" s="285" t="e">
        <f>H25/현금흐름!Q40</f>
        <v>#DIV/0!</v>
      </c>
      <c r="J25" s="154">
        <f>현금흐름!Q40-H25</f>
        <v>0</v>
      </c>
      <c r="K25" s="141"/>
      <c r="L25" s="142"/>
      <c r="M25" s="143"/>
      <c r="N25" s="144"/>
      <c r="O25" s="145"/>
      <c r="Q25" s="155"/>
      <c r="R25" s="156"/>
      <c r="S25" s="147"/>
      <c r="T25" s="147"/>
      <c r="U25" s="157"/>
      <c r="V25" s="157"/>
      <c r="W25" s="158"/>
      <c r="X25" s="50"/>
      <c r="Y25" s="50"/>
      <c r="Z25" s="50"/>
    </row>
    <row r="26" spans="1:26" ht="17.25" customHeight="1">
      <c r="A26" s="165" t="s">
        <v>129</v>
      </c>
      <c r="B26" s="176">
        <f>SUM(B22:B25)</f>
        <v>2000000</v>
      </c>
      <c r="C26" s="177"/>
      <c r="D26" s="168" t="str">
        <f>현금흐름!$B$41</f>
        <v>미용</v>
      </c>
      <c r="E26" s="178" t="s">
        <v>128</v>
      </c>
      <c r="F26" s="174" t="str">
        <f>현금흐름!A41</f>
        <v>꾸밈</v>
      </c>
      <c r="G26" s="161" t="str">
        <f>현금흐름!$B$41</f>
        <v>미용</v>
      </c>
      <c r="H26" s="162">
        <f t="shared" si="1"/>
        <v>0</v>
      </c>
      <c r="I26" s="285" t="e">
        <f>H26/현금흐름!Q41</f>
        <v>#DIV/0!</v>
      </c>
      <c r="J26" s="154">
        <f>현금흐름!Q41-H26</f>
        <v>0</v>
      </c>
      <c r="K26" s="141"/>
      <c r="L26" s="142"/>
      <c r="M26" s="182"/>
      <c r="N26" s="144"/>
      <c r="O26" s="145"/>
      <c r="Q26" s="155"/>
      <c r="R26" s="156"/>
      <c r="S26" s="147"/>
      <c r="T26" s="147"/>
      <c r="U26" s="157"/>
      <c r="V26" s="157"/>
      <c r="W26" s="158"/>
      <c r="X26" s="50"/>
      <c r="Y26" s="50"/>
      <c r="Z26" s="50"/>
    </row>
    <row r="27" spans="1:26" ht="17.25" customHeight="1">
      <c r="A27" s="53"/>
      <c r="B27" s="53"/>
      <c r="C27" s="53"/>
      <c r="D27" s="168" t="str">
        <f>현금흐름!$B$42</f>
        <v>의류/잡화</v>
      </c>
      <c r="E27" s="178" t="s">
        <v>128</v>
      </c>
      <c r="F27" s="180" t="str">
        <f>현금흐름!A41</f>
        <v>꾸밈</v>
      </c>
      <c r="G27" s="161" t="str">
        <f>현금흐름!$B$42</f>
        <v>의류/잡화</v>
      </c>
      <c r="H27" s="162">
        <f t="shared" si="1"/>
        <v>0</v>
      </c>
      <c r="I27" s="285" t="e">
        <f>H27/현금흐름!Q42</f>
        <v>#DIV/0!</v>
      </c>
      <c r="J27" s="154">
        <f>현금흐름!Q42-H27</f>
        <v>0</v>
      </c>
      <c r="K27" s="175"/>
      <c r="L27" s="142"/>
      <c r="M27" s="182"/>
      <c r="N27" s="144"/>
      <c r="O27" s="145"/>
      <c r="Q27" s="155"/>
      <c r="R27" s="156"/>
      <c r="S27" s="147"/>
      <c r="T27" s="147"/>
      <c r="U27" s="157"/>
      <c r="V27" s="157"/>
      <c r="W27" s="158"/>
      <c r="X27" s="50"/>
      <c r="Y27" s="50"/>
      <c r="Z27" s="50"/>
    </row>
    <row r="28" spans="1:26" ht="17.25" customHeight="1">
      <c r="A28" s="454" t="s">
        <v>131</v>
      </c>
      <c r="B28" s="455"/>
      <c r="C28" s="456"/>
      <c r="D28" s="168" t="str">
        <f>현금흐름!$B$43</f>
        <v>경조사</v>
      </c>
      <c r="E28" s="178" t="s">
        <v>128</v>
      </c>
      <c r="F28" s="174" t="str">
        <f>현금흐름!A43</f>
        <v>관계</v>
      </c>
      <c r="G28" s="161" t="str">
        <f>현금흐름!$B$43</f>
        <v>경조사</v>
      </c>
      <c r="H28" s="162">
        <f t="shared" si="1"/>
        <v>0</v>
      </c>
      <c r="I28" s="285" t="e">
        <f>H28/현금흐름!Q43</f>
        <v>#DIV/0!</v>
      </c>
      <c r="J28" s="154">
        <f>현금흐름!Q43-H28</f>
        <v>0</v>
      </c>
      <c r="K28" s="191"/>
      <c r="L28" s="142"/>
      <c r="M28" s="182"/>
      <c r="N28" s="144"/>
      <c r="O28" s="145"/>
      <c r="Q28" s="155"/>
      <c r="R28" s="156"/>
      <c r="S28" s="147"/>
      <c r="T28" s="147"/>
      <c r="U28" s="157"/>
      <c r="V28" s="157"/>
      <c r="W28" s="158"/>
      <c r="X28" s="50"/>
      <c r="Y28" s="50"/>
      <c r="Z28" s="50"/>
    </row>
    <row r="29" spans="1:26" ht="17.25" customHeight="1">
      <c r="A29" s="189" t="str">
        <f>현금흐름!A76</f>
        <v>신한 더모아</v>
      </c>
      <c r="B29" s="153">
        <f t="shared" ref="B29:B34" si="2">SUMIF(R:R,A29,V:V)</f>
        <v>0</v>
      </c>
      <c r="C29" s="190">
        <f t="shared" ref="C29:C34" si="3">B29/$B$35</f>
        <v>0</v>
      </c>
      <c r="D29" s="168" t="str">
        <f>현금흐름!$B$44</f>
        <v>모임</v>
      </c>
      <c r="E29" s="178" t="s">
        <v>128</v>
      </c>
      <c r="F29" s="180" t="str">
        <f>현금흐름!A43</f>
        <v>관계</v>
      </c>
      <c r="G29" s="161" t="str">
        <f>현금흐름!$B$44</f>
        <v>모임</v>
      </c>
      <c r="H29" s="162">
        <f t="shared" si="1"/>
        <v>0</v>
      </c>
      <c r="I29" s="285" t="e">
        <f>H29/현금흐름!Q44</f>
        <v>#DIV/0!</v>
      </c>
      <c r="J29" s="154">
        <f>현금흐름!Q44-H29</f>
        <v>0</v>
      </c>
      <c r="K29" s="127"/>
      <c r="L29" s="142"/>
      <c r="M29" s="182"/>
      <c r="N29" s="144"/>
      <c r="O29" s="145"/>
      <c r="Q29" s="155"/>
      <c r="R29" s="156"/>
      <c r="S29" s="147"/>
      <c r="T29" s="147"/>
      <c r="U29" s="157"/>
      <c r="V29" s="157"/>
      <c r="W29" s="158"/>
      <c r="X29" s="50"/>
      <c r="Y29" s="50"/>
      <c r="Z29" s="50"/>
    </row>
    <row r="30" spans="1:26" ht="17.25" customHeight="1">
      <c r="A30" s="189" t="str">
        <f>현금흐름!A77</f>
        <v>현대 네이버</v>
      </c>
      <c r="B30" s="153">
        <f t="shared" si="2"/>
        <v>0</v>
      </c>
      <c r="C30" s="190">
        <f t="shared" si="3"/>
        <v>0</v>
      </c>
      <c r="D30" s="168" t="str">
        <f>현금흐름!$B$45</f>
        <v>의료</v>
      </c>
      <c r="E30" s="178" t="s">
        <v>128</v>
      </c>
      <c r="F30" s="195" t="str">
        <f>현금흐름!A45</f>
        <v>건강</v>
      </c>
      <c r="G30" s="161" t="str">
        <f>현금흐름!$B$45</f>
        <v>의료</v>
      </c>
      <c r="H30" s="162">
        <f t="shared" si="1"/>
        <v>0</v>
      </c>
      <c r="I30" s="285" t="e">
        <f>H30/현금흐름!Q45</f>
        <v>#DIV/0!</v>
      </c>
      <c r="J30" s="154">
        <f>현금흐름!Q45-H30</f>
        <v>0</v>
      </c>
      <c r="K30" s="127"/>
      <c r="L30" s="142"/>
      <c r="M30" s="182"/>
      <c r="N30" s="144"/>
      <c r="O30" s="145"/>
      <c r="Q30" s="155"/>
      <c r="R30" s="156"/>
      <c r="S30" s="147"/>
      <c r="T30" s="147"/>
      <c r="U30" s="157"/>
      <c r="V30" s="157"/>
      <c r="W30" s="158"/>
      <c r="X30" s="50"/>
      <c r="Y30" s="50"/>
      <c r="Z30" s="50"/>
    </row>
    <row r="31" spans="1:26" ht="17.25" customHeight="1">
      <c r="A31" s="189" t="str">
        <f>현금흐름!A78</f>
        <v>국민 노리체크</v>
      </c>
      <c r="B31" s="153">
        <f t="shared" si="2"/>
        <v>0</v>
      </c>
      <c r="C31" s="190">
        <f t="shared" si="3"/>
        <v>0</v>
      </c>
      <c r="D31" s="168" t="str">
        <f>현금흐름!$B$46</f>
        <v>동물병원</v>
      </c>
      <c r="E31" s="178" t="s">
        <v>128</v>
      </c>
      <c r="F31" s="174" t="str">
        <f>현금흐름!A46</f>
        <v>복순</v>
      </c>
      <c r="G31" s="161" t="str">
        <f>현금흐름!$B$46</f>
        <v>동물병원</v>
      </c>
      <c r="H31" s="162">
        <f t="shared" si="1"/>
        <v>0</v>
      </c>
      <c r="I31" s="285" t="e">
        <f>H31/현금흐름!Q46</f>
        <v>#DIV/0!</v>
      </c>
      <c r="J31" s="154">
        <f>현금흐름!Q46-H31</f>
        <v>0</v>
      </c>
      <c r="K31" s="127"/>
      <c r="L31" s="142"/>
      <c r="M31" s="182"/>
      <c r="N31" s="144"/>
      <c r="O31" s="145"/>
      <c r="Q31" s="155"/>
      <c r="R31" s="156"/>
      <c r="S31" s="147"/>
      <c r="T31" s="147"/>
      <c r="U31" s="157"/>
      <c r="V31" s="157"/>
      <c r="W31" s="158"/>
      <c r="X31" s="50"/>
      <c r="Y31" s="50"/>
      <c r="Z31" s="50"/>
    </row>
    <row r="32" spans="1:26" ht="17.25" customHeight="1">
      <c r="A32" s="189" t="str">
        <f>현금흐름!A79</f>
        <v>토스체크</v>
      </c>
      <c r="B32" s="153">
        <f t="shared" si="2"/>
        <v>0</v>
      </c>
      <c r="C32" s="190">
        <f t="shared" si="3"/>
        <v>0</v>
      </c>
      <c r="D32" s="168" t="str">
        <f>현금흐름!$B$47</f>
        <v>용품</v>
      </c>
      <c r="E32" s="178" t="s">
        <v>128</v>
      </c>
      <c r="F32" s="180" t="str">
        <f>현금흐름!A46</f>
        <v>복순</v>
      </c>
      <c r="G32" s="161" t="str">
        <f>현금흐름!$B$47</f>
        <v>용품</v>
      </c>
      <c r="H32" s="162">
        <f t="shared" si="1"/>
        <v>0</v>
      </c>
      <c r="I32" s="285" t="e">
        <f>H32/현금흐름!Q47</f>
        <v>#DIV/0!</v>
      </c>
      <c r="J32" s="154">
        <f>현금흐름!Q47-H32</f>
        <v>0</v>
      </c>
      <c r="K32" s="50"/>
      <c r="L32" s="185"/>
      <c r="M32" s="186" t="s">
        <v>129</v>
      </c>
      <c r="N32" s="187">
        <f>SUM(N20:N31)</f>
        <v>2000000</v>
      </c>
      <c r="O32" s="188"/>
      <c r="Q32" s="155"/>
      <c r="R32" s="156"/>
      <c r="S32" s="147"/>
      <c r="T32" s="147"/>
      <c r="U32" s="157"/>
      <c r="V32" s="157"/>
      <c r="W32" s="158"/>
      <c r="X32" s="50"/>
      <c r="Y32" s="50"/>
      <c r="Z32" s="50"/>
    </row>
    <row r="33" spans="1:26" ht="17.25" customHeight="1">
      <c r="A33" s="189" t="s">
        <v>155</v>
      </c>
      <c r="B33" s="153">
        <f t="shared" si="2"/>
        <v>49430</v>
      </c>
      <c r="C33" s="190">
        <f t="shared" si="3"/>
        <v>1</v>
      </c>
      <c r="D33" s="168" t="str">
        <f>현금흐름!$B$48</f>
        <v>생필품</v>
      </c>
      <c r="E33" s="178" t="s">
        <v>128</v>
      </c>
      <c r="F33" s="174" t="str">
        <f>현금흐름!A48</f>
        <v>생활</v>
      </c>
      <c r="G33" s="161" t="str">
        <f>현금흐름!$B$48</f>
        <v>생필품</v>
      </c>
      <c r="H33" s="162">
        <f t="shared" si="1"/>
        <v>0</v>
      </c>
      <c r="I33" s="285" t="e">
        <f>H33/현금흐름!Q48</f>
        <v>#DIV/0!</v>
      </c>
      <c r="J33" s="154">
        <f>현금흐름!Q48-H33</f>
        <v>0</v>
      </c>
      <c r="K33" s="50"/>
      <c r="L33" s="125"/>
      <c r="Q33" s="155"/>
      <c r="R33" s="156"/>
      <c r="S33" s="147"/>
      <c r="T33" s="147"/>
      <c r="U33" s="157"/>
      <c r="V33" s="157"/>
      <c r="W33" s="158"/>
      <c r="X33" s="50"/>
      <c r="Y33" s="50"/>
      <c r="Z33" s="50"/>
    </row>
    <row r="34" spans="1:26" ht="17.25" customHeight="1">
      <c r="A34" s="189" t="s">
        <v>156</v>
      </c>
      <c r="B34" s="153">
        <f t="shared" si="2"/>
        <v>0</v>
      </c>
      <c r="C34" s="190">
        <f t="shared" si="3"/>
        <v>0</v>
      </c>
      <c r="D34" s="168" t="str">
        <f>현금흐름!$B$49</f>
        <v>기타</v>
      </c>
      <c r="E34" s="178" t="s">
        <v>128</v>
      </c>
      <c r="F34" s="180" t="str">
        <f>현금흐름!A48</f>
        <v>생활</v>
      </c>
      <c r="G34" s="161" t="str">
        <f>현금흐름!$B$49</f>
        <v>기타</v>
      </c>
      <c r="H34" s="162">
        <f t="shared" si="1"/>
        <v>0</v>
      </c>
      <c r="I34" s="285" t="e">
        <f>H34/현금흐름!Q49</f>
        <v>#DIV/0!</v>
      </c>
      <c r="J34" s="154">
        <f>현금흐름!Q49-H34</f>
        <v>0</v>
      </c>
      <c r="K34" s="50"/>
      <c r="L34" s="125"/>
      <c r="Q34" s="155"/>
      <c r="R34" s="156"/>
      <c r="S34" s="147"/>
      <c r="T34" s="147"/>
      <c r="U34" s="157"/>
      <c r="V34" s="157"/>
      <c r="W34" s="158"/>
      <c r="X34" s="50"/>
      <c r="Y34" s="50"/>
      <c r="Z34" s="50"/>
    </row>
    <row r="35" spans="1:26" ht="17.25" customHeight="1">
      <c r="A35" s="199" t="s">
        <v>2</v>
      </c>
      <c r="B35" s="200">
        <f>SUM(B29:B34)</f>
        <v>49430</v>
      </c>
      <c r="C35" s="201"/>
      <c r="D35" s="126"/>
      <c r="E35" s="196"/>
      <c r="F35" s="440" t="s">
        <v>1</v>
      </c>
      <c r="G35" s="367"/>
      <c r="H35" s="197">
        <f>SUM(H15:H34)</f>
        <v>0</v>
      </c>
      <c r="I35" s="291" t="e">
        <f>H35/현금흐름!Q50</f>
        <v>#DIV/0!</v>
      </c>
      <c r="J35" s="198">
        <f>현금흐름!Q50-H35</f>
        <v>0</v>
      </c>
      <c r="K35" s="50"/>
      <c r="L35" s="125"/>
      <c r="Q35" s="155"/>
      <c r="R35" s="156"/>
      <c r="S35" s="147"/>
      <c r="T35" s="147"/>
      <c r="U35" s="157"/>
      <c r="V35" s="157"/>
      <c r="W35" s="158"/>
      <c r="X35" s="50"/>
      <c r="Y35" s="50"/>
      <c r="Z35" s="50"/>
    </row>
    <row r="36" spans="1:26" ht="17.25" customHeight="1">
      <c r="A36" s="53"/>
      <c r="B36" s="53"/>
      <c r="C36" s="53"/>
      <c r="D36" s="126"/>
      <c r="E36" s="441" t="s">
        <v>4</v>
      </c>
      <c r="F36" s="399"/>
      <c r="G36" s="382"/>
      <c r="H36" s="202">
        <f>SUM(H14,H35)</f>
        <v>49430</v>
      </c>
      <c r="I36" s="203" t="e">
        <f>H36/현금흐름!Q51</f>
        <v>#DIV/0!</v>
      </c>
      <c r="J36" s="204">
        <f>SUM(J14,J35)</f>
        <v>-49430</v>
      </c>
      <c r="K36" s="50"/>
      <c r="L36" s="125"/>
      <c r="Q36" s="155"/>
      <c r="R36" s="156"/>
      <c r="S36" s="147"/>
      <c r="T36" s="147"/>
      <c r="U36" s="157"/>
      <c r="V36" s="157"/>
      <c r="W36" s="158"/>
      <c r="X36" s="50"/>
      <c r="Y36" s="50"/>
      <c r="Z36" s="50"/>
    </row>
    <row r="37" spans="1:26" ht="17.25" customHeight="1">
      <c r="A37" s="454" t="s">
        <v>132</v>
      </c>
      <c r="B37" s="455"/>
      <c r="C37" s="456"/>
      <c r="D37" s="205"/>
      <c r="H37" s="125"/>
      <c r="L37" s="125"/>
      <c r="Q37" s="155"/>
      <c r="R37" s="156"/>
      <c r="S37" s="147"/>
      <c r="T37" s="147"/>
      <c r="U37" s="157"/>
      <c r="V37" s="157"/>
      <c r="W37" s="158"/>
      <c r="X37" s="50"/>
      <c r="Y37" s="50"/>
      <c r="Z37" s="50"/>
    </row>
    <row r="38" spans="1:26" ht="17.25" customHeight="1">
      <c r="A38" s="206" t="s">
        <v>49</v>
      </c>
      <c r="B38" s="153">
        <f>N32</f>
        <v>2000000</v>
      </c>
      <c r="C38" s="190">
        <f>B38/$B$18</f>
        <v>2</v>
      </c>
      <c r="D38" s="126"/>
      <c r="E38" s="437" t="s">
        <v>133</v>
      </c>
      <c r="F38" s="348"/>
      <c r="G38" s="348"/>
      <c r="H38" s="348"/>
      <c r="I38" s="376"/>
      <c r="J38" s="50"/>
      <c r="K38" s="125"/>
      <c r="L38" s="125"/>
      <c r="Q38" s="155"/>
      <c r="R38" s="156"/>
      <c r="S38" s="147"/>
      <c r="T38" s="147"/>
      <c r="U38" s="156"/>
      <c r="V38" s="157"/>
      <c r="W38" s="158"/>
      <c r="X38" s="50"/>
      <c r="Y38" s="50"/>
      <c r="Z38" s="50"/>
    </row>
    <row r="39" spans="1:26" ht="17.25" customHeight="1">
      <c r="A39" s="183" t="s">
        <v>125</v>
      </c>
      <c r="B39" s="162">
        <f>H14</f>
        <v>49430</v>
      </c>
      <c r="C39" s="169">
        <f>B39/$B$18</f>
        <v>4.9430000000000002E-2</v>
      </c>
      <c r="D39" s="126"/>
      <c r="E39" s="207" t="s">
        <v>134</v>
      </c>
      <c r="F39" s="207">
        <v>7.0000000000000007E-2</v>
      </c>
      <c r="G39" s="161" t="s">
        <v>135</v>
      </c>
      <c r="H39" s="208" t="str">
        <f>IF($C$39&lt;$F$39,"권장기준 미만","권장기준 초과")</f>
        <v>권장기준 미만</v>
      </c>
      <c r="I39" s="209" t="str">
        <f>IF(H39="권장기준 미만","개선","양호")</f>
        <v>개선</v>
      </c>
      <c r="J39" s="50"/>
      <c r="K39" s="125"/>
      <c r="L39" s="125"/>
      <c r="Q39" s="155"/>
      <c r="R39" s="156"/>
      <c r="S39" s="147"/>
      <c r="T39" s="147"/>
      <c r="U39" s="157"/>
      <c r="V39" s="157"/>
      <c r="W39" s="158"/>
      <c r="X39" s="50"/>
      <c r="Y39" s="50"/>
      <c r="Z39" s="50"/>
    </row>
    <row r="40" spans="1:26" ht="17.25" customHeight="1">
      <c r="A40" s="183" t="s">
        <v>128</v>
      </c>
      <c r="B40" s="162">
        <f>H35</f>
        <v>0</v>
      </c>
      <c r="C40" s="169">
        <f>B40/$B$18</f>
        <v>0</v>
      </c>
      <c r="D40" s="126"/>
      <c r="E40" s="207" t="s">
        <v>136</v>
      </c>
      <c r="F40" s="207">
        <v>0.31</v>
      </c>
      <c r="G40" s="161" t="s">
        <v>137</v>
      </c>
      <c r="H40" s="208" t="str">
        <f>IF($C$40&lt;$F$40,"권장기준 미만","권장기준 초과")</f>
        <v>권장기준 미만</v>
      </c>
      <c r="I40" s="209" t="str">
        <f t="shared" ref="I40:I41" si="4">IF(H40="권장기준 미만","양호","개선")</f>
        <v>양호</v>
      </c>
      <c r="J40" s="50"/>
      <c r="K40" s="125"/>
      <c r="L40" s="125"/>
      <c r="Q40" s="155"/>
      <c r="R40" s="156"/>
      <c r="S40" s="147"/>
      <c r="T40" s="147"/>
      <c r="U40" s="156"/>
      <c r="V40" s="157"/>
      <c r="W40" s="158"/>
      <c r="X40" s="50"/>
      <c r="Y40" s="50"/>
      <c r="Z40" s="50"/>
    </row>
    <row r="41" spans="1:26" ht="17.25" customHeight="1">
      <c r="A41" s="214" t="s">
        <v>2</v>
      </c>
      <c r="B41" s="200">
        <f>SUM(B38:B40)</f>
        <v>2049430</v>
      </c>
      <c r="C41" s="201"/>
      <c r="D41" s="126"/>
      <c r="E41" s="210" t="s">
        <v>138</v>
      </c>
      <c r="F41" s="210">
        <v>0.32</v>
      </c>
      <c r="G41" s="211" t="s">
        <v>137</v>
      </c>
      <c r="H41" s="212" t="str">
        <f>IF($C$41&lt;$F$41,"권장기준 미만","권장기준 초과")</f>
        <v>권장기준 미만</v>
      </c>
      <c r="I41" s="213" t="str">
        <f t="shared" si="4"/>
        <v>양호</v>
      </c>
      <c r="J41" s="50"/>
      <c r="K41" s="125"/>
      <c r="L41" s="125"/>
      <c r="Q41" s="155"/>
      <c r="R41" s="156"/>
      <c r="S41" s="147"/>
      <c r="T41" s="147"/>
      <c r="U41" s="156"/>
      <c r="V41" s="157"/>
      <c r="W41" s="158"/>
      <c r="X41" s="50"/>
      <c r="Y41" s="50"/>
      <c r="Z41" s="50"/>
    </row>
    <row r="42" spans="1:26" ht="17.25" customHeight="1">
      <c r="A42" s="53"/>
      <c r="B42" s="53"/>
      <c r="C42" s="53"/>
      <c r="D42" s="126"/>
      <c r="E42" s="53"/>
      <c r="F42" s="53"/>
      <c r="G42" s="53"/>
      <c r="H42" s="53"/>
      <c r="I42" s="53"/>
      <c r="J42" s="50"/>
      <c r="K42" s="125"/>
      <c r="L42" s="125"/>
      <c r="Q42" s="155"/>
      <c r="R42" s="156"/>
      <c r="S42" s="147"/>
      <c r="T42" s="147"/>
      <c r="U42" s="157"/>
      <c r="V42" s="157"/>
      <c r="W42" s="158"/>
      <c r="X42" s="50"/>
      <c r="Y42" s="50"/>
      <c r="Z42" s="50"/>
    </row>
    <row r="43" spans="1:26" ht="17.25" customHeight="1">
      <c r="A43" s="53"/>
      <c r="B43" s="53"/>
      <c r="C43" s="53"/>
      <c r="D43" s="126"/>
      <c r="E43" s="53"/>
      <c r="F43" s="53"/>
      <c r="G43" s="53"/>
      <c r="H43" s="53"/>
      <c r="I43" s="53"/>
      <c r="J43" s="50"/>
      <c r="K43" s="125"/>
      <c r="L43" s="125"/>
      <c r="Q43" s="155"/>
      <c r="R43" s="156"/>
      <c r="S43" s="147"/>
      <c r="T43" s="147"/>
      <c r="U43" s="157"/>
      <c r="V43" s="157"/>
      <c r="W43" s="158"/>
      <c r="X43" s="50"/>
      <c r="Y43" s="50"/>
      <c r="Z43" s="50"/>
    </row>
    <row r="44" spans="1:26" ht="17.25" customHeight="1">
      <c r="A44" s="53"/>
      <c r="B44" s="53"/>
      <c r="C44" s="53"/>
      <c r="D44" s="126"/>
      <c r="E44" s="53"/>
      <c r="F44" s="53"/>
      <c r="G44" s="53"/>
      <c r="H44" s="53"/>
      <c r="I44" s="53"/>
      <c r="J44" s="50"/>
      <c r="K44" s="125"/>
      <c r="L44" s="125"/>
      <c r="Q44" s="155"/>
      <c r="R44" s="156"/>
      <c r="S44" s="147"/>
      <c r="T44" s="147"/>
      <c r="U44" s="157"/>
      <c r="V44" s="157"/>
      <c r="W44" s="158"/>
      <c r="X44" s="50"/>
      <c r="Y44" s="50"/>
      <c r="Z44" s="50"/>
    </row>
    <row r="45" spans="1:26" ht="17.25" customHeight="1">
      <c r="A45" s="53"/>
      <c r="B45" s="53"/>
      <c r="C45" s="53"/>
      <c r="D45" s="126"/>
      <c r="E45" s="53"/>
      <c r="F45" s="53"/>
      <c r="G45" s="53"/>
      <c r="H45" s="53"/>
      <c r="I45" s="53"/>
      <c r="J45" s="50"/>
      <c r="K45" s="125"/>
      <c r="L45" s="125"/>
      <c r="Q45" s="155"/>
      <c r="R45" s="156"/>
      <c r="S45" s="147"/>
      <c r="T45" s="147"/>
      <c r="U45" s="157"/>
      <c r="V45" s="157"/>
      <c r="W45" s="158"/>
      <c r="X45" s="50"/>
      <c r="Y45" s="50"/>
      <c r="Z45" s="50"/>
    </row>
    <row r="46" spans="1:26" ht="17.25" customHeight="1">
      <c r="A46" s="53"/>
      <c r="B46" s="53"/>
      <c r="C46" s="53"/>
      <c r="D46" s="126"/>
      <c r="E46" s="53"/>
      <c r="F46" s="53"/>
      <c r="G46" s="53"/>
      <c r="H46" s="53"/>
      <c r="I46" s="53"/>
      <c r="J46" s="50"/>
      <c r="K46" s="125"/>
      <c r="L46" s="125"/>
      <c r="P46" s="53"/>
      <c r="Q46" s="155"/>
      <c r="R46" s="156"/>
      <c r="S46" s="147"/>
      <c r="T46" s="147"/>
      <c r="U46" s="157"/>
      <c r="V46" s="157"/>
      <c r="W46" s="158"/>
      <c r="X46" s="50"/>
      <c r="Y46" s="50"/>
      <c r="Z46" s="50"/>
    </row>
    <row r="47" spans="1:26" ht="17.25" customHeight="1">
      <c r="A47" s="53"/>
      <c r="B47" s="53"/>
      <c r="C47" s="53"/>
      <c r="D47" s="126"/>
      <c r="E47" s="53"/>
      <c r="F47" s="53"/>
      <c r="G47" s="53"/>
      <c r="H47" s="53"/>
      <c r="I47" s="53"/>
      <c r="J47" s="50"/>
      <c r="K47" s="125"/>
      <c r="L47" s="125"/>
      <c r="P47" s="53"/>
      <c r="Q47" s="155"/>
      <c r="R47" s="156"/>
      <c r="S47" s="147"/>
      <c r="T47" s="147"/>
      <c r="U47" s="157"/>
      <c r="V47" s="157"/>
      <c r="W47" s="158"/>
      <c r="X47" s="50"/>
      <c r="Y47" s="50"/>
      <c r="Z47" s="50"/>
    </row>
    <row r="48" spans="1:26" ht="17.25" customHeight="1">
      <c r="A48" s="53"/>
      <c r="B48" s="53"/>
      <c r="C48" s="53"/>
      <c r="D48" s="126"/>
      <c r="E48" s="53"/>
      <c r="F48" s="53"/>
      <c r="G48" s="53"/>
      <c r="H48" s="53"/>
      <c r="I48" s="53"/>
      <c r="J48" s="50"/>
      <c r="K48" s="125"/>
      <c r="L48" s="125"/>
      <c r="P48" s="53"/>
      <c r="Q48" s="155"/>
      <c r="R48" s="156"/>
      <c r="S48" s="147"/>
      <c r="T48" s="147"/>
      <c r="U48" s="157"/>
      <c r="V48" s="157"/>
      <c r="W48" s="158"/>
      <c r="X48" s="50"/>
      <c r="Y48" s="50"/>
      <c r="Z48" s="50"/>
    </row>
    <row r="49" spans="1:26" ht="17.25" customHeight="1">
      <c r="A49" s="53"/>
      <c r="B49" s="53"/>
      <c r="C49" s="53"/>
      <c r="D49" s="126"/>
      <c r="E49" s="53"/>
      <c r="F49" s="53"/>
      <c r="G49" s="53"/>
      <c r="H49" s="53"/>
      <c r="I49" s="53"/>
      <c r="J49" s="50"/>
      <c r="K49" s="125"/>
      <c r="L49" s="125"/>
      <c r="Q49" s="155"/>
      <c r="R49" s="156"/>
      <c r="S49" s="147"/>
      <c r="T49" s="147"/>
      <c r="U49" s="157"/>
      <c r="V49" s="157"/>
      <c r="W49" s="158"/>
      <c r="X49" s="50"/>
      <c r="Y49" s="50"/>
      <c r="Z49" s="50"/>
    </row>
    <row r="50" spans="1:26" ht="17.25" customHeight="1">
      <c r="A50" s="53"/>
      <c r="B50" s="53"/>
      <c r="C50" s="53"/>
      <c r="D50" s="126"/>
      <c r="E50" s="53"/>
      <c r="F50" s="53"/>
      <c r="G50" s="53"/>
      <c r="H50" s="53"/>
      <c r="I50" s="53"/>
      <c r="J50" s="50"/>
      <c r="K50" s="125"/>
      <c r="L50" s="125"/>
      <c r="Q50" s="155"/>
      <c r="R50" s="156"/>
      <c r="S50" s="147"/>
      <c r="T50" s="147"/>
      <c r="U50" s="157"/>
      <c r="V50" s="157"/>
      <c r="W50" s="158"/>
      <c r="X50" s="50"/>
      <c r="Y50" s="50"/>
      <c r="Z50" s="50"/>
    </row>
    <row r="51" spans="1:26" ht="17.25" customHeight="1">
      <c r="A51" s="53"/>
      <c r="B51" s="53"/>
      <c r="C51" s="53"/>
      <c r="D51" s="126"/>
      <c r="E51" s="53"/>
      <c r="F51" s="53"/>
      <c r="G51" s="53"/>
      <c r="H51" s="53"/>
      <c r="I51" s="53"/>
      <c r="J51" s="50"/>
      <c r="K51" s="125"/>
      <c r="L51" s="125"/>
      <c r="Q51" s="155"/>
      <c r="R51" s="156"/>
      <c r="S51" s="147"/>
      <c r="T51" s="147"/>
      <c r="U51" s="157"/>
      <c r="V51" s="157"/>
      <c r="W51" s="158"/>
      <c r="X51" s="50"/>
      <c r="Y51" s="50"/>
      <c r="Z51" s="50"/>
    </row>
    <row r="52" spans="1:26" ht="17.25" customHeight="1">
      <c r="A52" s="53"/>
      <c r="B52" s="53"/>
      <c r="C52" s="53"/>
      <c r="D52" s="126"/>
      <c r="E52" s="53"/>
      <c r="F52" s="53"/>
      <c r="G52" s="53"/>
      <c r="H52" s="53"/>
      <c r="I52" s="53"/>
      <c r="J52" s="50"/>
      <c r="K52" s="125"/>
      <c r="L52" s="125"/>
      <c r="Q52" s="155"/>
      <c r="R52" s="156"/>
      <c r="S52" s="147"/>
      <c r="T52" s="147"/>
      <c r="U52" s="157"/>
      <c r="V52" s="157"/>
      <c r="W52" s="158"/>
      <c r="X52" s="50"/>
      <c r="Y52" s="50"/>
      <c r="Z52" s="50"/>
    </row>
    <row r="53" spans="1:26" ht="17.25" customHeight="1">
      <c r="A53" s="53"/>
      <c r="B53" s="53"/>
      <c r="C53" s="53"/>
      <c r="D53" s="126"/>
      <c r="E53" s="53"/>
      <c r="F53" s="53"/>
      <c r="G53" s="53"/>
      <c r="H53" s="53"/>
      <c r="I53" s="53"/>
      <c r="J53" s="50"/>
      <c r="K53" s="125"/>
      <c r="L53" s="125"/>
      <c r="Q53" s="155"/>
      <c r="R53" s="156"/>
      <c r="S53" s="147"/>
      <c r="T53" s="147"/>
      <c r="U53" s="157"/>
      <c r="V53" s="157"/>
      <c r="W53" s="158"/>
      <c r="X53" s="50"/>
      <c r="Y53" s="50"/>
      <c r="Z53" s="50"/>
    </row>
    <row r="54" spans="1:26" ht="17.25" customHeight="1">
      <c r="A54" s="53"/>
      <c r="B54" s="53"/>
      <c r="C54" s="53"/>
      <c r="D54" s="126"/>
      <c r="E54" s="53"/>
      <c r="F54" s="53"/>
      <c r="G54" s="53"/>
      <c r="H54" s="53"/>
      <c r="I54" s="53"/>
      <c r="J54" s="50"/>
      <c r="K54" s="125"/>
      <c r="L54" s="125"/>
      <c r="Q54" s="155"/>
      <c r="R54" s="156"/>
      <c r="S54" s="147"/>
      <c r="T54" s="147"/>
      <c r="U54" s="157"/>
      <c r="V54" s="157"/>
      <c r="W54" s="158"/>
      <c r="X54" s="50"/>
      <c r="Y54" s="50"/>
      <c r="Z54" s="50"/>
    </row>
    <row r="55" spans="1:26" ht="17.25" customHeight="1">
      <c r="A55" s="53"/>
      <c r="B55" s="53"/>
      <c r="C55" s="53"/>
      <c r="D55" s="126"/>
      <c r="E55" s="53"/>
      <c r="F55" s="53"/>
      <c r="G55" s="53"/>
      <c r="H55" s="53"/>
      <c r="I55" s="53"/>
      <c r="J55" s="50"/>
      <c r="K55" s="125"/>
      <c r="L55" s="125"/>
      <c r="Q55" s="155"/>
      <c r="R55" s="156"/>
      <c r="S55" s="147"/>
      <c r="T55" s="147"/>
      <c r="U55" s="157"/>
      <c r="V55" s="157"/>
      <c r="W55" s="158"/>
      <c r="X55" s="50"/>
      <c r="Y55" s="50"/>
      <c r="Z55" s="50"/>
    </row>
    <row r="56" spans="1:26" ht="17.25" customHeight="1">
      <c r="A56" s="53"/>
      <c r="B56" s="53"/>
      <c r="C56" s="53"/>
      <c r="D56" s="126"/>
      <c r="E56" s="53"/>
      <c r="F56" s="53"/>
      <c r="G56" s="53"/>
      <c r="H56" s="53"/>
      <c r="I56" s="53"/>
      <c r="J56" s="50"/>
      <c r="K56" s="125"/>
      <c r="L56" s="125"/>
      <c r="Q56" s="155"/>
      <c r="R56" s="156"/>
      <c r="S56" s="147"/>
      <c r="T56" s="147"/>
      <c r="U56" s="157"/>
      <c r="V56" s="157"/>
      <c r="W56" s="292"/>
      <c r="X56" s="50"/>
      <c r="Y56" s="50"/>
      <c r="Z56" s="50"/>
    </row>
    <row r="57" spans="1:26" ht="17.25" customHeight="1">
      <c r="A57" s="53"/>
      <c r="B57" s="53"/>
      <c r="C57" s="53"/>
      <c r="D57" s="126"/>
      <c r="E57" s="53"/>
      <c r="F57" s="53"/>
      <c r="G57" s="53"/>
      <c r="H57" s="53"/>
      <c r="I57" s="53"/>
      <c r="J57" s="50"/>
      <c r="K57" s="125"/>
      <c r="L57" s="125"/>
      <c r="R57" s="156"/>
      <c r="S57" s="147"/>
      <c r="T57" s="147"/>
      <c r="U57" s="157"/>
      <c r="X57" s="50"/>
      <c r="Y57" s="50"/>
      <c r="Z57" s="50"/>
    </row>
    <row r="58" spans="1:26" ht="17.25" customHeight="1">
      <c r="A58" s="53"/>
      <c r="B58" s="53"/>
      <c r="C58" s="53"/>
      <c r="D58" s="126"/>
      <c r="E58" s="53"/>
      <c r="F58" s="53"/>
      <c r="G58" s="53"/>
      <c r="H58" s="53"/>
      <c r="I58" s="53"/>
      <c r="J58" s="50"/>
      <c r="K58" s="125"/>
      <c r="L58" s="125"/>
      <c r="R58" s="156"/>
      <c r="S58" s="147"/>
      <c r="T58" s="147"/>
      <c r="U58" s="157"/>
      <c r="X58" s="50"/>
      <c r="Y58" s="50"/>
      <c r="Z58" s="50"/>
    </row>
    <row r="59" spans="1:26" ht="17.25" customHeight="1">
      <c r="A59" s="53"/>
      <c r="B59" s="53"/>
      <c r="C59" s="53"/>
      <c r="D59" s="126"/>
      <c r="E59" s="53"/>
      <c r="F59" s="53"/>
      <c r="G59" s="53"/>
      <c r="H59" s="53"/>
      <c r="I59" s="53"/>
      <c r="J59" s="50"/>
      <c r="K59" s="125"/>
      <c r="L59" s="125"/>
      <c r="Q59" s="125"/>
      <c r="R59" s="156"/>
      <c r="S59" s="147"/>
      <c r="T59" s="147"/>
      <c r="U59" s="157"/>
    </row>
    <row r="60" spans="1:26" ht="17.25" customHeight="1">
      <c r="A60" s="53"/>
      <c r="B60" s="53"/>
      <c r="C60" s="53"/>
      <c r="D60" s="126"/>
      <c r="E60" s="53"/>
      <c r="F60" s="53"/>
      <c r="G60" s="53"/>
      <c r="H60" s="53"/>
      <c r="I60" s="53"/>
      <c r="J60" s="50"/>
      <c r="K60" s="125"/>
      <c r="L60" s="125"/>
      <c r="Q60" s="125"/>
      <c r="R60" s="156"/>
      <c r="S60" s="147"/>
      <c r="T60" s="147"/>
      <c r="U60" s="157"/>
      <c r="Z60" s="50"/>
    </row>
    <row r="61" spans="1:26" ht="17.25" customHeight="1">
      <c r="A61" s="53"/>
      <c r="B61" s="53"/>
      <c r="C61" s="53"/>
      <c r="D61" s="126"/>
      <c r="E61" s="53"/>
      <c r="F61" s="53"/>
      <c r="G61" s="53"/>
      <c r="H61" s="53"/>
      <c r="I61" s="53"/>
      <c r="J61" s="50"/>
      <c r="K61" s="125"/>
      <c r="L61" s="125"/>
      <c r="Q61" s="125"/>
      <c r="R61" s="156"/>
      <c r="S61" s="147"/>
      <c r="T61" s="147"/>
      <c r="U61" s="157"/>
      <c r="Z61" s="50"/>
    </row>
    <row r="62" spans="1:26" ht="17.25" customHeight="1">
      <c r="A62" s="53"/>
      <c r="B62" s="53"/>
      <c r="C62" s="53"/>
      <c r="D62" s="126"/>
      <c r="E62" s="53"/>
      <c r="F62" s="53"/>
      <c r="G62" s="53"/>
      <c r="H62" s="53"/>
      <c r="I62" s="53"/>
      <c r="J62" s="50"/>
      <c r="K62" s="125"/>
      <c r="L62" s="125"/>
      <c r="Q62" s="125"/>
      <c r="R62" s="156"/>
      <c r="S62" s="147"/>
      <c r="T62" s="147"/>
      <c r="U62" s="157"/>
      <c r="Z62" s="50"/>
    </row>
    <row r="63" spans="1:26" ht="17.25" customHeight="1">
      <c r="A63" s="53"/>
      <c r="B63" s="53"/>
      <c r="C63" s="53"/>
      <c r="D63" s="126"/>
      <c r="E63" s="53"/>
      <c r="F63" s="53"/>
      <c r="G63" s="53"/>
      <c r="H63" s="53"/>
      <c r="I63" s="53"/>
      <c r="J63" s="50"/>
      <c r="K63" s="125"/>
      <c r="L63" s="125"/>
      <c r="Q63" s="125"/>
      <c r="R63" s="156"/>
      <c r="S63" s="147"/>
      <c r="T63" s="147"/>
      <c r="U63" s="157"/>
      <c r="Z63" s="50"/>
    </row>
    <row r="64" spans="1:26" ht="17.25" customHeight="1">
      <c r="A64" s="53"/>
      <c r="B64" s="53"/>
      <c r="C64" s="53"/>
      <c r="D64" s="126"/>
      <c r="E64" s="53"/>
      <c r="F64" s="53"/>
      <c r="G64" s="53"/>
      <c r="H64" s="53"/>
      <c r="I64" s="53"/>
      <c r="J64" s="50"/>
      <c r="K64" s="125"/>
      <c r="L64" s="125"/>
      <c r="Q64" s="125"/>
      <c r="R64" s="215"/>
      <c r="S64" s="216"/>
      <c r="T64" s="216"/>
      <c r="U64" s="217"/>
      <c r="Z64" s="50"/>
    </row>
    <row r="65" spans="1:26" ht="17.25" customHeight="1">
      <c r="A65" s="53"/>
      <c r="B65" s="53"/>
      <c r="C65" s="53"/>
      <c r="D65" s="126"/>
      <c r="E65" s="53"/>
      <c r="F65" s="53"/>
      <c r="G65" s="53"/>
      <c r="H65" s="53"/>
      <c r="I65" s="53"/>
      <c r="J65" s="50"/>
      <c r="K65" s="125"/>
      <c r="L65" s="125"/>
      <c r="Q65" s="125"/>
      <c r="R65" s="50"/>
      <c r="S65" s="50"/>
      <c r="T65" s="50"/>
      <c r="U65" s="50"/>
      <c r="Z65" s="50"/>
    </row>
    <row r="66" spans="1:26" ht="17.25" customHeight="1">
      <c r="A66" s="53"/>
      <c r="B66" s="53"/>
      <c r="C66" s="53"/>
      <c r="D66" s="126"/>
      <c r="E66" s="53"/>
      <c r="F66" s="53"/>
      <c r="G66" s="53"/>
      <c r="H66" s="53"/>
      <c r="I66" s="53"/>
      <c r="J66" s="50"/>
      <c r="K66" s="125"/>
      <c r="L66" s="125"/>
      <c r="Q66" s="125"/>
      <c r="R66" s="50"/>
      <c r="S66" s="50"/>
      <c r="T66" s="50"/>
      <c r="U66" s="50"/>
      <c r="Z66" s="50"/>
    </row>
    <row r="67" spans="1:26" ht="17.25" customHeight="1">
      <c r="A67" s="53"/>
      <c r="B67" s="53"/>
      <c r="C67" s="53"/>
      <c r="D67" s="126"/>
      <c r="E67" s="53"/>
      <c r="F67" s="53"/>
      <c r="G67" s="53"/>
      <c r="H67" s="53"/>
      <c r="I67" s="53"/>
      <c r="J67" s="50"/>
      <c r="K67" s="125"/>
      <c r="L67" s="125"/>
      <c r="Q67" s="125"/>
      <c r="R67" s="50"/>
      <c r="S67" s="50"/>
      <c r="T67" s="50"/>
      <c r="U67" s="50"/>
      <c r="Z67" s="50"/>
    </row>
    <row r="68" spans="1:26" ht="17.25" customHeight="1">
      <c r="A68" s="125"/>
      <c r="D68" s="126"/>
      <c r="E68" s="53"/>
      <c r="F68" s="53"/>
      <c r="G68" s="53"/>
      <c r="H68" s="53"/>
      <c r="I68" s="53"/>
      <c r="J68" s="50"/>
      <c r="K68" s="125"/>
      <c r="L68" s="125"/>
      <c r="Q68" s="125"/>
      <c r="R68" s="50"/>
      <c r="S68" s="50"/>
      <c r="T68" s="50"/>
      <c r="U68" s="50"/>
      <c r="Z68" s="50"/>
    </row>
    <row r="69" spans="1:26" ht="17.25" customHeight="1">
      <c r="A69" s="218"/>
      <c r="B69" s="219"/>
      <c r="C69" s="220"/>
      <c r="D69" s="53"/>
      <c r="E69" s="53"/>
      <c r="F69" s="53"/>
      <c r="G69" s="53"/>
      <c r="H69" s="53"/>
      <c r="I69" s="53"/>
      <c r="J69" s="50"/>
      <c r="K69" s="125"/>
      <c r="L69" s="125"/>
      <c r="R69" s="50"/>
      <c r="S69" s="50"/>
      <c r="T69" s="50"/>
      <c r="U69" s="50"/>
      <c r="V69" s="50"/>
      <c r="W69" s="52"/>
      <c r="X69" s="50"/>
      <c r="Y69" s="50"/>
      <c r="Z69" s="50"/>
    </row>
    <row r="70" spans="1:26" ht="17.25" customHeight="1">
      <c r="A70" s="218"/>
      <c r="B70" s="219"/>
      <c r="C70" s="220"/>
      <c r="D70" s="53"/>
      <c r="E70" s="53"/>
      <c r="F70" s="53"/>
      <c r="G70" s="53"/>
      <c r="H70" s="53"/>
      <c r="I70" s="53"/>
      <c r="J70" s="50"/>
      <c r="K70" s="125"/>
      <c r="L70" s="125"/>
      <c r="R70" s="50"/>
      <c r="S70" s="50"/>
      <c r="T70" s="50"/>
      <c r="U70" s="50"/>
      <c r="V70" s="50"/>
      <c r="W70" s="52"/>
      <c r="X70" s="50"/>
      <c r="Y70" s="50"/>
      <c r="Z70" s="50"/>
    </row>
    <row r="71" spans="1:26" ht="17.25" customHeight="1">
      <c r="A71" s="218"/>
      <c r="B71" s="219"/>
      <c r="C71" s="220"/>
      <c r="D71" s="53"/>
      <c r="E71" s="53"/>
      <c r="F71" s="53"/>
      <c r="G71" s="53"/>
      <c r="H71" s="53"/>
      <c r="I71" s="53"/>
      <c r="J71" s="50"/>
      <c r="K71" s="125"/>
      <c r="L71" s="125"/>
      <c r="R71" s="50"/>
      <c r="S71" s="50"/>
      <c r="T71" s="50"/>
      <c r="U71" s="50"/>
      <c r="V71" s="50"/>
      <c r="W71" s="52"/>
      <c r="X71" s="50"/>
      <c r="Y71" s="50"/>
      <c r="Z71" s="50"/>
    </row>
    <row r="72" spans="1:26" ht="17.25" customHeight="1">
      <c r="A72" s="218"/>
      <c r="B72" s="219"/>
      <c r="C72" s="220"/>
      <c r="D72" s="53"/>
      <c r="E72" s="53"/>
      <c r="F72" s="53"/>
      <c r="G72" s="53"/>
      <c r="H72" s="53"/>
      <c r="I72" s="53"/>
      <c r="J72" s="50"/>
      <c r="K72" s="125"/>
      <c r="L72" s="125"/>
      <c r="R72" s="50"/>
      <c r="S72" s="50"/>
      <c r="T72" s="50"/>
      <c r="U72" s="50"/>
      <c r="V72" s="50"/>
      <c r="W72" s="52"/>
      <c r="X72" s="50"/>
      <c r="Y72" s="50"/>
      <c r="Z72" s="50"/>
    </row>
    <row r="73" spans="1:26" ht="17.25" customHeight="1">
      <c r="A73" s="218"/>
      <c r="B73" s="219"/>
      <c r="C73" s="220"/>
      <c r="D73" s="53"/>
      <c r="E73" s="53"/>
      <c r="F73" s="53"/>
      <c r="G73" s="53"/>
      <c r="H73" s="53"/>
      <c r="I73" s="53"/>
      <c r="J73" s="50"/>
      <c r="K73" s="125"/>
      <c r="L73" s="125"/>
      <c r="R73" s="50"/>
      <c r="S73" s="50"/>
      <c r="T73" s="50"/>
      <c r="U73" s="50"/>
      <c r="V73" s="50"/>
      <c r="W73" s="52"/>
      <c r="X73" s="50"/>
      <c r="Y73" s="50"/>
      <c r="Z73" s="50"/>
    </row>
    <row r="74" spans="1:26" ht="17.25" customHeight="1">
      <c r="A74" s="218"/>
      <c r="B74" s="219"/>
      <c r="C74" s="220"/>
      <c r="D74" s="53"/>
      <c r="E74" s="53"/>
      <c r="F74" s="53"/>
      <c r="G74" s="53"/>
      <c r="H74" s="53"/>
      <c r="I74" s="53"/>
      <c r="J74" s="50"/>
      <c r="K74" s="125"/>
      <c r="L74" s="125"/>
      <c r="R74" s="50"/>
      <c r="S74" s="50"/>
      <c r="T74" s="50"/>
      <c r="U74" s="50"/>
      <c r="V74" s="50"/>
      <c r="W74" s="52"/>
      <c r="X74" s="50"/>
      <c r="Y74" s="50"/>
      <c r="Z74" s="50"/>
    </row>
    <row r="75" spans="1:26" ht="17.25" customHeight="1">
      <c r="A75" s="218"/>
      <c r="B75" s="219"/>
      <c r="C75" s="220"/>
      <c r="D75" s="53"/>
      <c r="E75" s="53"/>
      <c r="F75" s="53"/>
      <c r="G75" s="53"/>
      <c r="H75" s="53"/>
      <c r="I75" s="53"/>
      <c r="J75" s="50"/>
      <c r="K75" s="125"/>
      <c r="L75" s="125"/>
      <c r="R75" s="50"/>
      <c r="S75" s="50"/>
      <c r="T75" s="50"/>
      <c r="U75" s="50"/>
      <c r="V75" s="50"/>
      <c r="W75" s="52"/>
      <c r="X75" s="50"/>
      <c r="Y75" s="50"/>
      <c r="Z75" s="50"/>
    </row>
    <row r="76" spans="1:26" ht="17.25" customHeight="1">
      <c r="A76" s="218"/>
      <c r="B76" s="219"/>
      <c r="C76" s="220"/>
      <c r="D76" s="53"/>
      <c r="E76" s="53"/>
      <c r="F76" s="53"/>
      <c r="G76" s="53"/>
      <c r="H76" s="53"/>
      <c r="I76" s="53"/>
      <c r="J76" s="50"/>
      <c r="K76" s="125"/>
      <c r="L76" s="125"/>
      <c r="R76" s="50"/>
      <c r="S76" s="50"/>
      <c r="T76" s="50"/>
      <c r="U76" s="50"/>
      <c r="V76" s="50"/>
      <c r="W76" s="52"/>
      <c r="X76" s="50"/>
      <c r="Y76" s="50"/>
      <c r="Z76" s="50"/>
    </row>
    <row r="77" spans="1:26" ht="17.25" customHeight="1">
      <c r="A77" s="218"/>
      <c r="B77" s="219"/>
      <c r="C77" s="220"/>
      <c r="D77" s="53"/>
      <c r="E77" s="53"/>
      <c r="F77" s="53"/>
      <c r="G77" s="53"/>
      <c r="H77" s="53"/>
      <c r="I77" s="53"/>
      <c r="J77" s="50"/>
      <c r="K77" s="125"/>
      <c r="L77" s="125"/>
      <c r="R77" s="50"/>
      <c r="S77" s="50"/>
      <c r="T77" s="50"/>
      <c r="U77" s="50"/>
      <c r="V77" s="50"/>
      <c r="W77" s="52"/>
      <c r="X77" s="50"/>
      <c r="Y77" s="50"/>
      <c r="Z77" s="50"/>
    </row>
    <row r="78" spans="1:26" ht="17.25" customHeight="1">
      <c r="A78" s="218"/>
      <c r="B78" s="219"/>
      <c r="C78" s="220"/>
      <c r="D78" s="53"/>
      <c r="E78" s="53"/>
      <c r="F78" s="53"/>
      <c r="G78" s="53"/>
      <c r="H78" s="53"/>
      <c r="I78" s="53"/>
      <c r="J78" s="50"/>
      <c r="K78" s="125"/>
      <c r="L78" s="125"/>
      <c r="R78" s="50"/>
      <c r="S78" s="50"/>
      <c r="T78" s="50"/>
      <c r="U78" s="50"/>
      <c r="V78" s="50"/>
      <c r="W78" s="52"/>
      <c r="X78" s="50"/>
      <c r="Y78" s="50"/>
      <c r="Z78" s="50"/>
    </row>
    <row r="79" spans="1:26" ht="17.25" customHeight="1">
      <c r="A79" s="218"/>
      <c r="B79" s="219"/>
      <c r="C79" s="220"/>
      <c r="D79" s="53"/>
      <c r="E79" s="53"/>
      <c r="F79" s="53"/>
      <c r="G79" s="53"/>
      <c r="H79" s="53"/>
      <c r="I79" s="53"/>
      <c r="J79" s="50"/>
      <c r="K79" s="125"/>
      <c r="L79" s="125"/>
      <c r="R79" s="50"/>
      <c r="S79" s="50"/>
      <c r="T79" s="50"/>
      <c r="U79" s="50"/>
      <c r="V79" s="50"/>
      <c r="W79" s="52"/>
      <c r="X79" s="50"/>
      <c r="Y79" s="50"/>
      <c r="Z79" s="50"/>
    </row>
    <row r="80" spans="1:26" ht="17.25" customHeight="1">
      <c r="A80" s="218"/>
      <c r="B80" s="219"/>
      <c r="C80" s="220"/>
      <c r="D80" s="53"/>
      <c r="E80" s="53"/>
      <c r="F80" s="53"/>
      <c r="G80" s="53"/>
      <c r="H80" s="53"/>
      <c r="I80" s="53"/>
      <c r="J80" s="50"/>
      <c r="K80" s="125"/>
      <c r="L80" s="125"/>
      <c r="R80" s="50"/>
      <c r="S80" s="50"/>
      <c r="T80" s="50"/>
      <c r="U80" s="50"/>
      <c r="V80" s="50"/>
      <c r="W80" s="52"/>
      <c r="X80" s="50"/>
      <c r="Y80" s="50"/>
      <c r="Z80" s="50"/>
    </row>
    <row r="81" spans="1:26" ht="17.25" customHeight="1">
      <c r="A81" s="218"/>
      <c r="B81" s="219"/>
      <c r="C81" s="220"/>
      <c r="D81" s="53"/>
      <c r="E81" s="53"/>
      <c r="F81" s="53"/>
      <c r="G81" s="53"/>
      <c r="H81" s="53"/>
      <c r="I81" s="53"/>
      <c r="J81" s="50"/>
      <c r="K81" s="125"/>
      <c r="L81" s="125"/>
      <c r="R81" s="50"/>
      <c r="S81" s="50"/>
      <c r="T81" s="50"/>
      <c r="U81" s="50"/>
      <c r="V81" s="50"/>
      <c r="W81" s="52"/>
      <c r="X81" s="50"/>
      <c r="Y81" s="50"/>
      <c r="Z81" s="50"/>
    </row>
    <row r="82" spans="1:26" ht="17.25" customHeight="1">
      <c r="A82" s="218"/>
      <c r="B82" s="219"/>
      <c r="C82" s="220"/>
      <c r="D82" s="53"/>
      <c r="E82" s="53"/>
      <c r="F82" s="53"/>
      <c r="G82" s="53"/>
      <c r="H82" s="53"/>
      <c r="I82" s="53"/>
      <c r="J82" s="50"/>
      <c r="K82" s="125"/>
      <c r="L82" s="125"/>
      <c r="R82" s="50"/>
      <c r="S82" s="50"/>
      <c r="T82" s="50"/>
      <c r="U82" s="50"/>
      <c r="V82" s="50"/>
      <c r="W82" s="52"/>
      <c r="X82" s="50"/>
      <c r="Y82" s="50"/>
      <c r="Z82" s="50"/>
    </row>
    <row r="83" spans="1:26" ht="17.25" customHeight="1">
      <c r="A83" s="218"/>
      <c r="B83" s="219"/>
      <c r="C83" s="220"/>
      <c r="D83" s="53"/>
      <c r="E83" s="53"/>
      <c r="F83" s="53"/>
      <c r="G83" s="53"/>
      <c r="H83" s="53"/>
      <c r="I83" s="53"/>
      <c r="J83" s="50"/>
      <c r="K83" s="125"/>
      <c r="L83" s="125"/>
      <c r="R83" s="50"/>
      <c r="S83" s="50"/>
      <c r="T83" s="50"/>
      <c r="U83" s="50"/>
      <c r="V83" s="50"/>
      <c r="W83" s="52"/>
      <c r="X83" s="50"/>
      <c r="Y83" s="50"/>
      <c r="Z83" s="50"/>
    </row>
    <row r="84" spans="1:26" ht="17.25" customHeight="1">
      <c r="A84" s="218"/>
      <c r="B84" s="219"/>
      <c r="C84" s="220"/>
      <c r="D84" s="53"/>
      <c r="E84" s="53"/>
      <c r="F84" s="53"/>
      <c r="G84" s="53"/>
      <c r="H84" s="53"/>
      <c r="I84" s="53"/>
      <c r="J84" s="50"/>
      <c r="K84" s="125"/>
      <c r="L84" s="125"/>
      <c r="R84" s="50"/>
      <c r="S84" s="50"/>
      <c r="T84" s="50"/>
      <c r="U84" s="50"/>
      <c r="V84" s="50"/>
      <c r="W84" s="52"/>
      <c r="X84" s="50"/>
      <c r="Y84" s="50"/>
      <c r="Z84" s="50"/>
    </row>
    <row r="85" spans="1:26" ht="17.25" customHeight="1">
      <c r="A85" s="218"/>
      <c r="B85" s="219"/>
      <c r="C85" s="220"/>
      <c r="D85" s="53"/>
      <c r="E85" s="53"/>
      <c r="F85" s="53"/>
      <c r="G85" s="53"/>
      <c r="H85" s="53"/>
      <c r="I85" s="53"/>
      <c r="J85" s="50"/>
      <c r="K85" s="125"/>
      <c r="L85" s="125"/>
      <c r="R85" s="50"/>
      <c r="S85" s="50"/>
      <c r="T85" s="50"/>
      <c r="U85" s="50"/>
      <c r="V85" s="50"/>
      <c r="W85" s="52"/>
      <c r="X85" s="50"/>
      <c r="Y85" s="50"/>
      <c r="Z85" s="50"/>
    </row>
    <row r="86" spans="1:26" ht="17.25" customHeight="1">
      <c r="A86" s="218"/>
      <c r="B86" s="219"/>
      <c r="C86" s="220"/>
      <c r="D86" s="53"/>
      <c r="E86" s="53"/>
      <c r="F86" s="53"/>
      <c r="G86" s="53"/>
      <c r="H86" s="53"/>
      <c r="I86" s="53"/>
      <c r="J86" s="50"/>
      <c r="K86" s="125"/>
      <c r="L86" s="125"/>
      <c r="R86" s="50"/>
      <c r="S86" s="50"/>
      <c r="T86" s="50"/>
      <c r="U86" s="50"/>
      <c r="V86" s="50"/>
      <c r="W86" s="52"/>
      <c r="X86" s="50"/>
      <c r="Y86" s="50"/>
      <c r="Z86" s="50"/>
    </row>
    <row r="87" spans="1:26" ht="17.25" customHeight="1">
      <c r="A87" s="218"/>
      <c r="B87" s="219"/>
      <c r="C87" s="220"/>
      <c r="D87" s="53"/>
      <c r="E87" s="53"/>
      <c r="F87" s="53"/>
      <c r="G87" s="53"/>
      <c r="H87" s="53"/>
      <c r="I87" s="53"/>
      <c r="J87" s="50"/>
      <c r="K87" s="125"/>
      <c r="L87" s="125"/>
      <c r="R87" s="50"/>
      <c r="S87" s="50"/>
      <c r="T87" s="50"/>
      <c r="U87" s="50"/>
      <c r="V87" s="50"/>
      <c r="W87" s="52"/>
      <c r="X87" s="50"/>
      <c r="Y87" s="50"/>
      <c r="Z87" s="50"/>
    </row>
    <row r="88" spans="1:26" ht="17.25" customHeight="1">
      <c r="A88" s="218"/>
      <c r="B88" s="219"/>
      <c r="C88" s="220"/>
      <c r="D88" s="53"/>
      <c r="E88" s="53"/>
      <c r="F88" s="53"/>
      <c r="G88" s="53"/>
      <c r="H88" s="53"/>
      <c r="I88" s="53"/>
      <c r="J88" s="50"/>
      <c r="K88" s="125"/>
      <c r="L88" s="125"/>
      <c r="R88" s="50"/>
      <c r="S88" s="50"/>
      <c r="T88" s="50"/>
      <c r="U88" s="50"/>
      <c r="V88" s="50"/>
      <c r="W88" s="52"/>
      <c r="X88" s="50"/>
      <c r="Y88" s="50"/>
      <c r="Z88" s="50"/>
    </row>
    <row r="89" spans="1:26" ht="17.25" customHeight="1">
      <c r="A89" s="218"/>
      <c r="B89" s="219"/>
      <c r="C89" s="220"/>
      <c r="D89" s="53"/>
      <c r="E89" s="53"/>
      <c r="F89" s="53"/>
      <c r="G89" s="53"/>
      <c r="H89" s="53"/>
      <c r="I89" s="53"/>
      <c r="J89" s="50"/>
      <c r="K89" s="125"/>
      <c r="L89" s="125"/>
      <c r="R89" s="50"/>
      <c r="S89" s="50"/>
      <c r="T89" s="50"/>
      <c r="U89" s="50"/>
      <c r="V89" s="50"/>
      <c r="W89" s="52"/>
      <c r="X89" s="50"/>
      <c r="Y89" s="50"/>
      <c r="Z89" s="50"/>
    </row>
    <row r="90" spans="1:26" ht="17.25" customHeight="1">
      <c r="A90" s="218"/>
      <c r="B90" s="219"/>
      <c r="C90" s="220"/>
      <c r="D90" s="53"/>
      <c r="E90" s="53"/>
      <c r="F90" s="53"/>
      <c r="G90" s="53"/>
      <c r="H90" s="53"/>
      <c r="I90" s="53"/>
      <c r="J90" s="50"/>
      <c r="K90" s="125"/>
      <c r="L90" s="125"/>
      <c r="R90" s="50"/>
      <c r="S90" s="50"/>
      <c r="T90" s="50"/>
      <c r="U90" s="50"/>
      <c r="V90" s="50"/>
      <c r="W90" s="52"/>
      <c r="X90" s="50"/>
      <c r="Y90" s="50"/>
      <c r="Z90" s="50"/>
    </row>
    <row r="91" spans="1:26" ht="17.25" customHeight="1">
      <c r="A91" s="218"/>
      <c r="B91" s="219"/>
      <c r="C91" s="220"/>
      <c r="D91" s="53"/>
      <c r="E91" s="53"/>
      <c r="F91" s="53"/>
      <c r="G91" s="53"/>
      <c r="H91" s="53"/>
      <c r="I91" s="53"/>
      <c r="J91" s="50"/>
      <c r="K91" s="125"/>
      <c r="L91" s="125"/>
      <c r="R91" s="50"/>
      <c r="S91" s="50"/>
      <c r="T91" s="50"/>
      <c r="U91" s="50"/>
      <c r="V91" s="50"/>
      <c r="W91" s="52"/>
      <c r="X91" s="50"/>
      <c r="Y91" s="50"/>
      <c r="Z91" s="50"/>
    </row>
    <row r="92" spans="1:26" ht="17.25" customHeight="1">
      <c r="A92" s="218"/>
      <c r="B92" s="219"/>
      <c r="C92" s="220"/>
      <c r="D92" s="53"/>
      <c r="E92" s="53"/>
      <c r="F92" s="53"/>
      <c r="G92" s="53"/>
      <c r="H92" s="53"/>
      <c r="I92" s="53"/>
      <c r="J92" s="50"/>
      <c r="K92" s="125"/>
      <c r="L92" s="125"/>
      <c r="R92" s="50"/>
      <c r="S92" s="50"/>
      <c r="T92" s="50"/>
      <c r="U92" s="50"/>
      <c r="V92" s="50"/>
      <c r="W92" s="52"/>
      <c r="X92" s="50"/>
      <c r="Y92" s="50"/>
      <c r="Z92" s="50"/>
    </row>
    <row r="93" spans="1:26" ht="17.25" customHeight="1">
      <c r="A93" s="218"/>
      <c r="B93" s="219"/>
      <c r="C93" s="220"/>
      <c r="D93" s="53"/>
      <c r="E93" s="53"/>
      <c r="F93" s="53"/>
      <c r="G93" s="53"/>
      <c r="H93" s="53"/>
      <c r="I93" s="53"/>
      <c r="J93" s="50"/>
      <c r="K93" s="125"/>
      <c r="L93" s="125"/>
      <c r="R93" s="50"/>
      <c r="S93" s="50"/>
      <c r="T93" s="50"/>
      <c r="U93" s="50"/>
      <c r="V93" s="50"/>
      <c r="W93" s="52"/>
      <c r="X93" s="50"/>
      <c r="Y93" s="50"/>
      <c r="Z93" s="50"/>
    </row>
    <row r="94" spans="1:26" ht="17.25" customHeight="1">
      <c r="A94" s="218"/>
      <c r="B94" s="219"/>
      <c r="C94" s="220"/>
      <c r="D94" s="53"/>
      <c r="E94" s="53"/>
      <c r="F94" s="53"/>
      <c r="G94" s="53"/>
      <c r="H94" s="53"/>
      <c r="I94" s="53"/>
      <c r="J94" s="50"/>
      <c r="K94" s="125"/>
      <c r="L94" s="125"/>
      <c r="R94" s="50"/>
      <c r="S94" s="50"/>
      <c r="T94" s="50"/>
      <c r="U94" s="50"/>
      <c r="V94" s="50"/>
      <c r="W94" s="52"/>
      <c r="X94" s="50"/>
      <c r="Y94" s="50"/>
      <c r="Z94" s="50"/>
    </row>
    <row r="95" spans="1:26" ht="17.25" customHeight="1">
      <c r="A95" s="218"/>
      <c r="B95" s="219"/>
      <c r="C95" s="220"/>
      <c r="D95" s="53"/>
      <c r="E95" s="53"/>
      <c r="F95" s="53"/>
      <c r="G95" s="53"/>
      <c r="H95" s="53"/>
      <c r="I95" s="53"/>
      <c r="J95" s="50"/>
      <c r="K95" s="125"/>
      <c r="L95" s="125"/>
      <c r="R95" s="50"/>
      <c r="S95" s="50"/>
      <c r="T95" s="50"/>
      <c r="U95" s="50"/>
      <c r="V95" s="50"/>
      <c r="W95" s="52"/>
      <c r="X95" s="50"/>
      <c r="Y95" s="50"/>
      <c r="Z95" s="50"/>
    </row>
    <row r="96" spans="1:26" ht="17.25" customHeight="1">
      <c r="A96" s="218"/>
      <c r="B96" s="219"/>
      <c r="C96" s="220"/>
      <c r="D96" s="53"/>
      <c r="E96" s="53"/>
      <c r="F96" s="53"/>
      <c r="G96" s="53"/>
      <c r="H96" s="53"/>
      <c r="I96" s="53"/>
      <c r="J96" s="50"/>
      <c r="K96" s="125"/>
      <c r="L96" s="125"/>
      <c r="R96" s="50"/>
      <c r="S96" s="50"/>
      <c r="T96" s="50"/>
      <c r="U96" s="50"/>
      <c r="V96" s="50"/>
      <c r="W96" s="52"/>
      <c r="X96" s="50"/>
      <c r="Y96" s="50"/>
      <c r="Z96" s="50"/>
    </row>
    <row r="97" spans="1:26" ht="17.25" customHeight="1">
      <c r="A97" s="53"/>
      <c r="B97" s="53"/>
      <c r="C97" s="53"/>
      <c r="D97" s="53"/>
      <c r="E97" s="53"/>
      <c r="F97" s="53"/>
      <c r="G97" s="53"/>
      <c r="H97" s="53"/>
      <c r="I97" s="53"/>
      <c r="J97" s="50"/>
      <c r="K97" s="125"/>
      <c r="L97" s="125"/>
      <c r="R97" s="50"/>
      <c r="S97" s="50"/>
      <c r="T97" s="50"/>
      <c r="U97" s="50"/>
      <c r="V97" s="50"/>
      <c r="W97" s="52"/>
      <c r="X97" s="50"/>
      <c r="Y97" s="50"/>
      <c r="Z97" s="50"/>
    </row>
    <row r="98" spans="1:26" ht="17.25" customHeight="1">
      <c r="A98" s="53"/>
      <c r="B98" s="53"/>
      <c r="C98" s="53"/>
      <c r="D98" s="53"/>
      <c r="E98" s="53"/>
      <c r="F98" s="53"/>
      <c r="G98" s="53"/>
      <c r="H98" s="53"/>
      <c r="I98" s="53"/>
      <c r="J98" s="50"/>
      <c r="K98" s="125"/>
      <c r="L98" s="125"/>
      <c r="R98" s="50"/>
      <c r="S98" s="50"/>
      <c r="T98" s="50"/>
      <c r="U98" s="50"/>
      <c r="V98" s="50"/>
      <c r="W98" s="52"/>
      <c r="X98" s="50"/>
      <c r="Y98" s="50"/>
      <c r="Z98" s="50"/>
    </row>
    <row r="99" spans="1:26" ht="17.25" customHeight="1">
      <c r="A99" s="53"/>
      <c r="B99" s="53"/>
      <c r="C99" s="53"/>
      <c r="D99" s="53"/>
      <c r="E99" s="53"/>
      <c r="F99" s="53"/>
      <c r="G99" s="53"/>
      <c r="H99" s="53"/>
      <c r="I99" s="53"/>
      <c r="J99" s="50"/>
      <c r="K99" s="125"/>
      <c r="L99" s="125"/>
      <c r="R99" s="50"/>
      <c r="S99" s="50"/>
      <c r="T99" s="50"/>
      <c r="U99" s="50"/>
      <c r="V99" s="50"/>
      <c r="W99" s="52"/>
      <c r="X99" s="50"/>
      <c r="Y99" s="50"/>
      <c r="Z99" s="50"/>
    </row>
    <row r="100" spans="1:26" ht="17.2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0"/>
      <c r="K100" s="125"/>
      <c r="L100" s="125"/>
      <c r="R100" s="50"/>
      <c r="S100" s="50"/>
      <c r="T100" s="50"/>
      <c r="U100" s="50"/>
      <c r="V100" s="50"/>
      <c r="W100" s="52"/>
      <c r="X100" s="50"/>
      <c r="Y100" s="50"/>
      <c r="Z100" s="50"/>
    </row>
    <row r="101" spans="1:26" ht="17.2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0"/>
      <c r="K101" s="125"/>
      <c r="L101" s="125"/>
      <c r="R101" s="50"/>
      <c r="S101" s="50"/>
      <c r="T101" s="50"/>
      <c r="U101" s="50"/>
      <c r="V101" s="50"/>
      <c r="W101" s="52"/>
      <c r="X101" s="50"/>
      <c r="Y101" s="50"/>
      <c r="Z101" s="50"/>
    </row>
    <row r="102" spans="1:26" ht="17.2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0"/>
      <c r="K102" s="125"/>
      <c r="L102" s="125"/>
      <c r="R102" s="50"/>
      <c r="S102" s="50"/>
      <c r="T102" s="50"/>
      <c r="U102" s="50"/>
      <c r="V102" s="50"/>
      <c r="W102" s="52"/>
      <c r="X102" s="50"/>
      <c r="Y102" s="50"/>
      <c r="Z102" s="50"/>
    </row>
    <row r="103" spans="1:26" ht="17.2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0"/>
      <c r="K103" s="125"/>
      <c r="L103" s="125"/>
      <c r="R103" s="50"/>
      <c r="S103" s="50"/>
      <c r="T103" s="50"/>
      <c r="U103" s="50"/>
      <c r="V103" s="50"/>
      <c r="W103" s="52"/>
      <c r="X103" s="50"/>
      <c r="Y103" s="50"/>
      <c r="Z103" s="50"/>
    </row>
    <row r="104" spans="1:26" ht="17.2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0"/>
      <c r="K104" s="125"/>
      <c r="L104" s="125"/>
      <c r="R104" s="50"/>
      <c r="S104" s="50"/>
      <c r="T104" s="50"/>
      <c r="U104" s="50"/>
      <c r="V104" s="50"/>
      <c r="W104" s="52"/>
      <c r="X104" s="50"/>
      <c r="Y104" s="50"/>
      <c r="Z104" s="50"/>
    </row>
    <row r="105" spans="1:26" ht="17.2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0"/>
      <c r="K105" s="125"/>
      <c r="L105" s="125"/>
      <c r="R105" s="50"/>
      <c r="S105" s="50"/>
      <c r="T105" s="50"/>
      <c r="U105" s="50"/>
      <c r="V105" s="50"/>
      <c r="W105" s="52"/>
      <c r="X105" s="50"/>
      <c r="Y105" s="50"/>
      <c r="Z105" s="50"/>
    </row>
    <row r="106" spans="1:26" ht="17.2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0"/>
      <c r="K106" s="125"/>
      <c r="L106" s="125"/>
      <c r="R106" s="50"/>
      <c r="S106" s="50"/>
      <c r="T106" s="50"/>
      <c r="U106" s="50"/>
      <c r="V106" s="50"/>
      <c r="W106" s="52"/>
      <c r="X106" s="50"/>
      <c r="Y106" s="50"/>
      <c r="Z106" s="50"/>
    </row>
    <row r="107" spans="1:26" ht="17.2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0"/>
      <c r="K107" s="125"/>
      <c r="L107" s="125"/>
      <c r="R107" s="50"/>
      <c r="S107" s="50"/>
      <c r="T107" s="50"/>
      <c r="U107" s="50"/>
      <c r="V107" s="50"/>
      <c r="W107" s="52"/>
      <c r="X107" s="50"/>
      <c r="Y107" s="50"/>
      <c r="Z107" s="50"/>
    </row>
    <row r="108" spans="1:26" ht="17.2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0"/>
      <c r="K108" s="125"/>
      <c r="L108" s="125"/>
      <c r="R108" s="50"/>
      <c r="S108" s="50"/>
      <c r="T108" s="50"/>
      <c r="U108" s="50"/>
      <c r="V108" s="50"/>
      <c r="W108" s="52"/>
      <c r="X108" s="50"/>
      <c r="Y108" s="50"/>
      <c r="Z108" s="50"/>
    </row>
    <row r="109" spans="1:26" ht="17.2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0"/>
      <c r="K109" s="125"/>
      <c r="L109" s="125"/>
      <c r="R109" s="50"/>
      <c r="S109" s="50"/>
      <c r="T109" s="50"/>
      <c r="U109" s="50"/>
      <c r="V109" s="50"/>
      <c r="W109" s="52"/>
      <c r="X109" s="50"/>
      <c r="Y109" s="50"/>
      <c r="Z109" s="50"/>
    </row>
    <row r="110" spans="1:26" ht="17.2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0"/>
      <c r="K110" s="125"/>
      <c r="L110" s="125"/>
      <c r="R110" s="50"/>
      <c r="S110" s="50"/>
      <c r="T110" s="50"/>
      <c r="U110" s="50"/>
      <c r="V110" s="50"/>
      <c r="W110" s="52"/>
      <c r="X110" s="50"/>
      <c r="Y110" s="50"/>
      <c r="Z110" s="50"/>
    </row>
    <row r="111" spans="1:26" ht="17.2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0"/>
      <c r="K111" s="125"/>
      <c r="L111" s="125"/>
      <c r="R111" s="50"/>
      <c r="S111" s="50"/>
      <c r="T111" s="50"/>
      <c r="U111" s="50"/>
      <c r="V111" s="50"/>
      <c r="W111" s="52"/>
      <c r="X111" s="50"/>
      <c r="Y111" s="50"/>
      <c r="Z111" s="50"/>
    </row>
    <row r="112" spans="1:26" ht="17.2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0"/>
      <c r="K112" s="125"/>
      <c r="L112" s="125"/>
      <c r="R112" s="50"/>
      <c r="S112" s="50"/>
      <c r="T112" s="50"/>
      <c r="U112" s="50"/>
      <c r="V112" s="50"/>
      <c r="W112" s="52"/>
      <c r="X112" s="50"/>
      <c r="Y112" s="50"/>
      <c r="Z112" s="50"/>
    </row>
    <row r="113" spans="1:26" ht="17.2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0"/>
      <c r="K113" s="125"/>
      <c r="L113" s="125"/>
      <c r="R113" s="50"/>
      <c r="S113" s="50"/>
      <c r="T113" s="50"/>
      <c r="U113" s="50"/>
      <c r="V113" s="50"/>
      <c r="W113" s="52"/>
      <c r="X113" s="50"/>
      <c r="Y113" s="50"/>
      <c r="Z113" s="50"/>
    </row>
    <row r="114" spans="1:26" ht="17.2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0"/>
      <c r="K114" s="125"/>
      <c r="L114" s="125"/>
      <c r="R114" s="50"/>
      <c r="S114" s="50"/>
      <c r="T114" s="50"/>
      <c r="U114" s="50"/>
      <c r="V114" s="50"/>
      <c r="W114" s="52"/>
      <c r="X114" s="50"/>
      <c r="Y114" s="50"/>
      <c r="Z114" s="50"/>
    </row>
    <row r="115" spans="1:26" ht="17.2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0"/>
      <c r="K115" s="125"/>
      <c r="L115" s="125"/>
      <c r="R115" s="50"/>
      <c r="S115" s="50"/>
      <c r="T115" s="50"/>
      <c r="U115" s="50"/>
      <c r="V115" s="50"/>
      <c r="W115" s="52"/>
      <c r="X115" s="50"/>
      <c r="Y115" s="50"/>
      <c r="Z115" s="50"/>
    </row>
    <row r="116" spans="1:26" ht="17.2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0"/>
      <c r="K116" s="125"/>
      <c r="L116" s="125"/>
      <c r="R116" s="50"/>
      <c r="S116" s="50"/>
      <c r="T116" s="50"/>
      <c r="U116" s="50"/>
      <c r="V116" s="50"/>
      <c r="W116" s="52"/>
      <c r="X116" s="50"/>
      <c r="Y116" s="50"/>
      <c r="Z116" s="50"/>
    </row>
    <row r="117" spans="1:26" ht="17.2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0"/>
      <c r="K117" s="125"/>
      <c r="L117" s="125"/>
      <c r="R117" s="50"/>
      <c r="S117" s="50"/>
      <c r="T117" s="50"/>
      <c r="U117" s="50"/>
      <c r="V117" s="50"/>
      <c r="W117" s="52"/>
      <c r="X117" s="50"/>
      <c r="Y117" s="50"/>
      <c r="Z117" s="50"/>
    </row>
    <row r="118" spans="1:26" ht="17.2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0"/>
      <c r="K118" s="125"/>
      <c r="L118" s="125"/>
      <c r="R118" s="50"/>
      <c r="S118" s="50"/>
      <c r="T118" s="50"/>
      <c r="U118" s="50"/>
      <c r="V118" s="50"/>
      <c r="W118" s="52"/>
      <c r="X118" s="50"/>
      <c r="Y118" s="50"/>
      <c r="Z118" s="50"/>
    </row>
    <row r="119" spans="1:26" ht="17.2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0"/>
      <c r="K119" s="125"/>
      <c r="L119" s="125"/>
      <c r="R119" s="50"/>
      <c r="S119" s="50"/>
      <c r="T119" s="50"/>
      <c r="U119" s="50"/>
      <c r="V119" s="50"/>
      <c r="W119" s="52"/>
      <c r="X119" s="50"/>
      <c r="Y119" s="50"/>
      <c r="Z119" s="50"/>
    </row>
    <row r="120" spans="1:26" ht="17.2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0"/>
      <c r="K120" s="125"/>
      <c r="L120" s="125"/>
      <c r="R120" s="50"/>
      <c r="S120" s="50"/>
      <c r="T120" s="50"/>
      <c r="U120" s="50"/>
      <c r="V120" s="50"/>
      <c r="W120" s="52"/>
      <c r="X120" s="50"/>
      <c r="Y120" s="50"/>
      <c r="Z120" s="50"/>
    </row>
    <row r="121" spans="1:26" ht="17.2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0"/>
      <c r="K121" s="125"/>
      <c r="L121" s="125"/>
      <c r="R121" s="50"/>
      <c r="S121" s="50"/>
      <c r="T121" s="50"/>
      <c r="U121" s="50"/>
      <c r="V121" s="50"/>
      <c r="W121" s="52"/>
      <c r="X121" s="50"/>
      <c r="Y121" s="50"/>
      <c r="Z121" s="50"/>
    </row>
    <row r="122" spans="1:26" ht="17.2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0"/>
      <c r="K122" s="125"/>
      <c r="L122" s="125"/>
      <c r="R122" s="50"/>
      <c r="S122" s="50"/>
      <c r="T122" s="50"/>
      <c r="U122" s="50"/>
      <c r="V122" s="50"/>
      <c r="W122" s="52"/>
      <c r="X122" s="50"/>
      <c r="Y122" s="50"/>
      <c r="Z122" s="50"/>
    </row>
    <row r="123" spans="1:26" ht="17.2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0"/>
      <c r="K123" s="125"/>
      <c r="L123" s="125"/>
      <c r="R123" s="50"/>
      <c r="S123" s="50"/>
      <c r="T123" s="50"/>
      <c r="U123" s="50"/>
      <c r="V123" s="50"/>
      <c r="W123" s="52"/>
      <c r="X123" s="50"/>
      <c r="Y123" s="50"/>
      <c r="Z123" s="50"/>
    </row>
    <row r="124" spans="1:26" ht="17.2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0"/>
      <c r="K124" s="125"/>
      <c r="L124" s="125"/>
      <c r="R124" s="50"/>
      <c r="S124" s="50"/>
      <c r="T124" s="50"/>
      <c r="U124" s="50"/>
      <c r="V124" s="50"/>
      <c r="W124" s="52"/>
      <c r="X124" s="50"/>
      <c r="Y124" s="50"/>
      <c r="Z124" s="50"/>
    </row>
    <row r="125" spans="1:26" ht="17.2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0"/>
      <c r="K125" s="125"/>
      <c r="L125" s="125"/>
      <c r="R125" s="50"/>
      <c r="S125" s="50"/>
      <c r="T125" s="50"/>
      <c r="U125" s="50"/>
      <c r="V125" s="50"/>
      <c r="W125" s="52"/>
      <c r="X125" s="50"/>
      <c r="Y125" s="50"/>
      <c r="Z125" s="50"/>
    </row>
    <row r="126" spans="1:26" ht="17.2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0"/>
      <c r="K126" s="125"/>
      <c r="L126" s="125"/>
      <c r="R126" s="50"/>
      <c r="S126" s="50"/>
      <c r="T126" s="50"/>
      <c r="U126" s="50"/>
      <c r="V126" s="50"/>
      <c r="W126" s="52"/>
      <c r="X126" s="50"/>
      <c r="Y126" s="50"/>
      <c r="Z126" s="50"/>
    </row>
    <row r="127" spans="1:26" ht="17.2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0"/>
      <c r="K127" s="125"/>
      <c r="L127" s="125"/>
      <c r="R127" s="50"/>
      <c r="S127" s="50"/>
      <c r="T127" s="50"/>
      <c r="U127" s="50"/>
      <c r="V127" s="50"/>
      <c r="W127" s="52"/>
      <c r="X127" s="50"/>
      <c r="Y127" s="50"/>
      <c r="Z127" s="50"/>
    </row>
    <row r="128" spans="1:26" ht="17.2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0"/>
      <c r="K128" s="125"/>
      <c r="L128" s="125"/>
      <c r="R128" s="50"/>
      <c r="S128" s="50"/>
      <c r="T128" s="50"/>
      <c r="U128" s="50"/>
      <c r="V128" s="50"/>
      <c r="W128" s="52"/>
      <c r="X128" s="50"/>
      <c r="Y128" s="50"/>
      <c r="Z128" s="50"/>
    </row>
    <row r="129" spans="1:26" ht="17.2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0"/>
      <c r="K129" s="125"/>
      <c r="L129" s="125"/>
      <c r="R129" s="50"/>
      <c r="S129" s="50"/>
      <c r="T129" s="50"/>
      <c r="U129" s="50"/>
      <c r="V129" s="50"/>
      <c r="W129" s="52"/>
      <c r="X129" s="50"/>
      <c r="Y129" s="50"/>
      <c r="Z129" s="50"/>
    </row>
    <row r="130" spans="1:26" ht="17.2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0"/>
      <c r="K130" s="125"/>
      <c r="L130" s="125"/>
      <c r="R130" s="50"/>
      <c r="S130" s="50"/>
      <c r="T130" s="50"/>
      <c r="U130" s="50"/>
      <c r="V130" s="50"/>
      <c r="W130" s="52"/>
      <c r="X130" s="50"/>
      <c r="Y130" s="50"/>
      <c r="Z130" s="50"/>
    </row>
    <row r="131" spans="1:26" ht="17.2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0"/>
      <c r="K131" s="125"/>
      <c r="L131" s="125"/>
      <c r="R131" s="50"/>
      <c r="S131" s="50"/>
      <c r="T131" s="50"/>
      <c r="U131" s="50"/>
      <c r="V131" s="50"/>
      <c r="W131" s="52"/>
      <c r="X131" s="50"/>
      <c r="Y131" s="50"/>
      <c r="Z131" s="50"/>
    </row>
    <row r="132" spans="1:26" ht="17.2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0"/>
      <c r="K132" s="125"/>
      <c r="L132" s="125"/>
      <c r="R132" s="50"/>
      <c r="S132" s="50"/>
      <c r="T132" s="50"/>
      <c r="U132" s="50"/>
      <c r="V132" s="50"/>
      <c r="W132" s="52"/>
      <c r="X132" s="50"/>
      <c r="Y132" s="50"/>
      <c r="Z132" s="50"/>
    </row>
    <row r="133" spans="1:26" ht="17.2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0"/>
      <c r="K133" s="125"/>
      <c r="L133" s="125"/>
      <c r="R133" s="50"/>
      <c r="S133" s="50"/>
      <c r="T133" s="50"/>
      <c r="U133" s="50"/>
      <c r="V133" s="50"/>
      <c r="W133" s="52"/>
      <c r="X133" s="50"/>
      <c r="Y133" s="50"/>
      <c r="Z133" s="50"/>
    </row>
    <row r="134" spans="1:26" ht="17.2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0"/>
      <c r="K134" s="125"/>
      <c r="L134" s="125"/>
      <c r="R134" s="50"/>
      <c r="S134" s="50"/>
      <c r="T134" s="50"/>
      <c r="U134" s="50"/>
      <c r="V134" s="50"/>
      <c r="W134" s="52"/>
      <c r="X134" s="50"/>
      <c r="Y134" s="50"/>
      <c r="Z134" s="50"/>
    </row>
    <row r="135" spans="1:26" ht="17.2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0"/>
      <c r="K135" s="125"/>
      <c r="L135" s="125"/>
      <c r="R135" s="50"/>
      <c r="S135" s="50"/>
      <c r="T135" s="50"/>
      <c r="U135" s="50"/>
      <c r="V135" s="50"/>
      <c r="W135" s="52"/>
      <c r="X135" s="50"/>
      <c r="Y135" s="50"/>
      <c r="Z135" s="50"/>
    </row>
    <row r="136" spans="1:26" ht="17.2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0"/>
      <c r="K136" s="125"/>
      <c r="L136" s="125"/>
      <c r="R136" s="50"/>
      <c r="S136" s="50"/>
      <c r="T136" s="50"/>
      <c r="U136" s="50"/>
      <c r="V136" s="50"/>
      <c r="W136" s="52"/>
      <c r="X136" s="50"/>
      <c r="Y136" s="50"/>
      <c r="Z136" s="50"/>
    </row>
    <row r="137" spans="1:26" ht="17.2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0"/>
      <c r="K137" s="125"/>
      <c r="L137" s="125"/>
      <c r="R137" s="50"/>
      <c r="S137" s="50"/>
      <c r="T137" s="50"/>
      <c r="U137" s="50"/>
      <c r="V137" s="50"/>
      <c r="W137" s="52"/>
      <c r="X137" s="50"/>
      <c r="Y137" s="50"/>
      <c r="Z137" s="50"/>
    </row>
    <row r="138" spans="1:26" ht="17.2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0"/>
      <c r="K138" s="125"/>
      <c r="L138" s="125"/>
      <c r="R138" s="50"/>
      <c r="S138" s="50"/>
      <c r="T138" s="50"/>
      <c r="U138" s="50"/>
      <c r="V138" s="50"/>
      <c r="W138" s="52"/>
      <c r="X138" s="50"/>
      <c r="Y138" s="50"/>
      <c r="Z138" s="50"/>
    </row>
    <row r="139" spans="1:26" ht="17.2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0"/>
      <c r="K139" s="125"/>
      <c r="L139" s="125"/>
      <c r="R139" s="50"/>
      <c r="S139" s="50"/>
      <c r="T139" s="50"/>
      <c r="U139" s="50"/>
      <c r="V139" s="50"/>
      <c r="W139" s="52"/>
      <c r="X139" s="50"/>
      <c r="Y139" s="50"/>
      <c r="Z139" s="50"/>
    </row>
    <row r="140" spans="1:26" ht="17.2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0"/>
      <c r="K140" s="125"/>
      <c r="L140" s="125"/>
      <c r="R140" s="50"/>
      <c r="S140" s="50"/>
      <c r="T140" s="50"/>
      <c r="U140" s="50"/>
      <c r="V140" s="50"/>
      <c r="W140" s="52"/>
      <c r="X140" s="50"/>
      <c r="Y140" s="50"/>
      <c r="Z140" s="50"/>
    </row>
    <row r="141" spans="1:26" ht="17.2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0"/>
      <c r="K141" s="125"/>
      <c r="L141" s="125"/>
      <c r="R141" s="50"/>
      <c r="S141" s="50"/>
      <c r="T141" s="50"/>
      <c r="U141" s="50"/>
      <c r="V141" s="50"/>
      <c r="W141" s="52"/>
      <c r="X141" s="50"/>
      <c r="Y141" s="50"/>
      <c r="Z141" s="50"/>
    </row>
    <row r="142" spans="1:26" ht="17.2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0"/>
      <c r="K142" s="125"/>
      <c r="L142" s="125"/>
      <c r="R142" s="50"/>
      <c r="S142" s="50"/>
      <c r="T142" s="50"/>
      <c r="U142" s="50"/>
      <c r="V142" s="50"/>
      <c r="W142" s="52"/>
      <c r="X142" s="50"/>
      <c r="Y142" s="50"/>
      <c r="Z142" s="50"/>
    </row>
    <row r="143" spans="1:26" ht="17.2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0"/>
      <c r="K143" s="125"/>
      <c r="L143" s="125"/>
      <c r="R143" s="50"/>
      <c r="S143" s="50"/>
      <c r="T143" s="50"/>
      <c r="U143" s="50"/>
      <c r="V143" s="50"/>
      <c r="W143" s="52"/>
      <c r="X143" s="50"/>
      <c r="Y143" s="50"/>
      <c r="Z143" s="50"/>
    </row>
    <row r="144" spans="1:26" ht="17.2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0"/>
      <c r="K144" s="125"/>
      <c r="L144" s="125"/>
      <c r="R144" s="50"/>
      <c r="S144" s="50"/>
      <c r="T144" s="50"/>
      <c r="U144" s="50"/>
      <c r="V144" s="50"/>
      <c r="W144" s="52"/>
      <c r="X144" s="50"/>
      <c r="Y144" s="50"/>
      <c r="Z144" s="50"/>
    </row>
    <row r="145" spans="1:26" ht="17.2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0"/>
      <c r="K145" s="125"/>
      <c r="L145" s="125"/>
      <c r="R145" s="50"/>
      <c r="S145" s="50"/>
      <c r="T145" s="50"/>
      <c r="U145" s="50"/>
      <c r="V145" s="50"/>
      <c r="W145" s="52"/>
      <c r="X145" s="50"/>
      <c r="Y145" s="50"/>
      <c r="Z145" s="50"/>
    </row>
    <row r="146" spans="1:26" ht="17.2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0"/>
      <c r="K146" s="125"/>
      <c r="L146" s="125"/>
      <c r="R146" s="50"/>
      <c r="S146" s="50"/>
      <c r="T146" s="50"/>
      <c r="U146" s="50"/>
      <c r="V146" s="50"/>
      <c r="W146" s="52"/>
      <c r="X146" s="50"/>
      <c r="Y146" s="50"/>
      <c r="Z146" s="50"/>
    </row>
    <row r="147" spans="1:26" ht="17.2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0"/>
      <c r="K147" s="125"/>
      <c r="L147" s="125"/>
      <c r="R147" s="50"/>
      <c r="S147" s="50"/>
      <c r="T147" s="50"/>
      <c r="U147" s="50"/>
      <c r="V147" s="50"/>
      <c r="W147" s="52"/>
      <c r="X147" s="50"/>
      <c r="Y147" s="50"/>
      <c r="Z147" s="50"/>
    </row>
    <row r="148" spans="1:26" ht="17.2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0"/>
      <c r="K148" s="125"/>
      <c r="L148" s="125"/>
      <c r="R148" s="50"/>
      <c r="S148" s="50"/>
      <c r="T148" s="50"/>
      <c r="U148" s="50"/>
      <c r="V148" s="50"/>
      <c r="W148" s="52"/>
      <c r="X148" s="50"/>
      <c r="Y148" s="50"/>
      <c r="Z148" s="50"/>
    </row>
    <row r="149" spans="1:26" ht="17.2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0"/>
      <c r="K149" s="125"/>
      <c r="L149" s="125"/>
      <c r="R149" s="50"/>
      <c r="S149" s="50"/>
      <c r="T149" s="50"/>
      <c r="U149" s="50"/>
      <c r="V149" s="50"/>
      <c r="W149" s="52"/>
      <c r="X149" s="50"/>
      <c r="Y149" s="50"/>
      <c r="Z149" s="50"/>
    </row>
    <row r="150" spans="1:26" ht="17.2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0"/>
      <c r="K150" s="125"/>
      <c r="L150" s="125"/>
      <c r="R150" s="50"/>
      <c r="S150" s="50"/>
      <c r="T150" s="50"/>
      <c r="U150" s="50"/>
      <c r="V150" s="50"/>
      <c r="W150" s="52"/>
      <c r="X150" s="50"/>
      <c r="Y150" s="50"/>
      <c r="Z150" s="50"/>
    </row>
    <row r="151" spans="1:26" ht="17.2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0"/>
      <c r="K151" s="125"/>
      <c r="L151" s="125"/>
      <c r="R151" s="50"/>
      <c r="S151" s="50"/>
      <c r="T151" s="50"/>
      <c r="U151" s="50"/>
      <c r="V151" s="50"/>
      <c r="W151" s="52"/>
      <c r="X151" s="50"/>
      <c r="Y151" s="50"/>
      <c r="Z151" s="50"/>
    </row>
    <row r="152" spans="1:26" ht="17.2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0"/>
      <c r="K152" s="125"/>
      <c r="L152" s="125"/>
      <c r="R152" s="50"/>
      <c r="S152" s="50"/>
      <c r="T152" s="50"/>
      <c r="U152" s="50"/>
      <c r="V152" s="50"/>
      <c r="W152" s="52"/>
      <c r="X152" s="50"/>
      <c r="Y152" s="50"/>
      <c r="Z152" s="50"/>
    </row>
    <row r="153" spans="1:26" ht="17.2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0"/>
      <c r="K153" s="125"/>
      <c r="L153" s="125"/>
      <c r="R153" s="50"/>
      <c r="S153" s="50"/>
      <c r="T153" s="50"/>
      <c r="U153" s="50"/>
      <c r="V153" s="50"/>
      <c r="W153" s="52"/>
      <c r="X153" s="50"/>
      <c r="Y153" s="50"/>
      <c r="Z153" s="50"/>
    </row>
    <row r="154" spans="1:26" ht="17.2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0"/>
      <c r="K154" s="125"/>
      <c r="L154" s="125"/>
      <c r="R154" s="50"/>
      <c r="S154" s="50"/>
      <c r="T154" s="50"/>
      <c r="U154" s="50"/>
      <c r="V154" s="50"/>
      <c r="W154" s="52"/>
      <c r="X154" s="50"/>
      <c r="Y154" s="50"/>
      <c r="Z154" s="50"/>
    </row>
    <row r="155" spans="1:26" ht="17.2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0"/>
      <c r="K155" s="125"/>
      <c r="L155" s="125"/>
      <c r="R155" s="50"/>
      <c r="S155" s="50"/>
      <c r="T155" s="50"/>
      <c r="U155" s="50"/>
      <c r="V155" s="50"/>
      <c r="W155" s="52"/>
      <c r="X155" s="50"/>
      <c r="Y155" s="50"/>
      <c r="Z155" s="50"/>
    </row>
    <row r="156" spans="1:26" ht="17.2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0"/>
      <c r="K156" s="125"/>
      <c r="L156" s="125"/>
      <c r="R156" s="50"/>
      <c r="S156" s="50"/>
      <c r="T156" s="50"/>
      <c r="U156" s="50"/>
      <c r="V156" s="50"/>
      <c r="W156" s="52"/>
      <c r="X156" s="50"/>
      <c r="Y156" s="50"/>
      <c r="Z156" s="50"/>
    </row>
    <row r="157" spans="1:26" ht="17.2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0"/>
      <c r="K157" s="125"/>
      <c r="L157" s="125"/>
      <c r="R157" s="50"/>
      <c r="S157" s="50"/>
      <c r="T157" s="50"/>
      <c r="U157" s="50"/>
      <c r="V157" s="50"/>
      <c r="W157" s="52"/>
      <c r="X157" s="50"/>
      <c r="Y157" s="50"/>
      <c r="Z157" s="50"/>
    </row>
    <row r="158" spans="1:26" ht="17.2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0"/>
      <c r="K158" s="125"/>
      <c r="L158" s="125"/>
      <c r="R158" s="50"/>
      <c r="S158" s="50"/>
      <c r="T158" s="50"/>
      <c r="U158" s="50"/>
      <c r="V158" s="50"/>
      <c r="W158" s="52"/>
      <c r="X158" s="50"/>
      <c r="Y158" s="50"/>
      <c r="Z158" s="50"/>
    </row>
    <row r="159" spans="1:26" ht="17.2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0"/>
      <c r="K159" s="125"/>
      <c r="L159" s="125"/>
      <c r="R159" s="50"/>
      <c r="S159" s="50"/>
      <c r="T159" s="50"/>
      <c r="U159" s="50"/>
      <c r="V159" s="50"/>
      <c r="W159" s="52"/>
      <c r="X159" s="50"/>
      <c r="Y159" s="50"/>
      <c r="Z159" s="50"/>
    </row>
    <row r="160" spans="1:26" ht="17.2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0"/>
      <c r="K160" s="125"/>
      <c r="L160" s="125"/>
      <c r="R160" s="50"/>
      <c r="S160" s="50"/>
      <c r="T160" s="50"/>
      <c r="U160" s="50"/>
      <c r="V160" s="50"/>
      <c r="W160" s="52"/>
      <c r="X160" s="50"/>
      <c r="Y160" s="50"/>
      <c r="Z160" s="50"/>
    </row>
    <row r="161" spans="1:26" ht="17.2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0"/>
      <c r="K161" s="125"/>
      <c r="L161" s="125"/>
      <c r="R161" s="50"/>
      <c r="S161" s="50"/>
      <c r="T161" s="50"/>
      <c r="U161" s="50"/>
      <c r="V161" s="50"/>
      <c r="W161" s="52"/>
      <c r="X161" s="50"/>
      <c r="Y161" s="50"/>
      <c r="Z161" s="50"/>
    </row>
    <row r="162" spans="1:26" ht="17.2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0"/>
      <c r="K162" s="125"/>
      <c r="L162" s="125"/>
      <c r="R162" s="50"/>
      <c r="S162" s="50"/>
      <c r="T162" s="50"/>
      <c r="U162" s="50"/>
      <c r="V162" s="50"/>
      <c r="W162" s="52"/>
      <c r="X162" s="50"/>
      <c r="Y162" s="50"/>
      <c r="Z162" s="50"/>
    </row>
    <row r="163" spans="1:26" ht="17.2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0"/>
      <c r="K163" s="125"/>
      <c r="L163" s="125"/>
      <c r="R163" s="50"/>
      <c r="S163" s="50"/>
      <c r="T163" s="50"/>
      <c r="U163" s="50"/>
      <c r="V163" s="50"/>
      <c r="W163" s="52"/>
      <c r="X163" s="50"/>
      <c r="Y163" s="50"/>
      <c r="Z163" s="50"/>
    </row>
    <row r="164" spans="1:26" ht="17.2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0"/>
      <c r="K164" s="125"/>
      <c r="L164" s="125"/>
      <c r="R164" s="50"/>
      <c r="S164" s="50"/>
      <c r="T164" s="50"/>
      <c r="U164" s="50"/>
      <c r="V164" s="50"/>
      <c r="W164" s="52"/>
      <c r="X164" s="50"/>
      <c r="Y164" s="50"/>
      <c r="Z164" s="50"/>
    </row>
    <row r="165" spans="1:26" ht="17.2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0"/>
      <c r="K165" s="125"/>
      <c r="L165" s="125"/>
      <c r="R165" s="50"/>
      <c r="S165" s="50"/>
      <c r="T165" s="50"/>
      <c r="U165" s="50"/>
      <c r="V165" s="50"/>
      <c r="W165" s="52"/>
      <c r="X165" s="50"/>
      <c r="Y165" s="50"/>
      <c r="Z165" s="50"/>
    </row>
    <row r="166" spans="1:26" ht="17.2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0"/>
      <c r="K166" s="125"/>
      <c r="L166" s="125"/>
      <c r="R166" s="50"/>
      <c r="S166" s="50"/>
      <c r="T166" s="50"/>
      <c r="U166" s="50"/>
      <c r="V166" s="50"/>
      <c r="W166" s="52"/>
      <c r="X166" s="50"/>
      <c r="Y166" s="50"/>
      <c r="Z166" s="50"/>
    </row>
    <row r="167" spans="1:26" ht="17.2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0"/>
      <c r="K167" s="125"/>
      <c r="L167" s="125"/>
      <c r="R167" s="50"/>
      <c r="S167" s="50"/>
      <c r="T167" s="50"/>
      <c r="U167" s="50"/>
      <c r="V167" s="50"/>
      <c r="W167" s="52"/>
      <c r="X167" s="50"/>
      <c r="Y167" s="50"/>
      <c r="Z167" s="50"/>
    </row>
    <row r="168" spans="1:26" ht="17.2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0"/>
      <c r="K168" s="125"/>
      <c r="L168" s="125"/>
      <c r="R168" s="50"/>
      <c r="S168" s="50"/>
      <c r="T168" s="50"/>
      <c r="U168" s="50"/>
      <c r="V168" s="50"/>
      <c r="W168" s="52"/>
      <c r="X168" s="50"/>
      <c r="Y168" s="50"/>
      <c r="Z168" s="50"/>
    </row>
    <row r="169" spans="1:26" ht="17.2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0"/>
      <c r="K169" s="125"/>
      <c r="L169" s="125"/>
      <c r="R169" s="50"/>
      <c r="S169" s="50"/>
      <c r="T169" s="50"/>
      <c r="U169" s="50"/>
      <c r="V169" s="50"/>
      <c r="W169" s="52"/>
      <c r="X169" s="50"/>
      <c r="Y169" s="50"/>
      <c r="Z169" s="50"/>
    </row>
    <row r="170" spans="1:26" ht="17.2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0"/>
      <c r="K170" s="125"/>
      <c r="L170" s="125"/>
      <c r="R170" s="50"/>
      <c r="S170" s="50"/>
      <c r="T170" s="50"/>
      <c r="U170" s="50"/>
      <c r="V170" s="50"/>
      <c r="W170" s="52"/>
      <c r="X170" s="50"/>
      <c r="Y170" s="50"/>
      <c r="Z170" s="50"/>
    </row>
    <row r="171" spans="1:26" ht="17.2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0"/>
      <c r="K171" s="125"/>
      <c r="L171" s="125"/>
      <c r="R171" s="50"/>
      <c r="S171" s="50"/>
      <c r="T171" s="50"/>
      <c r="U171" s="50"/>
      <c r="V171" s="50"/>
      <c r="W171" s="52"/>
      <c r="X171" s="50"/>
      <c r="Y171" s="50"/>
      <c r="Z171" s="50"/>
    </row>
    <row r="172" spans="1:26" ht="17.2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0"/>
      <c r="K172" s="125"/>
      <c r="L172" s="125"/>
      <c r="R172" s="50"/>
      <c r="S172" s="50"/>
      <c r="T172" s="50"/>
      <c r="U172" s="50"/>
      <c r="V172" s="50"/>
      <c r="W172" s="52"/>
      <c r="X172" s="50"/>
      <c r="Y172" s="50"/>
      <c r="Z172" s="50"/>
    </row>
    <row r="173" spans="1:26" ht="17.2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0"/>
      <c r="K173" s="125"/>
      <c r="L173" s="125"/>
      <c r="R173" s="50"/>
      <c r="S173" s="50"/>
      <c r="T173" s="50"/>
      <c r="U173" s="50"/>
      <c r="V173" s="50"/>
      <c r="W173" s="52"/>
      <c r="X173" s="50"/>
      <c r="Y173" s="50"/>
      <c r="Z173" s="50"/>
    </row>
    <row r="174" spans="1:26" ht="17.2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0"/>
      <c r="K174" s="125"/>
      <c r="L174" s="125"/>
      <c r="R174" s="50"/>
      <c r="S174" s="50"/>
      <c r="T174" s="50"/>
      <c r="U174" s="50"/>
      <c r="V174" s="50"/>
      <c r="W174" s="52"/>
      <c r="X174" s="50"/>
      <c r="Y174" s="50"/>
      <c r="Z174" s="50"/>
    </row>
    <row r="175" spans="1:26" ht="17.2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0"/>
      <c r="K175" s="125"/>
      <c r="L175" s="125"/>
      <c r="R175" s="50"/>
      <c r="S175" s="50"/>
      <c r="T175" s="50"/>
      <c r="U175" s="50"/>
      <c r="V175" s="50"/>
      <c r="W175" s="52"/>
      <c r="X175" s="50"/>
      <c r="Y175" s="50"/>
      <c r="Z175" s="50"/>
    </row>
    <row r="176" spans="1:26" ht="17.2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0"/>
      <c r="K176" s="125"/>
      <c r="L176" s="125"/>
      <c r="R176" s="50"/>
      <c r="S176" s="50"/>
      <c r="T176" s="50"/>
      <c r="U176" s="50"/>
      <c r="V176" s="50"/>
      <c r="W176" s="52"/>
      <c r="X176" s="50"/>
      <c r="Y176" s="50"/>
      <c r="Z176" s="50"/>
    </row>
    <row r="177" spans="1:26" ht="17.2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0"/>
      <c r="K177" s="125"/>
      <c r="L177" s="125"/>
      <c r="R177" s="50"/>
      <c r="S177" s="50"/>
      <c r="T177" s="50"/>
      <c r="U177" s="50"/>
      <c r="V177" s="50"/>
      <c r="W177" s="52"/>
      <c r="X177" s="50"/>
      <c r="Y177" s="50"/>
      <c r="Z177" s="50"/>
    </row>
    <row r="178" spans="1:26" ht="17.2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0"/>
      <c r="K178" s="125"/>
      <c r="L178" s="125"/>
      <c r="R178" s="50"/>
      <c r="S178" s="50"/>
      <c r="T178" s="50"/>
      <c r="U178" s="50"/>
      <c r="V178" s="50"/>
      <c r="W178" s="52"/>
      <c r="X178" s="50"/>
      <c r="Y178" s="50"/>
      <c r="Z178" s="50"/>
    </row>
    <row r="179" spans="1:26" ht="17.2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0"/>
      <c r="K179" s="125"/>
      <c r="L179" s="125"/>
      <c r="R179" s="50"/>
      <c r="S179" s="50"/>
      <c r="T179" s="50"/>
      <c r="U179" s="50"/>
      <c r="V179" s="50"/>
      <c r="W179" s="52"/>
      <c r="X179" s="50"/>
      <c r="Y179" s="50"/>
      <c r="Z179" s="50"/>
    </row>
    <row r="180" spans="1:26" ht="17.2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0"/>
      <c r="K180" s="125"/>
      <c r="L180" s="125"/>
      <c r="R180" s="50"/>
      <c r="S180" s="50"/>
      <c r="T180" s="50"/>
      <c r="U180" s="50"/>
      <c r="V180" s="50"/>
      <c r="W180" s="52"/>
      <c r="X180" s="50"/>
      <c r="Y180" s="50"/>
      <c r="Z180" s="50"/>
    </row>
    <row r="181" spans="1:26" ht="17.2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0"/>
      <c r="K181" s="125"/>
      <c r="L181" s="125"/>
      <c r="R181" s="50"/>
      <c r="S181" s="50"/>
      <c r="T181" s="50"/>
      <c r="U181" s="50"/>
      <c r="V181" s="50"/>
      <c r="W181" s="52"/>
      <c r="X181" s="50"/>
      <c r="Y181" s="50"/>
      <c r="Z181" s="50"/>
    </row>
    <row r="182" spans="1:26" ht="17.2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0"/>
      <c r="K182" s="125"/>
      <c r="L182" s="125"/>
      <c r="R182" s="50"/>
      <c r="S182" s="50"/>
      <c r="T182" s="50"/>
      <c r="U182" s="50"/>
      <c r="V182" s="50"/>
      <c r="W182" s="52"/>
      <c r="X182" s="50"/>
      <c r="Y182" s="50"/>
      <c r="Z182" s="50"/>
    </row>
    <row r="183" spans="1:26" ht="17.2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0"/>
      <c r="K183" s="125"/>
      <c r="L183" s="125"/>
      <c r="R183" s="50"/>
      <c r="S183" s="50"/>
      <c r="T183" s="50"/>
      <c r="U183" s="50"/>
      <c r="V183" s="50"/>
      <c r="W183" s="52"/>
      <c r="X183" s="50"/>
      <c r="Y183" s="50"/>
      <c r="Z183" s="50"/>
    </row>
    <row r="184" spans="1:26" ht="17.2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0"/>
      <c r="K184" s="125"/>
      <c r="L184" s="125"/>
      <c r="R184" s="50"/>
      <c r="S184" s="50"/>
      <c r="T184" s="50"/>
      <c r="U184" s="50"/>
      <c r="V184" s="50"/>
      <c r="W184" s="52"/>
      <c r="X184" s="50"/>
      <c r="Y184" s="50"/>
      <c r="Z184" s="50"/>
    </row>
    <row r="185" spans="1:26" ht="17.2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0"/>
      <c r="K185" s="125"/>
      <c r="L185" s="125"/>
      <c r="R185" s="50"/>
      <c r="S185" s="50"/>
      <c r="T185" s="50"/>
      <c r="U185" s="50"/>
      <c r="V185" s="50"/>
      <c r="W185" s="52"/>
      <c r="X185" s="50"/>
      <c r="Y185" s="50"/>
      <c r="Z185" s="50"/>
    </row>
    <row r="186" spans="1:26" ht="17.2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0"/>
      <c r="K186" s="125"/>
      <c r="L186" s="125"/>
      <c r="R186" s="50"/>
      <c r="S186" s="50"/>
      <c r="T186" s="50"/>
      <c r="U186" s="50"/>
      <c r="V186" s="50"/>
      <c r="W186" s="52"/>
      <c r="X186" s="50"/>
      <c r="Y186" s="50"/>
      <c r="Z186" s="50"/>
    </row>
    <row r="187" spans="1:26" ht="17.2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0"/>
      <c r="K187" s="125"/>
      <c r="L187" s="125"/>
      <c r="R187" s="50"/>
      <c r="S187" s="50"/>
      <c r="T187" s="50"/>
      <c r="U187" s="50"/>
      <c r="V187" s="50"/>
      <c r="W187" s="52"/>
      <c r="X187" s="50"/>
      <c r="Y187" s="50"/>
      <c r="Z187" s="50"/>
    </row>
    <row r="188" spans="1:26" ht="17.2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0"/>
      <c r="K188" s="125"/>
      <c r="L188" s="125"/>
      <c r="R188" s="50"/>
      <c r="S188" s="50"/>
      <c r="T188" s="50"/>
      <c r="U188" s="50"/>
      <c r="V188" s="50"/>
      <c r="W188" s="52"/>
      <c r="X188" s="50"/>
      <c r="Y188" s="50"/>
      <c r="Z188" s="50"/>
    </row>
    <row r="189" spans="1:26" ht="17.2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0"/>
      <c r="K189" s="125"/>
      <c r="L189" s="125"/>
      <c r="R189" s="50"/>
      <c r="S189" s="50"/>
      <c r="T189" s="50"/>
      <c r="U189" s="50"/>
      <c r="V189" s="50"/>
      <c r="W189" s="52"/>
      <c r="X189" s="50"/>
      <c r="Y189" s="50"/>
      <c r="Z189" s="50"/>
    </row>
    <row r="190" spans="1:26" ht="17.2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0"/>
      <c r="K190" s="125"/>
      <c r="L190" s="125"/>
      <c r="R190" s="50"/>
      <c r="S190" s="50"/>
      <c r="T190" s="50"/>
      <c r="U190" s="50"/>
      <c r="V190" s="50"/>
      <c r="W190" s="52"/>
      <c r="X190" s="50"/>
      <c r="Y190" s="50"/>
      <c r="Z190" s="50"/>
    </row>
    <row r="191" spans="1:26" ht="17.2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0"/>
      <c r="K191" s="125"/>
      <c r="L191" s="125"/>
      <c r="R191" s="50"/>
      <c r="S191" s="50"/>
      <c r="T191" s="50"/>
      <c r="U191" s="50"/>
      <c r="V191" s="50"/>
      <c r="W191" s="52"/>
      <c r="X191" s="50"/>
      <c r="Y191" s="50"/>
      <c r="Z191" s="50"/>
    </row>
    <row r="192" spans="1:26" ht="17.2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0"/>
      <c r="K192" s="125"/>
      <c r="L192" s="125"/>
      <c r="R192" s="50"/>
      <c r="S192" s="50"/>
      <c r="T192" s="50"/>
      <c r="U192" s="50"/>
      <c r="V192" s="50"/>
      <c r="W192" s="52"/>
      <c r="X192" s="50"/>
      <c r="Y192" s="50"/>
      <c r="Z192" s="50"/>
    </row>
    <row r="193" spans="1:26" ht="17.2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0"/>
      <c r="K193" s="125"/>
      <c r="L193" s="125"/>
      <c r="R193" s="50"/>
      <c r="S193" s="50"/>
      <c r="T193" s="50"/>
      <c r="U193" s="50"/>
      <c r="V193" s="50"/>
      <c r="W193" s="52"/>
      <c r="X193" s="50"/>
      <c r="Y193" s="50"/>
      <c r="Z193" s="50"/>
    </row>
    <row r="194" spans="1:26" ht="17.2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0"/>
      <c r="K194" s="125"/>
      <c r="L194" s="125"/>
      <c r="R194" s="50"/>
      <c r="S194" s="50"/>
      <c r="T194" s="50"/>
      <c r="U194" s="50"/>
      <c r="V194" s="50"/>
      <c r="W194" s="52"/>
      <c r="X194" s="50"/>
      <c r="Y194" s="50"/>
      <c r="Z194" s="50"/>
    </row>
    <row r="195" spans="1:26" ht="17.2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0"/>
      <c r="K195" s="125"/>
      <c r="L195" s="125"/>
      <c r="R195" s="50"/>
      <c r="S195" s="50"/>
      <c r="T195" s="50"/>
      <c r="U195" s="50"/>
      <c r="V195" s="50"/>
      <c r="W195" s="52"/>
      <c r="X195" s="50"/>
      <c r="Y195" s="50"/>
      <c r="Z195" s="50"/>
    </row>
    <row r="196" spans="1:26" ht="17.2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0"/>
      <c r="K196" s="125"/>
      <c r="L196" s="125"/>
      <c r="R196" s="50"/>
      <c r="S196" s="50"/>
      <c r="T196" s="50"/>
      <c r="U196" s="50"/>
      <c r="V196" s="50"/>
      <c r="W196" s="52"/>
      <c r="X196" s="50"/>
      <c r="Y196" s="50"/>
      <c r="Z196" s="50"/>
    </row>
    <row r="197" spans="1:26" ht="17.2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0"/>
      <c r="K197" s="125"/>
      <c r="L197" s="125"/>
      <c r="R197" s="50"/>
      <c r="S197" s="50"/>
      <c r="T197" s="50"/>
      <c r="U197" s="50"/>
      <c r="V197" s="50"/>
      <c r="W197" s="52"/>
      <c r="X197" s="50"/>
      <c r="Y197" s="50"/>
      <c r="Z197" s="50"/>
    </row>
    <row r="198" spans="1:26" ht="17.2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0"/>
      <c r="K198" s="125"/>
      <c r="L198" s="125"/>
      <c r="R198" s="50"/>
      <c r="S198" s="50"/>
      <c r="T198" s="50"/>
      <c r="U198" s="50"/>
      <c r="V198" s="50"/>
      <c r="W198" s="52"/>
      <c r="X198" s="50"/>
      <c r="Y198" s="50"/>
      <c r="Z198" s="50"/>
    </row>
    <row r="199" spans="1:26" ht="17.2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0"/>
      <c r="K199" s="125"/>
      <c r="L199" s="125"/>
      <c r="R199" s="50"/>
      <c r="S199" s="50"/>
      <c r="T199" s="50"/>
      <c r="U199" s="50"/>
      <c r="V199" s="50"/>
      <c r="W199" s="52"/>
      <c r="X199" s="50"/>
      <c r="Y199" s="50"/>
      <c r="Z199" s="50"/>
    </row>
    <row r="200" spans="1:26" ht="17.2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0"/>
      <c r="K200" s="125"/>
      <c r="L200" s="125"/>
      <c r="R200" s="50"/>
      <c r="S200" s="50"/>
      <c r="T200" s="50"/>
      <c r="U200" s="50"/>
      <c r="V200" s="50"/>
      <c r="W200" s="52"/>
      <c r="X200" s="50"/>
      <c r="Y200" s="50"/>
      <c r="Z200" s="50"/>
    </row>
    <row r="201" spans="1:26" ht="17.2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0"/>
      <c r="K201" s="125"/>
      <c r="L201" s="125"/>
      <c r="R201" s="50"/>
      <c r="S201" s="50"/>
      <c r="T201" s="50"/>
      <c r="U201" s="50"/>
      <c r="V201" s="50"/>
      <c r="W201" s="52"/>
      <c r="X201" s="50"/>
      <c r="Y201" s="50"/>
      <c r="Z201" s="50"/>
    </row>
    <row r="202" spans="1:26" ht="17.2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0"/>
      <c r="K202" s="125"/>
      <c r="L202" s="125"/>
      <c r="R202" s="50"/>
      <c r="S202" s="50"/>
      <c r="T202" s="50"/>
      <c r="U202" s="50"/>
      <c r="V202" s="50"/>
      <c r="W202" s="52"/>
      <c r="X202" s="50"/>
      <c r="Y202" s="50"/>
      <c r="Z202" s="50"/>
    </row>
    <row r="203" spans="1:26" ht="17.2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0"/>
      <c r="K203" s="125"/>
      <c r="L203" s="125"/>
      <c r="R203" s="50"/>
      <c r="S203" s="50"/>
      <c r="T203" s="50"/>
      <c r="U203" s="50"/>
      <c r="V203" s="50"/>
      <c r="W203" s="52"/>
      <c r="X203" s="50"/>
      <c r="Y203" s="50"/>
      <c r="Z203" s="50"/>
    </row>
    <row r="204" spans="1:26" ht="17.2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0"/>
      <c r="K204" s="125"/>
      <c r="L204" s="125"/>
      <c r="R204" s="50"/>
      <c r="S204" s="50"/>
      <c r="T204" s="50"/>
      <c r="U204" s="50"/>
      <c r="V204" s="50"/>
      <c r="W204" s="52"/>
      <c r="X204" s="50"/>
      <c r="Y204" s="50"/>
      <c r="Z204" s="50"/>
    </row>
    <row r="205" spans="1:26" ht="17.2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0"/>
      <c r="K205" s="125"/>
      <c r="L205" s="125"/>
      <c r="R205" s="50"/>
      <c r="S205" s="50"/>
      <c r="T205" s="50"/>
      <c r="U205" s="50"/>
      <c r="V205" s="50"/>
      <c r="W205" s="52"/>
      <c r="X205" s="50"/>
      <c r="Y205" s="50"/>
      <c r="Z205" s="50"/>
    </row>
    <row r="206" spans="1:26" ht="17.2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0"/>
      <c r="K206" s="125"/>
      <c r="L206" s="125"/>
      <c r="R206" s="50"/>
      <c r="S206" s="50"/>
      <c r="T206" s="50"/>
      <c r="U206" s="50"/>
      <c r="V206" s="50"/>
      <c r="W206" s="52"/>
      <c r="X206" s="50"/>
      <c r="Y206" s="50"/>
      <c r="Z206" s="50"/>
    </row>
    <row r="207" spans="1:26" ht="17.2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0"/>
      <c r="K207" s="125"/>
      <c r="L207" s="125"/>
      <c r="R207" s="50"/>
      <c r="S207" s="50"/>
      <c r="T207" s="50"/>
      <c r="U207" s="50"/>
      <c r="V207" s="50"/>
      <c r="W207" s="52"/>
      <c r="X207" s="50"/>
      <c r="Y207" s="50"/>
      <c r="Z207" s="50"/>
    </row>
    <row r="208" spans="1:26" ht="17.2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0"/>
      <c r="K208" s="125"/>
      <c r="L208" s="125"/>
      <c r="R208" s="50"/>
      <c r="S208" s="50"/>
      <c r="T208" s="50"/>
      <c r="U208" s="50"/>
      <c r="V208" s="50"/>
      <c r="W208" s="52"/>
      <c r="X208" s="50"/>
      <c r="Y208" s="50"/>
      <c r="Z208" s="50"/>
    </row>
    <row r="209" spans="1:26" ht="17.2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0"/>
      <c r="K209" s="125"/>
      <c r="L209" s="125"/>
      <c r="R209" s="50"/>
      <c r="S209" s="50"/>
      <c r="T209" s="50"/>
      <c r="U209" s="50"/>
      <c r="V209" s="50"/>
      <c r="W209" s="52"/>
      <c r="X209" s="50"/>
      <c r="Y209" s="50"/>
      <c r="Z209" s="50"/>
    </row>
    <row r="210" spans="1:26" ht="17.2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0"/>
      <c r="K210" s="125"/>
      <c r="L210" s="125"/>
      <c r="R210" s="50"/>
      <c r="S210" s="50"/>
      <c r="T210" s="50"/>
      <c r="U210" s="50"/>
      <c r="V210" s="50"/>
      <c r="W210" s="52"/>
      <c r="X210" s="50"/>
      <c r="Y210" s="50"/>
      <c r="Z210" s="50"/>
    </row>
    <row r="211" spans="1:26" ht="17.2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0"/>
      <c r="K211" s="125"/>
      <c r="L211" s="125"/>
      <c r="R211" s="50"/>
      <c r="S211" s="50"/>
      <c r="T211" s="50"/>
      <c r="U211" s="50"/>
      <c r="V211" s="50"/>
      <c r="W211" s="52"/>
      <c r="X211" s="50"/>
      <c r="Y211" s="50"/>
      <c r="Z211" s="50"/>
    </row>
    <row r="212" spans="1:26" ht="17.2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0"/>
      <c r="K212" s="125"/>
      <c r="L212" s="125"/>
      <c r="R212" s="50"/>
      <c r="S212" s="50"/>
      <c r="T212" s="50"/>
      <c r="U212" s="50"/>
      <c r="V212" s="50"/>
      <c r="W212" s="52"/>
      <c r="X212" s="50"/>
      <c r="Y212" s="50"/>
      <c r="Z212" s="50"/>
    </row>
    <row r="213" spans="1:26" ht="17.2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0"/>
      <c r="K213" s="125"/>
      <c r="L213" s="125"/>
      <c r="R213" s="50"/>
      <c r="S213" s="50"/>
      <c r="T213" s="50"/>
      <c r="U213" s="50"/>
      <c r="V213" s="50"/>
      <c r="W213" s="52"/>
      <c r="X213" s="50"/>
      <c r="Y213" s="50"/>
      <c r="Z213" s="50"/>
    </row>
    <row r="214" spans="1:26" ht="17.2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0"/>
      <c r="K214" s="125"/>
      <c r="L214" s="125"/>
      <c r="R214" s="50"/>
      <c r="S214" s="50"/>
      <c r="T214" s="50"/>
      <c r="U214" s="50"/>
      <c r="V214" s="50"/>
      <c r="W214" s="52"/>
      <c r="X214" s="50"/>
      <c r="Y214" s="50"/>
      <c r="Z214" s="50"/>
    </row>
    <row r="215" spans="1:26" ht="17.2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0"/>
      <c r="K215" s="125"/>
      <c r="L215" s="125"/>
      <c r="R215" s="50"/>
      <c r="S215" s="50"/>
      <c r="T215" s="50"/>
      <c r="U215" s="50"/>
      <c r="V215" s="50"/>
      <c r="W215" s="52"/>
      <c r="X215" s="50"/>
      <c r="Y215" s="50"/>
      <c r="Z215" s="50"/>
    </row>
    <row r="216" spans="1:26" ht="17.2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0"/>
      <c r="K216" s="125"/>
      <c r="L216" s="125"/>
      <c r="R216" s="50"/>
      <c r="S216" s="50"/>
      <c r="T216" s="50"/>
      <c r="U216" s="50"/>
      <c r="V216" s="50"/>
      <c r="W216" s="52"/>
      <c r="X216" s="50"/>
      <c r="Y216" s="50"/>
      <c r="Z216" s="50"/>
    </row>
    <row r="217" spans="1:26" ht="17.2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0"/>
      <c r="K217" s="125"/>
      <c r="L217" s="125"/>
      <c r="R217" s="50"/>
      <c r="S217" s="50"/>
      <c r="T217" s="50"/>
      <c r="U217" s="50"/>
      <c r="V217" s="50"/>
      <c r="W217" s="52"/>
      <c r="X217" s="50"/>
      <c r="Y217" s="50"/>
      <c r="Z217" s="50"/>
    </row>
    <row r="218" spans="1:26" ht="17.2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0"/>
      <c r="K218" s="125"/>
      <c r="L218" s="125"/>
      <c r="R218" s="50"/>
      <c r="S218" s="50"/>
      <c r="T218" s="50"/>
      <c r="U218" s="50"/>
      <c r="V218" s="50"/>
      <c r="W218" s="52"/>
      <c r="X218" s="50"/>
      <c r="Y218" s="50"/>
      <c r="Z218" s="50"/>
    </row>
    <row r="219" spans="1:26" ht="17.2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0"/>
      <c r="K219" s="125"/>
      <c r="L219" s="125"/>
      <c r="R219" s="50"/>
      <c r="S219" s="50"/>
      <c r="T219" s="50"/>
      <c r="U219" s="50"/>
      <c r="V219" s="50"/>
      <c r="W219" s="52"/>
      <c r="X219" s="50"/>
      <c r="Y219" s="50"/>
      <c r="Z219" s="50"/>
    </row>
    <row r="220" spans="1:26" ht="17.2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0"/>
      <c r="K220" s="125"/>
      <c r="L220" s="125"/>
      <c r="R220" s="50"/>
      <c r="S220" s="50"/>
      <c r="T220" s="50"/>
      <c r="U220" s="50"/>
      <c r="V220" s="50"/>
      <c r="W220" s="52"/>
      <c r="X220" s="50"/>
      <c r="Y220" s="50"/>
      <c r="Z220" s="50"/>
    </row>
    <row r="221" spans="1:26" ht="17.2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0"/>
      <c r="K221" s="125"/>
      <c r="L221" s="125"/>
      <c r="R221" s="50"/>
      <c r="S221" s="50"/>
      <c r="T221" s="50"/>
      <c r="U221" s="50"/>
      <c r="V221" s="50"/>
      <c r="W221" s="52"/>
      <c r="X221" s="50"/>
      <c r="Y221" s="50"/>
      <c r="Z221" s="50"/>
    </row>
    <row r="222" spans="1:26" ht="17.2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0"/>
      <c r="K222" s="125"/>
      <c r="L222" s="125"/>
      <c r="R222" s="50"/>
      <c r="S222" s="50"/>
      <c r="T222" s="50"/>
      <c r="U222" s="50"/>
      <c r="V222" s="50"/>
      <c r="W222" s="52"/>
      <c r="X222" s="50"/>
      <c r="Y222" s="50"/>
      <c r="Z222" s="50"/>
    </row>
    <row r="223" spans="1:26" ht="17.2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0"/>
      <c r="K223" s="125"/>
      <c r="L223" s="125"/>
      <c r="R223" s="50"/>
      <c r="S223" s="50"/>
      <c r="T223" s="50"/>
      <c r="U223" s="50"/>
      <c r="V223" s="50"/>
      <c r="W223" s="52"/>
      <c r="X223" s="50"/>
      <c r="Y223" s="50"/>
      <c r="Z223" s="50"/>
    </row>
    <row r="224" spans="1:26" ht="17.2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0"/>
      <c r="K224" s="125"/>
      <c r="L224" s="125"/>
      <c r="R224" s="50"/>
      <c r="S224" s="50"/>
      <c r="T224" s="50"/>
      <c r="U224" s="50"/>
      <c r="V224" s="50"/>
      <c r="W224" s="52"/>
      <c r="X224" s="50"/>
      <c r="Y224" s="50"/>
      <c r="Z224" s="50"/>
    </row>
    <row r="225" spans="1:26" ht="17.2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0"/>
      <c r="K225" s="125"/>
      <c r="L225" s="125"/>
      <c r="R225" s="50"/>
      <c r="S225" s="50"/>
      <c r="T225" s="50"/>
      <c r="U225" s="50"/>
      <c r="V225" s="50"/>
      <c r="W225" s="52"/>
      <c r="X225" s="50"/>
      <c r="Y225" s="50"/>
      <c r="Z225" s="50"/>
    </row>
    <row r="226" spans="1:26" ht="17.2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0"/>
      <c r="K226" s="125"/>
      <c r="L226" s="125"/>
      <c r="R226" s="50"/>
      <c r="S226" s="50"/>
      <c r="T226" s="50"/>
      <c r="U226" s="50"/>
      <c r="V226" s="50"/>
      <c r="W226" s="52"/>
      <c r="X226" s="50"/>
      <c r="Y226" s="50"/>
      <c r="Z226" s="50"/>
    </row>
    <row r="227" spans="1:26" ht="17.2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0"/>
      <c r="K227" s="125"/>
      <c r="L227" s="125"/>
      <c r="R227" s="50"/>
      <c r="S227" s="50"/>
      <c r="T227" s="50"/>
      <c r="U227" s="50"/>
      <c r="V227" s="50"/>
      <c r="W227" s="52"/>
      <c r="X227" s="50"/>
      <c r="Y227" s="50"/>
      <c r="Z227" s="50"/>
    </row>
    <row r="228" spans="1:26" ht="17.2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0"/>
      <c r="K228" s="125"/>
      <c r="L228" s="125"/>
      <c r="R228" s="50"/>
      <c r="S228" s="50"/>
      <c r="T228" s="50"/>
      <c r="U228" s="50"/>
      <c r="V228" s="50"/>
      <c r="W228" s="52"/>
      <c r="X228" s="50"/>
      <c r="Y228" s="50"/>
      <c r="Z228" s="50"/>
    </row>
    <row r="229" spans="1:26" ht="17.2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0"/>
      <c r="K229" s="125"/>
      <c r="L229" s="125"/>
      <c r="R229" s="50"/>
      <c r="S229" s="50"/>
      <c r="T229" s="50"/>
      <c r="U229" s="50"/>
      <c r="V229" s="50"/>
      <c r="W229" s="52"/>
      <c r="X229" s="50"/>
      <c r="Y229" s="50"/>
      <c r="Z229" s="50"/>
    </row>
    <row r="230" spans="1:26" ht="17.2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0"/>
      <c r="K230" s="125"/>
      <c r="L230" s="125"/>
      <c r="R230" s="50"/>
      <c r="S230" s="50"/>
      <c r="T230" s="50"/>
      <c r="U230" s="50"/>
      <c r="V230" s="50"/>
      <c r="W230" s="52"/>
      <c r="X230" s="50"/>
      <c r="Y230" s="50"/>
      <c r="Z230" s="50"/>
    </row>
    <row r="231" spans="1:26" ht="17.2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0"/>
      <c r="K231" s="125"/>
      <c r="L231" s="125"/>
      <c r="R231" s="50"/>
      <c r="S231" s="50"/>
      <c r="T231" s="50"/>
      <c r="U231" s="50"/>
      <c r="V231" s="50"/>
      <c r="W231" s="52"/>
      <c r="X231" s="50"/>
      <c r="Y231" s="50"/>
      <c r="Z231" s="50"/>
    </row>
    <row r="232" spans="1:26" ht="17.2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0"/>
      <c r="K232" s="125"/>
      <c r="L232" s="125"/>
      <c r="R232" s="50"/>
      <c r="S232" s="50"/>
      <c r="T232" s="50"/>
      <c r="U232" s="50"/>
      <c r="V232" s="50"/>
      <c r="W232" s="52"/>
      <c r="X232" s="50"/>
      <c r="Y232" s="50"/>
      <c r="Z232" s="50"/>
    </row>
    <row r="233" spans="1:26" ht="17.2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0"/>
      <c r="K233" s="125"/>
      <c r="L233" s="125"/>
      <c r="R233" s="50"/>
      <c r="S233" s="50"/>
      <c r="T233" s="50"/>
      <c r="U233" s="50"/>
      <c r="V233" s="50"/>
      <c r="W233" s="52"/>
      <c r="X233" s="50"/>
      <c r="Y233" s="50"/>
      <c r="Z233" s="50"/>
    </row>
    <row r="234" spans="1:26" ht="17.2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0"/>
      <c r="K234" s="125"/>
      <c r="L234" s="125"/>
      <c r="R234" s="50"/>
      <c r="S234" s="50"/>
      <c r="T234" s="50"/>
      <c r="U234" s="50"/>
      <c r="V234" s="50"/>
      <c r="W234" s="52"/>
      <c r="X234" s="50"/>
      <c r="Y234" s="50"/>
      <c r="Z234" s="50"/>
    </row>
    <row r="235" spans="1:26" ht="17.2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0"/>
      <c r="K235" s="125"/>
      <c r="L235" s="125"/>
      <c r="R235" s="50"/>
      <c r="S235" s="50"/>
      <c r="T235" s="50"/>
      <c r="U235" s="50"/>
      <c r="V235" s="50"/>
      <c r="W235" s="52"/>
      <c r="X235" s="50"/>
      <c r="Y235" s="50"/>
      <c r="Z235" s="50"/>
    </row>
    <row r="236" spans="1:26" ht="17.2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0"/>
      <c r="K236" s="125"/>
      <c r="L236" s="125"/>
      <c r="R236" s="50"/>
      <c r="S236" s="50"/>
      <c r="T236" s="50"/>
      <c r="U236" s="50"/>
      <c r="V236" s="50"/>
      <c r="W236" s="52"/>
      <c r="X236" s="50"/>
      <c r="Y236" s="50"/>
      <c r="Z236" s="50"/>
    </row>
    <row r="237" spans="1:26" ht="17.2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0"/>
      <c r="K237" s="125"/>
      <c r="L237" s="125"/>
      <c r="R237" s="50"/>
      <c r="S237" s="50"/>
      <c r="T237" s="50"/>
      <c r="U237" s="50"/>
      <c r="V237" s="50"/>
      <c r="W237" s="52"/>
      <c r="X237" s="50"/>
      <c r="Y237" s="50"/>
      <c r="Z237" s="50"/>
    </row>
    <row r="238" spans="1:26" ht="17.2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0"/>
      <c r="K238" s="125"/>
      <c r="L238" s="125"/>
      <c r="R238" s="50"/>
      <c r="S238" s="50"/>
      <c r="T238" s="50"/>
      <c r="U238" s="50"/>
      <c r="V238" s="50"/>
      <c r="W238" s="52"/>
      <c r="X238" s="50"/>
      <c r="Y238" s="50"/>
      <c r="Z238" s="50"/>
    </row>
    <row r="239" spans="1:26" ht="17.2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0"/>
      <c r="K239" s="125"/>
      <c r="L239" s="125"/>
      <c r="R239" s="50"/>
      <c r="S239" s="50"/>
      <c r="T239" s="50"/>
      <c r="U239" s="50"/>
      <c r="V239" s="50"/>
      <c r="W239" s="52"/>
      <c r="X239" s="50"/>
      <c r="Y239" s="50"/>
      <c r="Z239" s="50"/>
    </row>
    <row r="240" spans="1:26" ht="17.2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0"/>
      <c r="K240" s="125"/>
      <c r="L240" s="125"/>
      <c r="R240" s="50"/>
      <c r="S240" s="50"/>
      <c r="T240" s="50"/>
      <c r="U240" s="50"/>
      <c r="V240" s="50"/>
      <c r="W240" s="52"/>
      <c r="X240" s="50"/>
      <c r="Y240" s="50"/>
      <c r="Z240" s="50"/>
    </row>
    <row r="241" spans="1:26" ht="17.2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0"/>
      <c r="K241" s="125"/>
      <c r="L241" s="125"/>
      <c r="R241" s="50"/>
      <c r="S241" s="50"/>
      <c r="T241" s="50"/>
      <c r="U241" s="50"/>
      <c r="V241" s="50"/>
      <c r="W241" s="52"/>
      <c r="X241" s="50"/>
      <c r="Y241" s="50"/>
      <c r="Z241" s="50"/>
    </row>
    <row r="242" spans="1:26" ht="17.2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0"/>
      <c r="K242" s="125"/>
      <c r="L242" s="125"/>
      <c r="R242" s="50"/>
      <c r="S242" s="50"/>
      <c r="T242" s="50"/>
      <c r="U242" s="50"/>
      <c r="V242" s="50"/>
      <c r="W242" s="52"/>
      <c r="X242" s="50"/>
      <c r="Y242" s="50"/>
      <c r="Z242" s="50"/>
    </row>
    <row r="243" spans="1:26" ht="17.2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0"/>
      <c r="K243" s="125"/>
      <c r="L243" s="125"/>
      <c r="R243" s="50"/>
      <c r="S243" s="50"/>
      <c r="T243" s="50"/>
      <c r="U243" s="50"/>
      <c r="V243" s="50"/>
      <c r="W243" s="52"/>
      <c r="X243" s="50"/>
      <c r="Y243" s="50"/>
      <c r="Z243" s="50"/>
    </row>
    <row r="244" spans="1:26" ht="17.2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0"/>
      <c r="K244" s="125"/>
      <c r="L244" s="125"/>
      <c r="R244" s="50"/>
      <c r="S244" s="50"/>
      <c r="T244" s="50"/>
      <c r="U244" s="50"/>
      <c r="V244" s="50"/>
      <c r="W244" s="52"/>
      <c r="X244" s="50"/>
      <c r="Y244" s="50"/>
      <c r="Z244" s="50"/>
    </row>
    <row r="245" spans="1:26" ht="17.2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0"/>
      <c r="K245" s="125"/>
      <c r="L245" s="125"/>
      <c r="R245" s="50"/>
      <c r="S245" s="50"/>
      <c r="T245" s="50"/>
      <c r="U245" s="50"/>
      <c r="V245" s="50"/>
      <c r="W245" s="52"/>
      <c r="X245" s="50"/>
      <c r="Y245" s="50"/>
      <c r="Z245" s="50"/>
    </row>
    <row r="246" spans="1:26" ht="17.2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0"/>
      <c r="K246" s="125"/>
      <c r="L246" s="125"/>
      <c r="R246" s="50"/>
      <c r="S246" s="50"/>
      <c r="T246" s="50"/>
      <c r="U246" s="50"/>
      <c r="V246" s="50"/>
      <c r="W246" s="52"/>
      <c r="X246" s="50"/>
      <c r="Y246" s="50"/>
      <c r="Z246" s="50"/>
    </row>
    <row r="247" spans="1:26" ht="17.2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0"/>
      <c r="K247" s="125"/>
      <c r="L247" s="125"/>
      <c r="R247" s="50"/>
      <c r="S247" s="50"/>
      <c r="T247" s="50"/>
      <c r="U247" s="50"/>
      <c r="V247" s="50"/>
      <c r="W247" s="52"/>
      <c r="X247" s="50"/>
      <c r="Y247" s="50"/>
      <c r="Z247" s="50"/>
    </row>
    <row r="248" spans="1:26" ht="17.2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0"/>
      <c r="K248" s="125"/>
      <c r="L248" s="125"/>
      <c r="R248" s="50"/>
      <c r="S248" s="50"/>
      <c r="T248" s="50"/>
      <c r="U248" s="50"/>
      <c r="V248" s="50"/>
      <c r="W248" s="52"/>
      <c r="X248" s="50"/>
      <c r="Y248" s="50"/>
      <c r="Z248" s="50"/>
    </row>
    <row r="249" spans="1:26" ht="17.2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0"/>
      <c r="K249" s="125"/>
      <c r="L249" s="125"/>
      <c r="R249" s="50"/>
      <c r="S249" s="50"/>
      <c r="T249" s="50"/>
      <c r="U249" s="50"/>
      <c r="V249" s="50"/>
      <c r="W249" s="52"/>
      <c r="X249" s="50"/>
      <c r="Y249" s="50"/>
      <c r="Z249" s="50"/>
    </row>
    <row r="250" spans="1:26" ht="17.2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0"/>
      <c r="K250" s="125"/>
      <c r="L250" s="125"/>
      <c r="R250" s="50"/>
      <c r="S250" s="50"/>
      <c r="T250" s="50"/>
      <c r="U250" s="50"/>
      <c r="V250" s="50"/>
      <c r="W250" s="52"/>
      <c r="X250" s="50"/>
      <c r="Y250" s="50"/>
      <c r="Z250" s="50"/>
    </row>
    <row r="251" spans="1:26" ht="17.2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0"/>
      <c r="K251" s="125"/>
      <c r="L251" s="125"/>
      <c r="R251" s="50"/>
      <c r="S251" s="50"/>
      <c r="T251" s="50"/>
      <c r="U251" s="50"/>
      <c r="V251" s="50"/>
      <c r="W251" s="52"/>
      <c r="X251" s="50"/>
      <c r="Y251" s="50"/>
      <c r="Z251" s="50"/>
    </row>
    <row r="252" spans="1:26" ht="17.2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0"/>
      <c r="K252" s="125"/>
      <c r="L252" s="125"/>
      <c r="R252" s="50"/>
      <c r="S252" s="50"/>
      <c r="T252" s="50"/>
      <c r="U252" s="50"/>
      <c r="V252" s="50"/>
      <c r="W252" s="52"/>
      <c r="X252" s="50"/>
      <c r="Y252" s="50"/>
      <c r="Z252" s="50"/>
    </row>
    <row r="253" spans="1:26" ht="17.2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0"/>
      <c r="K253" s="125"/>
      <c r="L253" s="125"/>
      <c r="R253" s="50"/>
      <c r="S253" s="50"/>
      <c r="T253" s="50"/>
      <c r="U253" s="50"/>
      <c r="V253" s="50"/>
      <c r="W253" s="52"/>
      <c r="X253" s="50"/>
      <c r="Y253" s="50"/>
      <c r="Z253" s="50"/>
    </row>
    <row r="254" spans="1:26" ht="17.2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0"/>
      <c r="K254" s="125"/>
      <c r="L254" s="125"/>
      <c r="R254" s="50"/>
      <c r="S254" s="50"/>
      <c r="T254" s="50"/>
      <c r="U254" s="50"/>
      <c r="V254" s="50"/>
      <c r="W254" s="52"/>
      <c r="X254" s="50"/>
      <c r="Y254" s="50"/>
      <c r="Z254" s="50"/>
    </row>
    <row r="255" spans="1:26" ht="17.2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0"/>
      <c r="K255" s="125"/>
      <c r="L255" s="125"/>
      <c r="R255" s="50"/>
      <c r="S255" s="50"/>
      <c r="T255" s="50"/>
      <c r="U255" s="50"/>
      <c r="V255" s="50"/>
      <c r="W255" s="52"/>
      <c r="X255" s="50"/>
      <c r="Y255" s="50"/>
      <c r="Z255" s="50"/>
    </row>
    <row r="256" spans="1:26" ht="17.2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0"/>
      <c r="K256" s="125"/>
      <c r="L256" s="125"/>
      <c r="R256" s="50"/>
      <c r="S256" s="50"/>
      <c r="T256" s="50"/>
      <c r="U256" s="50"/>
      <c r="V256" s="50"/>
      <c r="W256" s="52"/>
      <c r="X256" s="50"/>
      <c r="Y256" s="50"/>
      <c r="Z256" s="50"/>
    </row>
    <row r="257" spans="1:26" ht="17.2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0"/>
      <c r="K257" s="125"/>
      <c r="L257" s="125"/>
      <c r="R257" s="50"/>
      <c r="S257" s="50"/>
      <c r="T257" s="50"/>
      <c r="U257" s="50"/>
      <c r="V257" s="50"/>
      <c r="W257" s="52"/>
      <c r="X257" s="50"/>
      <c r="Y257" s="50"/>
      <c r="Z257" s="50"/>
    </row>
    <row r="258" spans="1:26" ht="17.2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0"/>
      <c r="K258" s="125"/>
      <c r="L258" s="125"/>
      <c r="R258" s="50"/>
      <c r="S258" s="50"/>
      <c r="T258" s="50"/>
      <c r="U258" s="50"/>
      <c r="V258" s="50"/>
      <c r="W258" s="52"/>
      <c r="X258" s="50"/>
      <c r="Y258" s="50"/>
      <c r="Z258" s="50"/>
    </row>
    <row r="259" spans="1:26" ht="17.2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0"/>
      <c r="K259" s="125"/>
      <c r="L259" s="125"/>
      <c r="R259" s="50"/>
      <c r="S259" s="50"/>
      <c r="T259" s="50"/>
      <c r="U259" s="50"/>
      <c r="V259" s="50"/>
      <c r="W259" s="52"/>
      <c r="X259" s="50"/>
      <c r="Y259" s="50"/>
      <c r="Z259" s="50"/>
    </row>
    <row r="260" spans="1:26" ht="17.2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0"/>
      <c r="K260" s="125"/>
      <c r="L260" s="125"/>
      <c r="R260" s="50"/>
      <c r="S260" s="50"/>
      <c r="T260" s="50"/>
      <c r="U260" s="50"/>
      <c r="V260" s="50"/>
      <c r="W260" s="52"/>
      <c r="X260" s="50"/>
      <c r="Y260" s="50"/>
      <c r="Z260" s="50"/>
    </row>
    <row r="261" spans="1:26" ht="17.2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0"/>
      <c r="K261" s="125"/>
      <c r="L261" s="125"/>
      <c r="R261" s="50"/>
      <c r="S261" s="50"/>
      <c r="T261" s="50"/>
      <c r="U261" s="50"/>
      <c r="V261" s="50"/>
      <c r="W261" s="52"/>
      <c r="X261" s="50"/>
      <c r="Y261" s="50"/>
      <c r="Z261" s="50"/>
    </row>
    <row r="262" spans="1:26" ht="17.2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0"/>
      <c r="K262" s="125"/>
      <c r="L262" s="125"/>
      <c r="R262" s="50"/>
      <c r="S262" s="50"/>
      <c r="T262" s="50"/>
      <c r="U262" s="50"/>
      <c r="V262" s="50"/>
      <c r="W262" s="52"/>
      <c r="X262" s="50"/>
      <c r="Y262" s="50"/>
      <c r="Z262" s="50"/>
    </row>
    <row r="263" spans="1:26" ht="17.2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0"/>
      <c r="K263" s="125"/>
      <c r="L263" s="125"/>
      <c r="R263" s="50"/>
      <c r="S263" s="50"/>
      <c r="T263" s="50"/>
      <c r="U263" s="50"/>
      <c r="V263" s="50"/>
      <c r="W263" s="52"/>
      <c r="X263" s="50"/>
      <c r="Y263" s="50"/>
      <c r="Z263" s="50"/>
    </row>
    <row r="264" spans="1:26" ht="17.2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0"/>
      <c r="K264" s="125"/>
      <c r="L264" s="125"/>
      <c r="R264" s="50"/>
      <c r="S264" s="50"/>
      <c r="T264" s="50"/>
      <c r="U264" s="50"/>
      <c r="V264" s="50"/>
      <c r="W264" s="52"/>
      <c r="X264" s="50"/>
      <c r="Y264" s="50"/>
      <c r="Z264" s="50"/>
    </row>
    <row r="265" spans="1:26" ht="17.2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0"/>
      <c r="K265" s="125"/>
      <c r="L265" s="125"/>
      <c r="R265" s="50"/>
      <c r="S265" s="50"/>
      <c r="T265" s="50"/>
      <c r="U265" s="50"/>
      <c r="V265" s="50"/>
      <c r="W265" s="52"/>
      <c r="X265" s="50"/>
      <c r="Y265" s="50"/>
      <c r="Z265" s="50"/>
    </row>
    <row r="266" spans="1:26" ht="17.2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0"/>
      <c r="K266" s="125"/>
      <c r="L266" s="125"/>
      <c r="R266" s="50"/>
      <c r="S266" s="50"/>
      <c r="T266" s="50"/>
      <c r="U266" s="50"/>
      <c r="V266" s="50"/>
      <c r="W266" s="52"/>
      <c r="X266" s="50"/>
      <c r="Y266" s="50"/>
      <c r="Z266" s="50"/>
    </row>
    <row r="267" spans="1:26" ht="17.2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0"/>
      <c r="K267" s="125"/>
      <c r="L267" s="125"/>
      <c r="R267" s="50"/>
      <c r="S267" s="50"/>
      <c r="T267" s="50"/>
      <c r="U267" s="50"/>
      <c r="V267" s="50"/>
      <c r="W267" s="52"/>
      <c r="X267" s="50"/>
      <c r="Y267" s="50"/>
      <c r="Z267" s="50"/>
    </row>
    <row r="268" spans="1:26" ht="17.2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0"/>
      <c r="K268" s="125"/>
      <c r="L268" s="125"/>
      <c r="R268" s="50"/>
      <c r="S268" s="50"/>
      <c r="T268" s="50"/>
      <c r="U268" s="50"/>
      <c r="V268" s="50"/>
      <c r="W268" s="52"/>
      <c r="X268" s="50"/>
      <c r="Y268" s="50"/>
      <c r="Z268" s="50"/>
    </row>
    <row r="269" spans="1:26" ht="17.2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0"/>
      <c r="K269" s="125"/>
      <c r="L269" s="125"/>
      <c r="R269" s="50"/>
      <c r="S269" s="50"/>
      <c r="T269" s="50"/>
      <c r="U269" s="50"/>
      <c r="V269" s="50"/>
      <c r="W269" s="52"/>
      <c r="X269" s="50"/>
      <c r="Y269" s="50"/>
      <c r="Z269" s="50"/>
    </row>
    <row r="270" spans="1:26" ht="17.2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0"/>
      <c r="K270" s="125"/>
      <c r="L270" s="125"/>
      <c r="R270" s="50"/>
      <c r="S270" s="50"/>
      <c r="T270" s="50"/>
      <c r="U270" s="50"/>
      <c r="V270" s="50"/>
      <c r="W270" s="52"/>
      <c r="X270" s="50"/>
      <c r="Y270" s="50"/>
      <c r="Z270" s="50"/>
    </row>
    <row r="271" spans="1:26" ht="17.2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0"/>
      <c r="K271" s="125"/>
      <c r="L271" s="125"/>
      <c r="R271" s="50"/>
      <c r="S271" s="50"/>
      <c r="T271" s="50"/>
      <c r="U271" s="50"/>
      <c r="V271" s="50"/>
      <c r="W271" s="52"/>
      <c r="X271" s="50"/>
      <c r="Y271" s="50"/>
      <c r="Z271" s="50"/>
    </row>
    <row r="272" spans="1:26" ht="17.2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0"/>
      <c r="K272" s="125"/>
      <c r="L272" s="125"/>
      <c r="R272" s="50"/>
      <c r="S272" s="50"/>
      <c r="T272" s="50"/>
      <c r="U272" s="50"/>
      <c r="V272" s="50"/>
      <c r="W272" s="52"/>
      <c r="X272" s="50"/>
      <c r="Y272" s="50"/>
      <c r="Z272" s="50"/>
    </row>
    <row r="273" spans="1:26" ht="17.2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0"/>
      <c r="K273" s="125"/>
      <c r="L273" s="125"/>
      <c r="R273" s="50"/>
      <c r="S273" s="50"/>
      <c r="T273" s="50"/>
      <c r="U273" s="50"/>
      <c r="V273" s="50"/>
      <c r="W273" s="52"/>
      <c r="X273" s="50"/>
      <c r="Y273" s="50"/>
      <c r="Z273" s="50"/>
    </row>
    <row r="274" spans="1:26" ht="17.2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0"/>
      <c r="K274" s="125"/>
      <c r="L274" s="125"/>
      <c r="R274" s="50"/>
      <c r="S274" s="50"/>
      <c r="T274" s="50"/>
      <c r="U274" s="50"/>
      <c r="V274" s="50"/>
      <c r="W274" s="52"/>
      <c r="X274" s="50"/>
      <c r="Y274" s="50"/>
      <c r="Z274" s="50"/>
    </row>
    <row r="275" spans="1:26" ht="17.2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0"/>
      <c r="K275" s="125"/>
      <c r="L275" s="125"/>
      <c r="R275" s="50"/>
      <c r="S275" s="50"/>
      <c r="T275" s="50"/>
      <c r="U275" s="50"/>
      <c r="V275" s="50"/>
      <c r="W275" s="52"/>
      <c r="X275" s="50"/>
      <c r="Y275" s="50"/>
      <c r="Z275" s="50"/>
    </row>
    <row r="276" spans="1:26" ht="17.2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0"/>
      <c r="K276" s="125"/>
      <c r="L276" s="125"/>
      <c r="R276" s="50"/>
      <c r="S276" s="50"/>
      <c r="T276" s="50"/>
      <c r="U276" s="50"/>
      <c r="V276" s="50"/>
      <c r="W276" s="52"/>
      <c r="X276" s="50"/>
      <c r="Y276" s="50"/>
      <c r="Z276" s="50"/>
    </row>
    <row r="277" spans="1:26" ht="17.2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0"/>
      <c r="K277" s="125"/>
      <c r="L277" s="125"/>
      <c r="R277" s="50"/>
      <c r="S277" s="50"/>
      <c r="T277" s="50"/>
      <c r="U277" s="50"/>
      <c r="V277" s="50"/>
      <c r="W277" s="52"/>
      <c r="X277" s="50"/>
      <c r="Y277" s="50"/>
      <c r="Z277" s="50"/>
    </row>
    <row r="278" spans="1:26" ht="17.2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0"/>
      <c r="K278" s="125"/>
      <c r="L278" s="125"/>
      <c r="R278" s="50"/>
      <c r="S278" s="50"/>
      <c r="T278" s="50"/>
      <c r="U278" s="50"/>
      <c r="V278" s="50"/>
      <c r="W278" s="52"/>
      <c r="X278" s="50"/>
      <c r="Y278" s="50"/>
      <c r="Z278" s="50"/>
    </row>
    <row r="279" spans="1:26" ht="17.2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0"/>
      <c r="K279" s="125"/>
      <c r="L279" s="125"/>
      <c r="R279" s="50"/>
      <c r="S279" s="50"/>
      <c r="T279" s="50"/>
      <c r="U279" s="50"/>
      <c r="V279" s="50"/>
      <c r="W279" s="52"/>
      <c r="X279" s="50"/>
      <c r="Y279" s="50"/>
      <c r="Z279" s="50"/>
    </row>
    <row r="280" spans="1:26" ht="17.2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0"/>
      <c r="K280" s="125"/>
      <c r="L280" s="125"/>
      <c r="R280" s="50"/>
      <c r="S280" s="50"/>
      <c r="T280" s="50"/>
      <c r="U280" s="50"/>
      <c r="V280" s="50"/>
      <c r="W280" s="52"/>
      <c r="X280" s="50"/>
      <c r="Y280" s="50"/>
      <c r="Z280" s="50"/>
    </row>
    <row r="281" spans="1:26" ht="17.2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0"/>
      <c r="K281" s="125"/>
      <c r="L281" s="125"/>
      <c r="R281" s="50"/>
      <c r="S281" s="50"/>
      <c r="T281" s="50"/>
      <c r="U281" s="50"/>
      <c r="V281" s="50"/>
      <c r="W281" s="52"/>
      <c r="X281" s="50"/>
      <c r="Y281" s="50"/>
      <c r="Z281" s="50"/>
    </row>
    <row r="282" spans="1:26" ht="17.2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0"/>
      <c r="K282" s="125"/>
      <c r="L282" s="125"/>
      <c r="R282" s="50"/>
      <c r="S282" s="50"/>
      <c r="T282" s="50"/>
      <c r="U282" s="50"/>
      <c r="V282" s="50"/>
      <c r="W282" s="52"/>
      <c r="X282" s="50"/>
      <c r="Y282" s="50"/>
      <c r="Z282" s="50"/>
    </row>
    <row r="283" spans="1:26" ht="17.2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0"/>
      <c r="K283" s="125"/>
      <c r="L283" s="125"/>
      <c r="R283" s="50"/>
      <c r="S283" s="50"/>
      <c r="T283" s="50"/>
      <c r="U283" s="50"/>
      <c r="V283" s="50"/>
      <c r="W283" s="52"/>
      <c r="X283" s="50"/>
      <c r="Y283" s="50"/>
      <c r="Z283" s="50"/>
    </row>
    <row r="284" spans="1:26" ht="17.2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0"/>
      <c r="K284" s="125"/>
      <c r="L284" s="125"/>
      <c r="R284" s="50"/>
      <c r="S284" s="50"/>
      <c r="T284" s="50"/>
      <c r="U284" s="50"/>
      <c r="V284" s="50"/>
      <c r="W284" s="52"/>
      <c r="X284" s="50"/>
      <c r="Y284" s="50"/>
      <c r="Z284" s="50"/>
    </row>
    <row r="285" spans="1:26" ht="17.2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0"/>
      <c r="K285" s="125"/>
      <c r="L285" s="125"/>
      <c r="R285" s="50"/>
      <c r="S285" s="50"/>
      <c r="T285" s="50"/>
      <c r="U285" s="50"/>
      <c r="V285" s="50"/>
      <c r="W285" s="52"/>
      <c r="X285" s="50"/>
      <c r="Y285" s="50"/>
      <c r="Z285" s="50"/>
    </row>
    <row r="286" spans="1:26" ht="17.2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0"/>
      <c r="K286" s="125"/>
      <c r="L286" s="125"/>
      <c r="R286" s="50"/>
      <c r="S286" s="50"/>
      <c r="T286" s="50"/>
      <c r="U286" s="50"/>
      <c r="V286" s="50"/>
      <c r="W286" s="52"/>
      <c r="X286" s="50"/>
      <c r="Y286" s="50"/>
      <c r="Z286" s="50"/>
    </row>
    <row r="287" spans="1:26" ht="17.2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0"/>
      <c r="K287" s="125"/>
      <c r="L287" s="125"/>
      <c r="R287" s="50"/>
      <c r="S287" s="50"/>
      <c r="T287" s="50"/>
      <c r="U287" s="50"/>
      <c r="V287" s="50"/>
      <c r="W287" s="52"/>
      <c r="X287" s="50"/>
      <c r="Y287" s="50"/>
      <c r="Z287" s="50"/>
    </row>
    <row r="288" spans="1:26" ht="17.2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0"/>
      <c r="K288" s="125"/>
      <c r="L288" s="125"/>
      <c r="R288" s="50"/>
      <c r="S288" s="50"/>
      <c r="T288" s="50"/>
      <c r="U288" s="50"/>
      <c r="V288" s="50"/>
      <c r="W288" s="52"/>
      <c r="X288" s="50"/>
      <c r="Y288" s="50"/>
      <c r="Z288" s="50"/>
    </row>
    <row r="289" spans="1:26" ht="17.2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0"/>
      <c r="K289" s="125"/>
      <c r="L289" s="125"/>
      <c r="R289" s="50"/>
      <c r="S289" s="50"/>
      <c r="T289" s="50"/>
      <c r="U289" s="50"/>
      <c r="V289" s="50"/>
      <c r="W289" s="52"/>
      <c r="X289" s="50"/>
      <c r="Y289" s="50"/>
      <c r="Z289" s="50"/>
    </row>
    <row r="290" spans="1:26" ht="17.2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0"/>
      <c r="K290" s="125"/>
      <c r="L290" s="125"/>
      <c r="R290" s="50"/>
      <c r="S290" s="50"/>
      <c r="T290" s="50"/>
      <c r="U290" s="50"/>
      <c r="V290" s="50"/>
      <c r="W290" s="52"/>
      <c r="X290" s="50"/>
      <c r="Y290" s="50"/>
      <c r="Z290" s="50"/>
    </row>
    <row r="291" spans="1:26" ht="17.2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0"/>
      <c r="K291" s="125"/>
      <c r="L291" s="125"/>
      <c r="R291" s="50"/>
      <c r="S291" s="50"/>
      <c r="T291" s="50"/>
      <c r="U291" s="50"/>
      <c r="V291" s="50"/>
      <c r="W291" s="52"/>
      <c r="X291" s="50"/>
      <c r="Y291" s="50"/>
      <c r="Z291" s="50"/>
    </row>
    <row r="292" spans="1:26" ht="17.2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0"/>
      <c r="K292" s="125"/>
      <c r="L292" s="125"/>
      <c r="R292" s="50"/>
      <c r="S292" s="50"/>
      <c r="T292" s="50"/>
      <c r="U292" s="50"/>
      <c r="V292" s="50"/>
      <c r="W292" s="52"/>
      <c r="X292" s="50"/>
      <c r="Y292" s="50"/>
      <c r="Z292" s="50"/>
    </row>
    <row r="293" spans="1:26" ht="17.2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0"/>
      <c r="K293" s="125"/>
      <c r="L293" s="125"/>
      <c r="R293" s="50"/>
      <c r="S293" s="50"/>
      <c r="T293" s="50"/>
      <c r="U293" s="50"/>
      <c r="V293" s="50"/>
      <c r="W293" s="52"/>
      <c r="X293" s="50"/>
      <c r="Y293" s="50"/>
      <c r="Z293" s="50"/>
    </row>
    <row r="294" spans="1:26" ht="17.2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0"/>
      <c r="K294" s="125"/>
      <c r="L294" s="125"/>
      <c r="R294" s="50"/>
      <c r="S294" s="50"/>
      <c r="T294" s="50"/>
      <c r="U294" s="50"/>
      <c r="V294" s="50"/>
      <c r="W294" s="52"/>
      <c r="X294" s="50"/>
      <c r="Y294" s="50"/>
      <c r="Z294" s="50"/>
    </row>
    <row r="295" spans="1:26" ht="17.2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0"/>
      <c r="K295" s="125"/>
      <c r="L295" s="125"/>
      <c r="R295" s="50"/>
      <c r="S295" s="50"/>
      <c r="T295" s="50"/>
      <c r="U295" s="50"/>
      <c r="V295" s="50"/>
      <c r="W295" s="52"/>
      <c r="X295" s="50"/>
      <c r="Y295" s="50"/>
      <c r="Z295" s="50"/>
    </row>
    <row r="296" spans="1:26" ht="17.2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0"/>
      <c r="K296" s="125"/>
      <c r="L296" s="125"/>
      <c r="R296" s="50"/>
      <c r="S296" s="50"/>
      <c r="T296" s="50"/>
      <c r="U296" s="50"/>
      <c r="V296" s="50"/>
      <c r="W296" s="52"/>
      <c r="X296" s="50"/>
      <c r="Y296" s="50"/>
      <c r="Z296" s="50"/>
    </row>
    <row r="297" spans="1:26" ht="17.2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0"/>
      <c r="K297" s="125"/>
      <c r="L297" s="125"/>
      <c r="R297" s="50"/>
      <c r="S297" s="50"/>
      <c r="T297" s="50"/>
      <c r="U297" s="50"/>
      <c r="V297" s="50"/>
      <c r="W297" s="52"/>
      <c r="X297" s="50"/>
      <c r="Y297" s="50"/>
      <c r="Z297" s="50"/>
    </row>
    <row r="298" spans="1:26" ht="17.2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0"/>
      <c r="K298" s="125"/>
      <c r="L298" s="125"/>
      <c r="R298" s="50"/>
      <c r="S298" s="50"/>
      <c r="T298" s="50"/>
      <c r="U298" s="50"/>
      <c r="V298" s="50"/>
      <c r="W298" s="52"/>
      <c r="X298" s="50"/>
      <c r="Y298" s="50"/>
      <c r="Z298" s="50"/>
    </row>
    <row r="299" spans="1:26" ht="17.2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0"/>
      <c r="K299" s="125"/>
      <c r="L299" s="125"/>
      <c r="R299" s="50"/>
      <c r="S299" s="50"/>
      <c r="T299" s="50"/>
      <c r="U299" s="50"/>
      <c r="V299" s="50"/>
      <c r="W299" s="52"/>
      <c r="X299" s="50"/>
      <c r="Y299" s="50"/>
      <c r="Z299" s="50"/>
    </row>
    <row r="300" spans="1:26" ht="17.2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0"/>
      <c r="K300" s="125"/>
      <c r="L300" s="125"/>
      <c r="R300" s="50"/>
      <c r="S300" s="50"/>
      <c r="T300" s="50"/>
      <c r="U300" s="50"/>
      <c r="V300" s="50"/>
      <c r="W300" s="52"/>
      <c r="X300" s="50"/>
      <c r="Y300" s="50"/>
      <c r="Z300" s="50"/>
    </row>
    <row r="301" spans="1:26" ht="17.2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0"/>
      <c r="K301" s="125"/>
      <c r="L301" s="125"/>
      <c r="R301" s="50"/>
      <c r="S301" s="50"/>
      <c r="T301" s="50"/>
      <c r="U301" s="50"/>
      <c r="V301" s="50"/>
      <c r="W301" s="52"/>
      <c r="X301" s="50"/>
      <c r="Y301" s="50"/>
      <c r="Z301" s="50"/>
    </row>
    <row r="302" spans="1:26" ht="17.2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0"/>
      <c r="K302" s="125"/>
      <c r="L302" s="125"/>
      <c r="R302" s="50"/>
      <c r="S302" s="50"/>
      <c r="T302" s="50"/>
      <c r="U302" s="50"/>
      <c r="V302" s="50"/>
      <c r="W302" s="52"/>
      <c r="X302" s="50"/>
      <c r="Y302" s="50"/>
      <c r="Z302" s="50"/>
    </row>
    <row r="303" spans="1:26" ht="17.2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0"/>
      <c r="K303" s="125"/>
      <c r="L303" s="125"/>
      <c r="R303" s="50"/>
      <c r="S303" s="50"/>
      <c r="T303" s="50"/>
      <c r="U303" s="50"/>
      <c r="V303" s="50"/>
      <c r="W303" s="52"/>
      <c r="X303" s="50"/>
      <c r="Y303" s="50"/>
      <c r="Z303" s="50"/>
    </row>
    <row r="304" spans="1:26" ht="17.2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0"/>
      <c r="K304" s="125"/>
      <c r="L304" s="125"/>
      <c r="R304" s="50"/>
      <c r="S304" s="50"/>
      <c r="T304" s="50"/>
      <c r="U304" s="50"/>
      <c r="V304" s="50"/>
      <c r="W304" s="52"/>
      <c r="X304" s="50"/>
      <c r="Y304" s="50"/>
      <c r="Z304" s="50"/>
    </row>
    <row r="305" spans="1:26" ht="17.2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0"/>
      <c r="K305" s="125"/>
      <c r="L305" s="125"/>
      <c r="R305" s="50"/>
      <c r="S305" s="50"/>
      <c r="T305" s="50"/>
      <c r="U305" s="50"/>
      <c r="V305" s="50"/>
      <c r="W305" s="52"/>
      <c r="X305" s="50"/>
      <c r="Y305" s="50"/>
      <c r="Z305" s="50"/>
    </row>
    <row r="306" spans="1:26" ht="17.2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0"/>
      <c r="K306" s="125"/>
      <c r="L306" s="125"/>
      <c r="R306" s="50"/>
      <c r="S306" s="50"/>
      <c r="T306" s="50"/>
      <c r="U306" s="50"/>
      <c r="V306" s="50"/>
      <c r="W306" s="52"/>
      <c r="X306" s="50"/>
      <c r="Y306" s="50"/>
      <c r="Z306" s="50"/>
    </row>
    <row r="307" spans="1:26" ht="17.2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0"/>
      <c r="K307" s="125"/>
      <c r="L307" s="125"/>
      <c r="R307" s="50"/>
      <c r="S307" s="50"/>
      <c r="T307" s="50"/>
      <c r="U307" s="50"/>
      <c r="V307" s="50"/>
      <c r="W307" s="52"/>
      <c r="X307" s="50"/>
      <c r="Y307" s="50"/>
      <c r="Z307" s="50"/>
    </row>
    <row r="308" spans="1:26" ht="17.2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0"/>
      <c r="K308" s="125"/>
      <c r="L308" s="125"/>
      <c r="R308" s="50"/>
      <c r="S308" s="50"/>
      <c r="T308" s="50"/>
      <c r="U308" s="50"/>
      <c r="V308" s="50"/>
      <c r="W308" s="52"/>
      <c r="X308" s="50"/>
      <c r="Y308" s="50"/>
      <c r="Z308" s="50"/>
    </row>
    <row r="309" spans="1:26" ht="17.2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0"/>
      <c r="K309" s="125"/>
      <c r="L309" s="125"/>
      <c r="R309" s="50"/>
      <c r="S309" s="50"/>
      <c r="T309" s="50"/>
      <c r="U309" s="50"/>
      <c r="V309" s="50"/>
      <c r="W309" s="52"/>
      <c r="X309" s="50"/>
      <c r="Y309" s="50"/>
      <c r="Z309" s="50"/>
    </row>
    <row r="310" spans="1:26" ht="17.2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0"/>
      <c r="K310" s="125"/>
      <c r="L310" s="125"/>
      <c r="R310" s="50"/>
      <c r="S310" s="50"/>
      <c r="T310" s="50"/>
      <c r="U310" s="50"/>
      <c r="V310" s="50"/>
      <c r="W310" s="52"/>
      <c r="X310" s="50"/>
      <c r="Y310" s="50"/>
      <c r="Z310" s="50"/>
    </row>
    <row r="311" spans="1:26" ht="17.2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0"/>
      <c r="K311" s="125"/>
      <c r="L311" s="125"/>
      <c r="R311" s="50"/>
      <c r="S311" s="50"/>
      <c r="T311" s="50"/>
      <c r="U311" s="50"/>
      <c r="V311" s="50"/>
      <c r="W311" s="52"/>
      <c r="X311" s="50"/>
      <c r="Y311" s="50"/>
      <c r="Z311" s="50"/>
    </row>
    <row r="312" spans="1:26" ht="17.2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0"/>
      <c r="K312" s="125"/>
      <c r="L312" s="125"/>
      <c r="R312" s="50"/>
      <c r="S312" s="50"/>
      <c r="T312" s="50"/>
      <c r="U312" s="50"/>
      <c r="V312" s="50"/>
      <c r="W312" s="52"/>
      <c r="X312" s="50"/>
      <c r="Y312" s="50"/>
      <c r="Z312" s="50"/>
    </row>
    <row r="313" spans="1:26" ht="17.2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0"/>
      <c r="K313" s="125"/>
      <c r="L313" s="125"/>
      <c r="R313" s="50"/>
      <c r="S313" s="50"/>
      <c r="T313" s="50"/>
      <c r="U313" s="50"/>
      <c r="V313" s="50"/>
      <c r="W313" s="52"/>
      <c r="X313" s="50"/>
      <c r="Y313" s="50"/>
      <c r="Z313" s="50"/>
    </row>
    <row r="314" spans="1:26" ht="17.2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0"/>
      <c r="K314" s="125"/>
      <c r="L314" s="125"/>
      <c r="R314" s="50"/>
      <c r="S314" s="50"/>
      <c r="T314" s="50"/>
      <c r="U314" s="50"/>
      <c r="V314" s="50"/>
      <c r="W314" s="52"/>
      <c r="X314" s="50"/>
      <c r="Y314" s="50"/>
      <c r="Z314" s="50"/>
    </row>
    <row r="315" spans="1:26" ht="17.2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0"/>
      <c r="K315" s="125"/>
      <c r="L315" s="125"/>
      <c r="R315" s="50"/>
      <c r="S315" s="50"/>
      <c r="T315" s="50"/>
      <c r="U315" s="50"/>
      <c r="V315" s="50"/>
      <c r="W315" s="52"/>
      <c r="X315" s="50"/>
      <c r="Y315" s="50"/>
      <c r="Z315" s="50"/>
    </row>
    <row r="316" spans="1:26" ht="17.2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0"/>
      <c r="K316" s="125"/>
      <c r="L316" s="125"/>
      <c r="R316" s="50"/>
      <c r="S316" s="50"/>
      <c r="T316" s="50"/>
      <c r="U316" s="50"/>
      <c r="V316" s="50"/>
      <c r="W316" s="52"/>
      <c r="X316" s="50"/>
      <c r="Y316" s="50"/>
      <c r="Z316" s="50"/>
    </row>
    <row r="317" spans="1:26" ht="17.2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0"/>
      <c r="K317" s="125"/>
      <c r="L317" s="125"/>
      <c r="R317" s="50"/>
      <c r="S317" s="50"/>
      <c r="T317" s="50"/>
      <c r="U317" s="50"/>
      <c r="V317" s="50"/>
      <c r="W317" s="52"/>
      <c r="X317" s="50"/>
      <c r="Y317" s="50"/>
      <c r="Z317" s="50"/>
    </row>
    <row r="318" spans="1:26" ht="17.2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0"/>
      <c r="K318" s="125"/>
      <c r="L318" s="125"/>
      <c r="R318" s="50"/>
      <c r="S318" s="50"/>
      <c r="T318" s="50"/>
      <c r="U318" s="50"/>
      <c r="V318" s="50"/>
      <c r="W318" s="52"/>
      <c r="X318" s="50"/>
      <c r="Y318" s="50"/>
      <c r="Z318" s="50"/>
    </row>
    <row r="319" spans="1:26" ht="17.2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0"/>
      <c r="K319" s="125"/>
      <c r="L319" s="125"/>
      <c r="R319" s="50"/>
      <c r="S319" s="50"/>
      <c r="T319" s="50"/>
      <c r="U319" s="50"/>
      <c r="V319" s="50"/>
      <c r="W319" s="52"/>
      <c r="X319" s="50"/>
      <c r="Y319" s="50"/>
      <c r="Z319" s="50"/>
    </row>
    <row r="320" spans="1:26" ht="17.2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0"/>
      <c r="K320" s="125"/>
      <c r="L320" s="125"/>
      <c r="R320" s="50"/>
      <c r="S320" s="50"/>
      <c r="T320" s="50"/>
      <c r="U320" s="50"/>
      <c r="V320" s="50"/>
      <c r="W320" s="52"/>
      <c r="X320" s="50"/>
      <c r="Y320" s="50"/>
      <c r="Z320" s="50"/>
    </row>
    <row r="321" spans="1:26" ht="17.2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0"/>
      <c r="K321" s="125"/>
      <c r="L321" s="125"/>
      <c r="R321" s="50"/>
      <c r="S321" s="50"/>
      <c r="T321" s="50"/>
      <c r="U321" s="50"/>
      <c r="V321" s="50"/>
      <c r="W321" s="52"/>
      <c r="X321" s="50"/>
      <c r="Y321" s="50"/>
      <c r="Z321" s="50"/>
    </row>
    <row r="322" spans="1:26" ht="17.2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0"/>
      <c r="K322" s="125"/>
      <c r="L322" s="125"/>
      <c r="R322" s="50"/>
      <c r="S322" s="50"/>
      <c r="T322" s="50"/>
      <c r="U322" s="50"/>
      <c r="V322" s="50"/>
      <c r="W322" s="52"/>
      <c r="X322" s="50"/>
      <c r="Y322" s="50"/>
      <c r="Z322" s="50"/>
    </row>
    <row r="323" spans="1:26" ht="17.2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0"/>
      <c r="K323" s="125"/>
      <c r="L323" s="125"/>
      <c r="R323" s="50"/>
      <c r="S323" s="50"/>
      <c r="T323" s="50"/>
      <c r="U323" s="50"/>
      <c r="V323" s="50"/>
      <c r="W323" s="52"/>
      <c r="X323" s="50"/>
      <c r="Y323" s="50"/>
      <c r="Z323" s="50"/>
    </row>
    <row r="324" spans="1:26" ht="17.2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0"/>
      <c r="K324" s="125"/>
      <c r="L324" s="125"/>
      <c r="R324" s="50"/>
      <c r="S324" s="50"/>
      <c r="T324" s="50"/>
      <c r="U324" s="50"/>
      <c r="V324" s="50"/>
      <c r="W324" s="52"/>
      <c r="X324" s="50"/>
      <c r="Y324" s="50"/>
      <c r="Z324" s="50"/>
    </row>
    <row r="325" spans="1:26" ht="17.2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0"/>
      <c r="K325" s="125"/>
      <c r="L325" s="125"/>
      <c r="R325" s="50"/>
      <c r="S325" s="50"/>
      <c r="T325" s="50"/>
      <c r="U325" s="50"/>
      <c r="V325" s="50"/>
      <c r="W325" s="52"/>
      <c r="X325" s="50"/>
      <c r="Y325" s="50"/>
      <c r="Z325" s="50"/>
    </row>
    <row r="326" spans="1:26" ht="17.2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0"/>
      <c r="K326" s="125"/>
      <c r="L326" s="125"/>
      <c r="R326" s="50"/>
      <c r="S326" s="50"/>
      <c r="T326" s="50"/>
      <c r="U326" s="50"/>
      <c r="V326" s="50"/>
      <c r="W326" s="52"/>
      <c r="X326" s="50"/>
      <c r="Y326" s="50"/>
      <c r="Z326" s="50"/>
    </row>
    <row r="327" spans="1:26" ht="17.2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0"/>
      <c r="K327" s="125"/>
      <c r="L327" s="125"/>
      <c r="R327" s="50"/>
      <c r="S327" s="50"/>
      <c r="T327" s="50"/>
      <c r="U327" s="50"/>
      <c r="V327" s="50"/>
      <c r="W327" s="52"/>
      <c r="X327" s="50"/>
      <c r="Y327" s="50"/>
      <c r="Z327" s="50"/>
    </row>
    <row r="328" spans="1:26" ht="17.2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0"/>
      <c r="K328" s="125"/>
      <c r="L328" s="125"/>
      <c r="R328" s="50"/>
      <c r="S328" s="50"/>
      <c r="T328" s="50"/>
      <c r="U328" s="50"/>
      <c r="V328" s="50"/>
      <c r="W328" s="52"/>
      <c r="X328" s="50"/>
      <c r="Y328" s="50"/>
      <c r="Z328" s="50"/>
    </row>
    <row r="329" spans="1:26" ht="17.2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0"/>
      <c r="K329" s="125"/>
      <c r="L329" s="125"/>
      <c r="R329" s="50"/>
      <c r="S329" s="50"/>
      <c r="T329" s="50"/>
      <c r="U329" s="50"/>
      <c r="V329" s="50"/>
      <c r="W329" s="52"/>
      <c r="X329" s="50"/>
      <c r="Y329" s="50"/>
      <c r="Z329" s="50"/>
    </row>
    <row r="330" spans="1:26" ht="17.2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0"/>
      <c r="K330" s="125"/>
      <c r="L330" s="125"/>
      <c r="R330" s="50"/>
      <c r="S330" s="50"/>
      <c r="T330" s="50"/>
      <c r="U330" s="50"/>
      <c r="V330" s="50"/>
      <c r="W330" s="52"/>
      <c r="X330" s="50"/>
      <c r="Y330" s="50"/>
      <c r="Z330" s="50"/>
    </row>
    <row r="331" spans="1:26" ht="17.2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0"/>
      <c r="K331" s="125"/>
      <c r="L331" s="125"/>
      <c r="R331" s="50"/>
      <c r="S331" s="50"/>
      <c r="T331" s="50"/>
      <c r="U331" s="50"/>
      <c r="V331" s="50"/>
      <c r="W331" s="52"/>
      <c r="X331" s="50"/>
      <c r="Y331" s="50"/>
      <c r="Z331" s="50"/>
    </row>
    <row r="332" spans="1:26" ht="17.2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0"/>
      <c r="K332" s="125"/>
      <c r="L332" s="125"/>
      <c r="R332" s="50"/>
      <c r="S332" s="50"/>
      <c r="T332" s="50"/>
      <c r="U332" s="50"/>
      <c r="V332" s="50"/>
      <c r="W332" s="52"/>
      <c r="X332" s="50"/>
      <c r="Y332" s="50"/>
      <c r="Z332" s="50"/>
    </row>
    <row r="333" spans="1:26" ht="17.2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0"/>
      <c r="K333" s="125"/>
      <c r="L333" s="125"/>
      <c r="R333" s="50"/>
      <c r="S333" s="50"/>
      <c r="T333" s="50"/>
      <c r="U333" s="50"/>
      <c r="V333" s="50"/>
      <c r="W333" s="52"/>
      <c r="X333" s="50"/>
      <c r="Y333" s="50"/>
      <c r="Z333" s="50"/>
    </row>
    <row r="334" spans="1:26" ht="17.2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0"/>
      <c r="K334" s="125"/>
      <c r="L334" s="125"/>
      <c r="R334" s="50"/>
      <c r="S334" s="50"/>
      <c r="T334" s="50"/>
      <c r="U334" s="50"/>
      <c r="V334" s="50"/>
      <c r="W334" s="52"/>
      <c r="X334" s="50"/>
      <c r="Y334" s="50"/>
      <c r="Z334" s="50"/>
    </row>
    <row r="335" spans="1:26" ht="17.2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0"/>
      <c r="K335" s="125"/>
      <c r="L335" s="125"/>
      <c r="R335" s="50"/>
      <c r="S335" s="50"/>
      <c r="T335" s="50"/>
      <c r="U335" s="50"/>
      <c r="V335" s="50"/>
      <c r="W335" s="52"/>
      <c r="X335" s="50"/>
      <c r="Y335" s="50"/>
      <c r="Z335" s="50"/>
    </row>
    <row r="336" spans="1:26" ht="17.2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0"/>
      <c r="K336" s="125"/>
      <c r="L336" s="125"/>
      <c r="R336" s="50"/>
      <c r="S336" s="50"/>
      <c r="T336" s="50"/>
      <c r="U336" s="50"/>
      <c r="V336" s="50"/>
      <c r="W336" s="52"/>
      <c r="X336" s="50"/>
      <c r="Y336" s="50"/>
      <c r="Z336" s="50"/>
    </row>
    <row r="337" spans="1:26" ht="17.2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0"/>
      <c r="K337" s="125"/>
      <c r="L337" s="125"/>
      <c r="R337" s="50"/>
      <c r="S337" s="50"/>
      <c r="T337" s="50"/>
      <c r="U337" s="50"/>
      <c r="V337" s="50"/>
      <c r="W337" s="52"/>
      <c r="X337" s="50"/>
      <c r="Y337" s="50"/>
      <c r="Z337" s="50"/>
    </row>
    <row r="338" spans="1:26" ht="17.2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0"/>
      <c r="K338" s="125"/>
      <c r="L338" s="125"/>
      <c r="R338" s="50"/>
      <c r="S338" s="50"/>
      <c r="T338" s="50"/>
      <c r="U338" s="50"/>
      <c r="V338" s="50"/>
      <c r="W338" s="52"/>
      <c r="X338" s="50"/>
      <c r="Y338" s="50"/>
      <c r="Z338" s="50"/>
    </row>
    <row r="339" spans="1:26" ht="17.2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0"/>
      <c r="K339" s="125"/>
      <c r="L339" s="125"/>
      <c r="R339" s="50"/>
      <c r="S339" s="50"/>
      <c r="T339" s="50"/>
      <c r="U339" s="50"/>
      <c r="V339" s="50"/>
      <c r="W339" s="52"/>
      <c r="X339" s="50"/>
      <c r="Y339" s="50"/>
      <c r="Z339" s="50"/>
    </row>
    <row r="340" spans="1:26" ht="17.2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0"/>
      <c r="K340" s="125"/>
      <c r="L340" s="125"/>
      <c r="R340" s="50"/>
      <c r="S340" s="50"/>
      <c r="T340" s="50"/>
      <c r="U340" s="50"/>
      <c r="V340" s="50"/>
      <c r="W340" s="52"/>
      <c r="X340" s="50"/>
      <c r="Y340" s="50"/>
      <c r="Z340" s="50"/>
    </row>
    <row r="341" spans="1:26" ht="17.2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0"/>
      <c r="K341" s="125"/>
      <c r="L341" s="125"/>
      <c r="R341" s="50"/>
      <c r="S341" s="50"/>
      <c r="T341" s="50"/>
      <c r="U341" s="50"/>
      <c r="V341" s="50"/>
      <c r="W341" s="52"/>
      <c r="X341" s="50"/>
      <c r="Y341" s="50"/>
      <c r="Z341" s="50"/>
    </row>
    <row r="342" spans="1:26" ht="17.2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0"/>
      <c r="K342" s="125"/>
      <c r="L342" s="125"/>
      <c r="R342" s="50"/>
      <c r="S342" s="50"/>
      <c r="T342" s="50"/>
      <c r="U342" s="50"/>
      <c r="V342" s="50"/>
      <c r="W342" s="52"/>
      <c r="X342" s="50"/>
      <c r="Y342" s="50"/>
      <c r="Z342" s="50"/>
    </row>
    <row r="343" spans="1:26" ht="17.2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0"/>
      <c r="K343" s="125"/>
      <c r="L343" s="125"/>
      <c r="R343" s="50"/>
      <c r="S343" s="50"/>
      <c r="T343" s="50"/>
      <c r="U343" s="50"/>
      <c r="V343" s="50"/>
      <c r="W343" s="52"/>
      <c r="X343" s="50"/>
      <c r="Y343" s="50"/>
      <c r="Z343" s="50"/>
    </row>
    <row r="344" spans="1:26" ht="17.2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0"/>
      <c r="K344" s="125"/>
      <c r="L344" s="125"/>
      <c r="R344" s="50"/>
      <c r="S344" s="50"/>
      <c r="T344" s="50"/>
      <c r="U344" s="50"/>
      <c r="V344" s="50"/>
      <c r="W344" s="52"/>
      <c r="X344" s="50"/>
      <c r="Y344" s="50"/>
      <c r="Z344" s="50"/>
    </row>
    <row r="345" spans="1:26" ht="17.2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0"/>
      <c r="K345" s="125"/>
      <c r="L345" s="125"/>
      <c r="R345" s="50"/>
      <c r="S345" s="50"/>
      <c r="T345" s="50"/>
      <c r="U345" s="50"/>
      <c r="V345" s="50"/>
      <c r="W345" s="52"/>
      <c r="X345" s="50"/>
      <c r="Y345" s="50"/>
      <c r="Z345" s="50"/>
    </row>
    <row r="346" spans="1:26" ht="17.2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0"/>
      <c r="K346" s="125"/>
      <c r="L346" s="125"/>
      <c r="R346" s="50"/>
      <c r="S346" s="50"/>
      <c r="T346" s="50"/>
      <c r="U346" s="50"/>
      <c r="V346" s="50"/>
      <c r="W346" s="52"/>
      <c r="X346" s="50"/>
      <c r="Y346" s="50"/>
      <c r="Z346" s="50"/>
    </row>
    <row r="347" spans="1:26" ht="17.2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0"/>
      <c r="K347" s="125"/>
      <c r="L347" s="125"/>
      <c r="R347" s="50"/>
      <c r="S347" s="50"/>
      <c r="T347" s="50"/>
      <c r="U347" s="50"/>
      <c r="V347" s="50"/>
      <c r="W347" s="52"/>
      <c r="X347" s="50"/>
      <c r="Y347" s="50"/>
      <c r="Z347" s="50"/>
    </row>
    <row r="348" spans="1:26" ht="17.2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0"/>
      <c r="K348" s="125"/>
      <c r="L348" s="125"/>
      <c r="R348" s="50"/>
      <c r="S348" s="50"/>
      <c r="T348" s="50"/>
      <c r="U348" s="50"/>
      <c r="V348" s="50"/>
      <c r="W348" s="52"/>
      <c r="X348" s="50"/>
      <c r="Y348" s="50"/>
      <c r="Z348" s="50"/>
    </row>
    <row r="349" spans="1:26" ht="17.2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0"/>
      <c r="K349" s="125"/>
      <c r="L349" s="125"/>
      <c r="R349" s="50"/>
      <c r="S349" s="50"/>
      <c r="T349" s="50"/>
      <c r="U349" s="50"/>
      <c r="V349" s="50"/>
      <c r="W349" s="52"/>
      <c r="X349" s="50"/>
      <c r="Y349" s="50"/>
      <c r="Z349" s="50"/>
    </row>
    <row r="350" spans="1:26" ht="17.2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0"/>
      <c r="K350" s="125"/>
      <c r="L350" s="125"/>
      <c r="R350" s="50"/>
      <c r="S350" s="50"/>
      <c r="T350" s="50"/>
      <c r="U350" s="50"/>
      <c r="V350" s="50"/>
      <c r="W350" s="52"/>
      <c r="X350" s="50"/>
      <c r="Y350" s="50"/>
      <c r="Z350" s="50"/>
    </row>
    <row r="351" spans="1:26" ht="17.2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0"/>
      <c r="K351" s="125"/>
      <c r="L351" s="125"/>
      <c r="R351" s="50"/>
      <c r="S351" s="50"/>
      <c r="T351" s="50"/>
      <c r="U351" s="50"/>
      <c r="V351" s="50"/>
      <c r="W351" s="52"/>
      <c r="X351" s="50"/>
      <c r="Y351" s="50"/>
      <c r="Z351" s="50"/>
    </row>
    <row r="352" spans="1:26" ht="17.2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0"/>
      <c r="K352" s="125"/>
      <c r="L352" s="125"/>
      <c r="R352" s="50"/>
      <c r="S352" s="50"/>
      <c r="T352" s="50"/>
      <c r="U352" s="50"/>
      <c r="V352" s="50"/>
      <c r="W352" s="52"/>
      <c r="X352" s="50"/>
      <c r="Y352" s="50"/>
      <c r="Z352" s="50"/>
    </row>
    <row r="353" spans="1:26" ht="17.2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0"/>
      <c r="K353" s="125"/>
      <c r="L353" s="125"/>
      <c r="R353" s="50"/>
      <c r="S353" s="50"/>
      <c r="T353" s="50"/>
      <c r="U353" s="50"/>
      <c r="V353" s="50"/>
      <c r="W353" s="52"/>
      <c r="X353" s="50"/>
      <c r="Y353" s="50"/>
      <c r="Z353" s="50"/>
    </row>
    <row r="354" spans="1:26" ht="17.2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0"/>
      <c r="K354" s="125"/>
      <c r="L354" s="125"/>
      <c r="R354" s="50"/>
      <c r="S354" s="50"/>
      <c r="T354" s="50"/>
      <c r="U354" s="50"/>
      <c r="V354" s="50"/>
      <c r="W354" s="52"/>
      <c r="X354" s="50"/>
      <c r="Y354" s="50"/>
      <c r="Z354" s="50"/>
    </row>
    <row r="355" spans="1:26" ht="17.2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0"/>
      <c r="K355" s="125"/>
      <c r="L355" s="125"/>
      <c r="R355" s="50"/>
      <c r="S355" s="50"/>
      <c r="T355" s="50"/>
      <c r="U355" s="50"/>
      <c r="V355" s="50"/>
      <c r="W355" s="52"/>
      <c r="X355" s="50"/>
      <c r="Y355" s="50"/>
      <c r="Z355" s="50"/>
    </row>
    <row r="356" spans="1:26" ht="17.2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0"/>
      <c r="K356" s="125"/>
      <c r="L356" s="125"/>
      <c r="R356" s="50"/>
      <c r="S356" s="50"/>
      <c r="T356" s="50"/>
      <c r="U356" s="50"/>
      <c r="V356" s="50"/>
      <c r="W356" s="52"/>
      <c r="X356" s="50"/>
      <c r="Y356" s="50"/>
      <c r="Z356" s="50"/>
    </row>
    <row r="357" spans="1:26" ht="17.2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0"/>
      <c r="K357" s="125"/>
      <c r="L357" s="125"/>
      <c r="R357" s="50"/>
      <c r="S357" s="50"/>
      <c r="T357" s="50"/>
      <c r="U357" s="50"/>
      <c r="V357" s="50"/>
      <c r="W357" s="52"/>
      <c r="X357" s="50"/>
      <c r="Y357" s="50"/>
      <c r="Z357" s="50"/>
    </row>
    <row r="358" spans="1:26" ht="17.2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0"/>
      <c r="K358" s="125"/>
      <c r="L358" s="125"/>
      <c r="R358" s="50"/>
      <c r="S358" s="50"/>
      <c r="T358" s="50"/>
      <c r="U358" s="50"/>
      <c r="V358" s="50"/>
      <c r="W358" s="52"/>
      <c r="X358" s="50"/>
      <c r="Y358" s="50"/>
      <c r="Z358" s="50"/>
    </row>
    <row r="359" spans="1:26" ht="17.2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0"/>
      <c r="K359" s="125"/>
      <c r="L359" s="125"/>
      <c r="R359" s="50"/>
      <c r="S359" s="50"/>
      <c r="T359" s="50"/>
      <c r="U359" s="50"/>
      <c r="V359" s="50"/>
      <c r="W359" s="52"/>
      <c r="X359" s="50"/>
      <c r="Y359" s="50"/>
      <c r="Z359" s="50"/>
    </row>
    <row r="360" spans="1:26" ht="17.2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0"/>
      <c r="K360" s="125"/>
      <c r="L360" s="125"/>
      <c r="R360" s="50"/>
      <c r="S360" s="50"/>
      <c r="T360" s="50"/>
      <c r="U360" s="50"/>
      <c r="V360" s="50"/>
      <c r="W360" s="52"/>
      <c r="X360" s="50"/>
      <c r="Y360" s="50"/>
      <c r="Z360" s="50"/>
    </row>
    <row r="361" spans="1:26" ht="17.2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0"/>
      <c r="K361" s="125"/>
      <c r="L361" s="125"/>
      <c r="R361" s="50"/>
      <c r="S361" s="50"/>
      <c r="T361" s="50"/>
      <c r="U361" s="50"/>
      <c r="V361" s="50"/>
      <c r="W361" s="52"/>
      <c r="X361" s="50"/>
      <c r="Y361" s="50"/>
      <c r="Z361" s="50"/>
    </row>
    <row r="362" spans="1:26" ht="17.2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0"/>
      <c r="K362" s="125"/>
      <c r="L362" s="125"/>
      <c r="R362" s="50"/>
      <c r="S362" s="50"/>
      <c r="T362" s="50"/>
      <c r="U362" s="50"/>
      <c r="V362" s="50"/>
      <c r="W362" s="52"/>
      <c r="X362" s="50"/>
      <c r="Y362" s="50"/>
      <c r="Z362" s="50"/>
    </row>
    <row r="363" spans="1:26" ht="17.2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0"/>
      <c r="K363" s="125"/>
      <c r="L363" s="125"/>
      <c r="R363" s="50"/>
      <c r="S363" s="50"/>
      <c r="T363" s="50"/>
      <c r="U363" s="50"/>
      <c r="V363" s="50"/>
      <c r="W363" s="52"/>
      <c r="X363" s="50"/>
      <c r="Y363" s="50"/>
      <c r="Z363" s="50"/>
    </row>
    <row r="364" spans="1:26" ht="17.2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0"/>
      <c r="K364" s="125"/>
      <c r="L364" s="125"/>
      <c r="R364" s="50"/>
      <c r="S364" s="50"/>
      <c r="T364" s="50"/>
      <c r="U364" s="50"/>
      <c r="V364" s="50"/>
      <c r="W364" s="52"/>
      <c r="X364" s="50"/>
      <c r="Y364" s="50"/>
      <c r="Z364" s="50"/>
    </row>
    <row r="365" spans="1:26" ht="17.2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0"/>
      <c r="K365" s="125"/>
      <c r="L365" s="125"/>
      <c r="R365" s="50"/>
      <c r="S365" s="50"/>
      <c r="T365" s="50"/>
      <c r="U365" s="50"/>
      <c r="V365" s="50"/>
      <c r="W365" s="52"/>
      <c r="X365" s="50"/>
      <c r="Y365" s="50"/>
      <c r="Z365" s="50"/>
    </row>
    <row r="366" spans="1:26" ht="17.2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0"/>
      <c r="K366" s="125"/>
      <c r="L366" s="125"/>
      <c r="R366" s="50"/>
      <c r="S366" s="50"/>
      <c r="T366" s="50"/>
      <c r="U366" s="50"/>
      <c r="V366" s="50"/>
      <c r="W366" s="52"/>
      <c r="X366" s="50"/>
      <c r="Y366" s="50"/>
      <c r="Z366" s="50"/>
    </row>
    <row r="367" spans="1:26" ht="17.2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0"/>
      <c r="K367" s="125"/>
      <c r="L367" s="125"/>
      <c r="R367" s="50"/>
      <c r="S367" s="50"/>
      <c r="T367" s="50"/>
      <c r="U367" s="50"/>
      <c r="V367" s="50"/>
      <c r="W367" s="52"/>
      <c r="X367" s="50"/>
      <c r="Y367" s="50"/>
      <c r="Z367" s="50"/>
    </row>
    <row r="368" spans="1:26" ht="17.2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0"/>
      <c r="K368" s="125"/>
      <c r="L368" s="125"/>
      <c r="R368" s="50"/>
      <c r="S368" s="50"/>
      <c r="T368" s="50"/>
      <c r="U368" s="50"/>
      <c r="V368" s="50"/>
      <c r="W368" s="52"/>
      <c r="X368" s="50"/>
      <c r="Y368" s="50"/>
      <c r="Z368" s="50"/>
    </row>
    <row r="369" spans="1:26" ht="17.2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0"/>
      <c r="K369" s="125"/>
      <c r="L369" s="125"/>
      <c r="R369" s="50"/>
      <c r="S369" s="50"/>
      <c r="T369" s="50"/>
      <c r="U369" s="50"/>
      <c r="V369" s="50"/>
      <c r="W369" s="52"/>
      <c r="X369" s="50"/>
      <c r="Y369" s="50"/>
      <c r="Z369" s="50"/>
    </row>
    <row r="370" spans="1:26" ht="17.2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0"/>
      <c r="K370" s="125"/>
      <c r="L370" s="125"/>
      <c r="R370" s="50"/>
      <c r="S370" s="50"/>
      <c r="T370" s="50"/>
      <c r="U370" s="50"/>
      <c r="V370" s="50"/>
      <c r="W370" s="52"/>
      <c r="X370" s="50"/>
      <c r="Y370" s="50"/>
      <c r="Z370" s="50"/>
    </row>
    <row r="371" spans="1:26" ht="17.2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0"/>
      <c r="K371" s="125"/>
      <c r="L371" s="125"/>
      <c r="R371" s="50"/>
      <c r="S371" s="50"/>
      <c r="T371" s="50"/>
      <c r="U371" s="50"/>
      <c r="V371" s="50"/>
      <c r="W371" s="52"/>
      <c r="X371" s="50"/>
      <c r="Y371" s="50"/>
      <c r="Z371" s="50"/>
    </row>
    <row r="372" spans="1:26" ht="17.2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0"/>
      <c r="K372" s="125"/>
      <c r="L372" s="125"/>
      <c r="R372" s="50"/>
      <c r="S372" s="50"/>
      <c r="T372" s="50"/>
      <c r="U372" s="50"/>
      <c r="V372" s="50"/>
      <c r="W372" s="52"/>
      <c r="X372" s="50"/>
      <c r="Y372" s="50"/>
      <c r="Z372" s="50"/>
    </row>
    <row r="373" spans="1:26" ht="17.2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0"/>
      <c r="K373" s="125"/>
      <c r="L373" s="125"/>
      <c r="R373" s="50"/>
      <c r="S373" s="50"/>
      <c r="T373" s="50"/>
      <c r="U373" s="50"/>
      <c r="V373" s="50"/>
      <c r="W373" s="52"/>
      <c r="X373" s="50"/>
      <c r="Y373" s="50"/>
      <c r="Z373" s="50"/>
    </row>
    <row r="374" spans="1:26" ht="17.2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0"/>
      <c r="K374" s="125"/>
      <c r="L374" s="125"/>
      <c r="R374" s="50"/>
      <c r="S374" s="50"/>
      <c r="T374" s="50"/>
      <c r="U374" s="50"/>
      <c r="V374" s="50"/>
      <c r="W374" s="52"/>
      <c r="X374" s="50"/>
      <c r="Y374" s="50"/>
      <c r="Z374" s="50"/>
    </row>
    <row r="375" spans="1:26" ht="17.2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0"/>
      <c r="K375" s="125"/>
      <c r="L375" s="125"/>
      <c r="R375" s="50"/>
      <c r="S375" s="50"/>
      <c r="T375" s="50"/>
      <c r="U375" s="50"/>
      <c r="V375" s="50"/>
      <c r="W375" s="52"/>
      <c r="X375" s="50"/>
      <c r="Y375" s="50"/>
      <c r="Z375" s="50"/>
    </row>
    <row r="376" spans="1:26" ht="17.2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0"/>
      <c r="K376" s="125"/>
      <c r="L376" s="125"/>
      <c r="R376" s="50"/>
      <c r="S376" s="50"/>
      <c r="T376" s="50"/>
      <c r="U376" s="50"/>
      <c r="V376" s="50"/>
      <c r="W376" s="52"/>
      <c r="X376" s="50"/>
      <c r="Y376" s="50"/>
      <c r="Z376" s="50"/>
    </row>
    <row r="377" spans="1:26" ht="17.2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0"/>
      <c r="K377" s="125"/>
      <c r="L377" s="125"/>
      <c r="R377" s="50"/>
      <c r="S377" s="50"/>
      <c r="T377" s="50"/>
      <c r="U377" s="50"/>
      <c r="V377" s="50"/>
      <c r="W377" s="52"/>
      <c r="X377" s="50"/>
      <c r="Y377" s="50"/>
      <c r="Z377" s="50"/>
    </row>
    <row r="378" spans="1:26" ht="17.2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0"/>
      <c r="K378" s="125"/>
      <c r="L378" s="125"/>
      <c r="R378" s="50"/>
      <c r="S378" s="50"/>
      <c r="T378" s="50"/>
      <c r="U378" s="50"/>
      <c r="V378" s="50"/>
      <c r="W378" s="52"/>
      <c r="X378" s="50"/>
      <c r="Y378" s="50"/>
      <c r="Z378" s="50"/>
    </row>
    <row r="379" spans="1:26" ht="17.2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0"/>
      <c r="K379" s="125"/>
      <c r="L379" s="125"/>
      <c r="R379" s="50"/>
      <c r="S379" s="50"/>
      <c r="T379" s="50"/>
      <c r="U379" s="50"/>
      <c r="V379" s="50"/>
      <c r="W379" s="52"/>
      <c r="X379" s="50"/>
      <c r="Y379" s="50"/>
      <c r="Z379" s="50"/>
    </row>
    <row r="380" spans="1:26" ht="17.2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0"/>
      <c r="K380" s="125"/>
      <c r="L380" s="125"/>
      <c r="R380" s="50"/>
      <c r="S380" s="50"/>
      <c r="T380" s="50"/>
      <c r="U380" s="50"/>
      <c r="V380" s="50"/>
      <c r="W380" s="52"/>
      <c r="X380" s="50"/>
      <c r="Y380" s="50"/>
      <c r="Z380" s="50"/>
    </row>
    <row r="381" spans="1:26" ht="17.2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0"/>
      <c r="K381" s="125"/>
      <c r="L381" s="125"/>
      <c r="R381" s="50"/>
      <c r="S381" s="50"/>
      <c r="T381" s="50"/>
      <c r="U381" s="50"/>
      <c r="V381" s="50"/>
      <c r="W381" s="52"/>
      <c r="X381" s="50"/>
      <c r="Y381" s="50"/>
      <c r="Z381" s="50"/>
    </row>
    <row r="382" spans="1:26" ht="17.2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0"/>
      <c r="K382" s="125"/>
      <c r="L382" s="125"/>
      <c r="R382" s="50"/>
      <c r="S382" s="50"/>
      <c r="T382" s="50"/>
      <c r="U382" s="50"/>
      <c r="V382" s="50"/>
      <c r="W382" s="52"/>
      <c r="X382" s="50"/>
      <c r="Y382" s="50"/>
      <c r="Z382" s="50"/>
    </row>
    <row r="383" spans="1:26" ht="17.2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0"/>
      <c r="K383" s="125"/>
      <c r="L383" s="125"/>
      <c r="R383" s="50"/>
      <c r="S383" s="50"/>
      <c r="T383" s="50"/>
      <c r="U383" s="50"/>
      <c r="V383" s="50"/>
      <c r="W383" s="52"/>
      <c r="X383" s="50"/>
      <c r="Y383" s="50"/>
      <c r="Z383" s="50"/>
    </row>
    <row r="384" spans="1:26" ht="17.2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0"/>
      <c r="K384" s="125"/>
      <c r="L384" s="125"/>
      <c r="R384" s="50"/>
      <c r="S384" s="50"/>
      <c r="T384" s="50"/>
      <c r="U384" s="50"/>
      <c r="V384" s="50"/>
      <c r="W384" s="52"/>
      <c r="X384" s="50"/>
      <c r="Y384" s="50"/>
      <c r="Z384" s="50"/>
    </row>
    <row r="385" spans="1:26" ht="17.2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0"/>
      <c r="K385" s="125"/>
      <c r="L385" s="125"/>
      <c r="R385" s="50"/>
      <c r="S385" s="50"/>
      <c r="T385" s="50"/>
      <c r="U385" s="50"/>
      <c r="V385" s="50"/>
      <c r="W385" s="52"/>
      <c r="X385" s="50"/>
      <c r="Y385" s="50"/>
      <c r="Z385" s="50"/>
    </row>
    <row r="386" spans="1:26" ht="17.2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0"/>
      <c r="K386" s="125"/>
      <c r="L386" s="125"/>
      <c r="R386" s="50"/>
      <c r="S386" s="50"/>
      <c r="T386" s="50"/>
      <c r="U386" s="50"/>
      <c r="V386" s="50"/>
      <c r="W386" s="52"/>
      <c r="X386" s="50"/>
      <c r="Y386" s="50"/>
      <c r="Z386" s="50"/>
    </row>
    <row r="387" spans="1:26" ht="17.2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0"/>
      <c r="K387" s="125"/>
      <c r="L387" s="125"/>
      <c r="R387" s="50"/>
      <c r="S387" s="50"/>
      <c r="T387" s="50"/>
      <c r="U387" s="50"/>
      <c r="V387" s="50"/>
      <c r="W387" s="52"/>
      <c r="X387" s="50"/>
      <c r="Y387" s="50"/>
      <c r="Z387" s="50"/>
    </row>
    <row r="388" spans="1:26" ht="17.2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0"/>
      <c r="K388" s="125"/>
      <c r="L388" s="125"/>
      <c r="R388" s="50"/>
      <c r="S388" s="50"/>
      <c r="T388" s="50"/>
      <c r="U388" s="50"/>
      <c r="V388" s="50"/>
      <c r="W388" s="52"/>
      <c r="X388" s="50"/>
      <c r="Y388" s="50"/>
      <c r="Z388" s="50"/>
    </row>
    <row r="389" spans="1:26" ht="17.2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0"/>
      <c r="K389" s="125"/>
      <c r="L389" s="125"/>
      <c r="R389" s="50"/>
      <c r="S389" s="50"/>
      <c r="T389" s="50"/>
      <c r="U389" s="50"/>
      <c r="V389" s="50"/>
      <c r="W389" s="52"/>
      <c r="X389" s="50"/>
      <c r="Y389" s="50"/>
      <c r="Z389" s="50"/>
    </row>
    <row r="390" spans="1:26" ht="17.2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0"/>
      <c r="K390" s="125"/>
      <c r="L390" s="125"/>
      <c r="R390" s="50"/>
      <c r="S390" s="50"/>
      <c r="T390" s="50"/>
      <c r="U390" s="50"/>
      <c r="V390" s="50"/>
      <c r="W390" s="52"/>
      <c r="X390" s="50"/>
      <c r="Y390" s="50"/>
      <c r="Z390" s="50"/>
    </row>
    <row r="391" spans="1:26" ht="17.2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0"/>
      <c r="K391" s="125"/>
      <c r="L391" s="125"/>
      <c r="R391" s="50"/>
      <c r="S391" s="50"/>
      <c r="T391" s="50"/>
      <c r="U391" s="50"/>
      <c r="V391" s="50"/>
      <c r="W391" s="52"/>
      <c r="X391" s="50"/>
      <c r="Y391" s="50"/>
      <c r="Z391" s="50"/>
    </row>
    <row r="392" spans="1:26" ht="17.2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0"/>
      <c r="K392" s="125"/>
      <c r="L392" s="125"/>
      <c r="R392" s="50"/>
      <c r="S392" s="50"/>
      <c r="T392" s="50"/>
      <c r="U392" s="50"/>
      <c r="V392" s="50"/>
      <c r="W392" s="52"/>
      <c r="X392" s="50"/>
      <c r="Y392" s="50"/>
      <c r="Z392" s="50"/>
    </row>
    <row r="393" spans="1:26" ht="17.2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0"/>
      <c r="K393" s="125"/>
      <c r="L393" s="125"/>
      <c r="R393" s="50"/>
      <c r="S393" s="50"/>
      <c r="T393" s="50"/>
      <c r="U393" s="50"/>
      <c r="V393" s="50"/>
      <c r="W393" s="52"/>
      <c r="X393" s="50"/>
      <c r="Y393" s="50"/>
      <c r="Z393" s="50"/>
    </row>
    <row r="394" spans="1:26" ht="17.2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0"/>
      <c r="K394" s="125"/>
      <c r="L394" s="125"/>
      <c r="R394" s="50"/>
      <c r="S394" s="50"/>
      <c r="T394" s="50"/>
      <c r="U394" s="50"/>
      <c r="V394" s="50"/>
      <c r="W394" s="52"/>
      <c r="X394" s="50"/>
      <c r="Y394" s="50"/>
      <c r="Z394" s="50"/>
    </row>
    <row r="395" spans="1:26" ht="17.2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0"/>
      <c r="K395" s="125"/>
      <c r="L395" s="125"/>
      <c r="R395" s="50"/>
      <c r="S395" s="50"/>
      <c r="T395" s="50"/>
      <c r="U395" s="50"/>
      <c r="V395" s="50"/>
      <c r="W395" s="52"/>
      <c r="X395" s="50"/>
      <c r="Y395" s="50"/>
      <c r="Z395" s="50"/>
    </row>
    <row r="396" spans="1:26" ht="17.2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0"/>
      <c r="K396" s="125"/>
      <c r="L396" s="125"/>
      <c r="R396" s="50"/>
      <c r="S396" s="50"/>
      <c r="T396" s="50"/>
      <c r="U396" s="50"/>
      <c r="V396" s="50"/>
      <c r="W396" s="52"/>
      <c r="X396" s="50"/>
      <c r="Y396" s="50"/>
      <c r="Z396" s="50"/>
    </row>
    <row r="397" spans="1:26" ht="17.2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0"/>
      <c r="K397" s="125"/>
      <c r="L397" s="125"/>
      <c r="R397" s="50"/>
      <c r="S397" s="50"/>
      <c r="T397" s="50"/>
      <c r="U397" s="50"/>
      <c r="V397" s="50"/>
      <c r="W397" s="52"/>
      <c r="X397" s="50"/>
      <c r="Y397" s="50"/>
      <c r="Z397" s="50"/>
    </row>
    <row r="398" spans="1:26" ht="17.2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0"/>
      <c r="K398" s="125"/>
      <c r="L398" s="125"/>
      <c r="R398" s="50"/>
      <c r="S398" s="50"/>
      <c r="T398" s="50"/>
      <c r="U398" s="50"/>
      <c r="V398" s="50"/>
      <c r="W398" s="52"/>
      <c r="X398" s="50"/>
      <c r="Y398" s="50"/>
      <c r="Z398" s="50"/>
    </row>
    <row r="399" spans="1:26" ht="17.2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0"/>
      <c r="K399" s="125"/>
      <c r="L399" s="125"/>
      <c r="R399" s="50"/>
      <c r="S399" s="50"/>
      <c r="T399" s="50"/>
      <c r="U399" s="50"/>
      <c r="V399" s="50"/>
      <c r="W399" s="52"/>
      <c r="X399" s="50"/>
      <c r="Y399" s="50"/>
      <c r="Z399" s="50"/>
    </row>
    <row r="400" spans="1:26" ht="17.2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0"/>
      <c r="K400" s="125"/>
      <c r="L400" s="125"/>
      <c r="R400" s="50"/>
      <c r="S400" s="50"/>
      <c r="T400" s="50"/>
      <c r="U400" s="50"/>
      <c r="V400" s="50"/>
      <c r="W400" s="52"/>
      <c r="X400" s="50"/>
      <c r="Y400" s="50"/>
      <c r="Z400" s="50"/>
    </row>
    <row r="401" spans="1:26" ht="17.2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0"/>
      <c r="K401" s="125"/>
      <c r="L401" s="125"/>
      <c r="R401" s="50"/>
      <c r="S401" s="50"/>
      <c r="T401" s="50"/>
      <c r="U401" s="50"/>
      <c r="V401" s="50"/>
      <c r="W401" s="52"/>
      <c r="X401" s="50"/>
      <c r="Y401" s="50"/>
      <c r="Z401" s="50"/>
    </row>
    <row r="402" spans="1:26" ht="17.2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0"/>
      <c r="K402" s="125"/>
      <c r="L402" s="125"/>
      <c r="R402" s="50"/>
      <c r="S402" s="50"/>
      <c r="T402" s="50"/>
      <c r="U402" s="50"/>
      <c r="V402" s="50"/>
      <c r="W402" s="52"/>
      <c r="X402" s="50"/>
      <c r="Y402" s="50"/>
      <c r="Z402" s="50"/>
    </row>
    <row r="403" spans="1:26" ht="17.2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0"/>
      <c r="K403" s="125"/>
      <c r="L403" s="125"/>
      <c r="R403" s="50"/>
      <c r="S403" s="50"/>
      <c r="T403" s="50"/>
      <c r="U403" s="50"/>
      <c r="V403" s="50"/>
      <c r="W403" s="52"/>
      <c r="X403" s="50"/>
      <c r="Y403" s="50"/>
      <c r="Z403" s="50"/>
    </row>
    <row r="404" spans="1:26" ht="17.2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0"/>
      <c r="K404" s="125"/>
      <c r="L404" s="125"/>
      <c r="R404" s="50"/>
      <c r="S404" s="50"/>
      <c r="T404" s="50"/>
      <c r="U404" s="50"/>
      <c r="V404" s="50"/>
      <c r="W404" s="52"/>
      <c r="X404" s="50"/>
      <c r="Y404" s="50"/>
      <c r="Z404" s="50"/>
    </row>
    <row r="405" spans="1:26" ht="17.2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0"/>
      <c r="K405" s="125"/>
      <c r="L405" s="125"/>
      <c r="R405" s="50"/>
      <c r="S405" s="50"/>
      <c r="T405" s="50"/>
      <c r="U405" s="50"/>
      <c r="V405" s="50"/>
      <c r="W405" s="52"/>
      <c r="X405" s="50"/>
      <c r="Y405" s="50"/>
      <c r="Z405" s="50"/>
    </row>
    <row r="406" spans="1:26" ht="17.2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0"/>
      <c r="K406" s="125"/>
      <c r="L406" s="125"/>
      <c r="R406" s="50"/>
      <c r="S406" s="50"/>
      <c r="T406" s="50"/>
      <c r="U406" s="50"/>
      <c r="V406" s="50"/>
      <c r="W406" s="52"/>
      <c r="X406" s="50"/>
      <c r="Y406" s="50"/>
      <c r="Z406" s="50"/>
    </row>
    <row r="407" spans="1:26" ht="17.2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0"/>
      <c r="K407" s="125"/>
      <c r="L407" s="125"/>
      <c r="R407" s="50"/>
      <c r="S407" s="50"/>
      <c r="T407" s="50"/>
      <c r="U407" s="50"/>
      <c r="V407" s="50"/>
      <c r="W407" s="52"/>
      <c r="X407" s="50"/>
      <c r="Y407" s="50"/>
      <c r="Z407" s="50"/>
    </row>
    <row r="408" spans="1:26" ht="17.2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0"/>
      <c r="K408" s="125"/>
      <c r="L408" s="125"/>
      <c r="R408" s="50"/>
      <c r="S408" s="50"/>
      <c r="T408" s="50"/>
      <c r="U408" s="50"/>
      <c r="V408" s="50"/>
      <c r="W408" s="52"/>
      <c r="X408" s="50"/>
      <c r="Y408" s="50"/>
      <c r="Z408" s="50"/>
    </row>
    <row r="409" spans="1:26" ht="17.2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0"/>
      <c r="K409" s="125"/>
      <c r="L409" s="125"/>
      <c r="R409" s="50"/>
      <c r="S409" s="50"/>
      <c r="T409" s="50"/>
      <c r="U409" s="50"/>
      <c r="V409" s="50"/>
      <c r="W409" s="52"/>
      <c r="X409" s="50"/>
      <c r="Y409" s="50"/>
      <c r="Z409" s="50"/>
    </row>
    <row r="410" spans="1:26" ht="17.2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0"/>
      <c r="K410" s="125"/>
      <c r="L410" s="125"/>
      <c r="R410" s="50"/>
      <c r="S410" s="50"/>
      <c r="T410" s="50"/>
      <c r="U410" s="50"/>
      <c r="V410" s="50"/>
      <c r="W410" s="52"/>
      <c r="X410" s="50"/>
      <c r="Y410" s="50"/>
      <c r="Z410" s="50"/>
    </row>
    <row r="411" spans="1:26" ht="17.2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0"/>
      <c r="K411" s="125"/>
      <c r="L411" s="125"/>
      <c r="R411" s="50"/>
      <c r="S411" s="50"/>
      <c r="T411" s="50"/>
      <c r="U411" s="50"/>
      <c r="V411" s="50"/>
      <c r="W411" s="52"/>
      <c r="X411" s="50"/>
      <c r="Y411" s="50"/>
      <c r="Z411" s="50"/>
    </row>
    <row r="412" spans="1:26" ht="17.2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0"/>
      <c r="K412" s="125"/>
      <c r="L412" s="125"/>
      <c r="R412" s="50"/>
      <c r="S412" s="50"/>
      <c r="T412" s="50"/>
      <c r="U412" s="50"/>
      <c r="V412" s="50"/>
      <c r="W412" s="52"/>
      <c r="X412" s="50"/>
      <c r="Y412" s="50"/>
      <c r="Z412" s="50"/>
    </row>
    <row r="413" spans="1:26" ht="17.2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0"/>
      <c r="K413" s="125"/>
      <c r="L413" s="125"/>
      <c r="R413" s="50"/>
      <c r="S413" s="50"/>
      <c r="T413" s="50"/>
      <c r="U413" s="50"/>
      <c r="V413" s="50"/>
      <c r="W413" s="52"/>
      <c r="X413" s="50"/>
      <c r="Y413" s="50"/>
      <c r="Z413" s="50"/>
    </row>
    <row r="414" spans="1:26" ht="17.2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0"/>
      <c r="K414" s="125"/>
      <c r="L414" s="125"/>
      <c r="R414" s="50"/>
      <c r="S414" s="50"/>
      <c r="T414" s="50"/>
      <c r="U414" s="50"/>
      <c r="V414" s="50"/>
      <c r="W414" s="52"/>
      <c r="X414" s="50"/>
      <c r="Y414" s="50"/>
      <c r="Z414" s="50"/>
    </row>
    <row r="415" spans="1:26" ht="17.2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0"/>
      <c r="K415" s="125"/>
      <c r="L415" s="125"/>
      <c r="R415" s="50"/>
      <c r="S415" s="50"/>
      <c r="T415" s="50"/>
      <c r="U415" s="50"/>
      <c r="V415" s="50"/>
      <c r="W415" s="52"/>
      <c r="X415" s="50"/>
      <c r="Y415" s="50"/>
      <c r="Z415" s="50"/>
    </row>
    <row r="416" spans="1:26" ht="17.2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0"/>
      <c r="K416" s="125"/>
      <c r="L416" s="125"/>
      <c r="R416" s="50"/>
      <c r="S416" s="50"/>
      <c r="T416" s="50"/>
      <c r="U416" s="50"/>
      <c r="V416" s="50"/>
      <c r="W416" s="52"/>
      <c r="X416" s="50"/>
      <c r="Y416" s="50"/>
      <c r="Z416" s="50"/>
    </row>
    <row r="417" spans="1:26" ht="17.2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0"/>
      <c r="K417" s="125"/>
      <c r="L417" s="125"/>
      <c r="R417" s="50"/>
      <c r="S417" s="50"/>
      <c r="T417" s="50"/>
      <c r="U417" s="50"/>
      <c r="V417" s="50"/>
      <c r="W417" s="52"/>
      <c r="X417" s="50"/>
      <c r="Y417" s="50"/>
      <c r="Z417" s="50"/>
    </row>
    <row r="418" spans="1:26" ht="17.2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0"/>
      <c r="K418" s="125"/>
      <c r="L418" s="125"/>
      <c r="R418" s="50"/>
      <c r="S418" s="50"/>
      <c r="T418" s="50"/>
      <c r="U418" s="50"/>
      <c r="V418" s="50"/>
      <c r="W418" s="52"/>
      <c r="X418" s="50"/>
      <c r="Y418" s="50"/>
      <c r="Z418" s="50"/>
    </row>
    <row r="419" spans="1:26" ht="17.2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0"/>
      <c r="K419" s="125"/>
      <c r="L419" s="125"/>
      <c r="R419" s="50"/>
      <c r="S419" s="50"/>
      <c r="T419" s="50"/>
      <c r="U419" s="50"/>
      <c r="V419" s="50"/>
      <c r="W419" s="52"/>
      <c r="X419" s="50"/>
      <c r="Y419" s="50"/>
      <c r="Z419" s="50"/>
    </row>
    <row r="420" spans="1:26" ht="17.2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0"/>
      <c r="K420" s="125"/>
      <c r="L420" s="125"/>
      <c r="R420" s="50"/>
      <c r="S420" s="50"/>
      <c r="T420" s="50"/>
      <c r="U420" s="50"/>
      <c r="V420" s="50"/>
      <c r="W420" s="52"/>
      <c r="X420" s="50"/>
      <c r="Y420" s="50"/>
      <c r="Z420" s="50"/>
    </row>
    <row r="421" spans="1:26" ht="17.2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0"/>
      <c r="K421" s="125"/>
      <c r="L421" s="125"/>
      <c r="R421" s="50"/>
      <c r="S421" s="50"/>
      <c r="T421" s="50"/>
      <c r="U421" s="50"/>
      <c r="V421" s="50"/>
      <c r="W421" s="52"/>
      <c r="X421" s="50"/>
      <c r="Y421" s="50"/>
      <c r="Z421" s="50"/>
    </row>
    <row r="422" spans="1:26" ht="17.2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0"/>
      <c r="K422" s="125"/>
      <c r="L422" s="125"/>
      <c r="R422" s="50"/>
      <c r="S422" s="50"/>
      <c r="T422" s="50"/>
      <c r="U422" s="50"/>
      <c r="V422" s="50"/>
      <c r="W422" s="52"/>
      <c r="X422" s="50"/>
      <c r="Y422" s="50"/>
      <c r="Z422" s="50"/>
    </row>
    <row r="423" spans="1:26" ht="17.2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0"/>
      <c r="K423" s="125"/>
      <c r="L423" s="125"/>
      <c r="R423" s="50"/>
      <c r="S423" s="50"/>
      <c r="T423" s="50"/>
      <c r="U423" s="50"/>
      <c r="V423" s="50"/>
      <c r="W423" s="52"/>
      <c r="X423" s="50"/>
      <c r="Y423" s="50"/>
      <c r="Z423" s="50"/>
    </row>
    <row r="424" spans="1:26" ht="17.2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0"/>
      <c r="K424" s="125"/>
      <c r="L424" s="125"/>
      <c r="R424" s="50"/>
      <c r="S424" s="50"/>
      <c r="T424" s="50"/>
      <c r="U424" s="50"/>
      <c r="V424" s="50"/>
      <c r="W424" s="52"/>
      <c r="X424" s="50"/>
      <c r="Y424" s="50"/>
      <c r="Z424" s="50"/>
    </row>
    <row r="425" spans="1:26" ht="17.2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0"/>
      <c r="K425" s="125"/>
      <c r="L425" s="125"/>
      <c r="R425" s="50"/>
      <c r="S425" s="50"/>
      <c r="T425" s="50"/>
      <c r="U425" s="50"/>
      <c r="V425" s="50"/>
      <c r="W425" s="52"/>
      <c r="X425" s="50"/>
      <c r="Y425" s="50"/>
      <c r="Z425" s="50"/>
    </row>
    <row r="426" spans="1:26" ht="17.2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0"/>
      <c r="K426" s="125"/>
      <c r="L426" s="125"/>
      <c r="R426" s="50"/>
      <c r="S426" s="50"/>
      <c r="T426" s="50"/>
      <c r="U426" s="50"/>
      <c r="V426" s="50"/>
      <c r="W426" s="52"/>
      <c r="X426" s="50"/>
      <c r="Y426" s="50"/>
      <c r="Z426" s="50"/>
    </row>
    <row r="427" spans="1:26" ht="17.2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0"/>
      <c r="K427" s="125"/>
      <c r="L427" s="125"/>
      <c r="R427" s="50"/>
      <c r="S427" s="50"/>
      <c r="T427" s="50"/>
      <c r="U427" s="50"/>
      <c r="V427" s="50"/>
      <c r="W427" s="52"/>
      <c r="X427" s="50"/>
      <c r="Y427" s="50"/>
      <c r="Z427" s="50"/>
    </row>
    <row r="428" spans="1:26" ht="17.2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0"/>
      <c r="K428" s="125"/>
      <c r="L428" s="125"/>
      <c r="R428" s="50"/>
      <c r="S428" s="50"/>
      <c r="T428" s="50"/>
      <c r="U428" s="50"/>
      <c r="V428" s="50"/>
      <c r="W428" s="52"/>
      <c r="X428" s="50"/>
      <c r="Y428" s="50"/>
      <c r="Z428" s="50"/>
    </row>
    <row r="429" spans="1:26" ht="17.2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0"/>
      <c r="K429" s="125"/>
      <c r="L429" s="125"/>
      <c r="R429" s="50"/>
      <c r="S429" s="50"/>
      <c r="T429" s="50"/>
      <c r="U429" s="50"/>
      <c r="V429" s="50"/>
      <c r="W429" s="52"/>
      <c r="X429" s="50"/>
      <c r="Y429" s="50"/>
      <c r="Z429" s="50"/>
    </row>
    <row r="430" spans="1:26" ht="17.2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0"/>
      <c r="K430" s="125"/>
      <c r="L430" s="125"/>
      <c r="R430" s="50"/>
      <c r="S430" s="50"/>
      <c r="T430" s="50"/>
      <c r="U430" s="50"/>
      <c r="V430" s="50"/>
      <c r="W430" s="52"/>
      <c r="X430" s="50"/>
      <c r="Y430" s="50"/>
      <c r="Z430" s="50"/>
    </row>
    <row r="431" spans="1:26" ht="17.2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0"/>
      <c r="K431" s="125"/>
      <c r="L431" s="125"/>
      <c r="R431" s="50"/>
      <c r="S431" s="50"/>
      <c r="T431" s="50"/>
      <c r="U431" s="50"/>
      <c r="V431" s="50"/>
      <c r="W431" s="52"/>
      <c r="X431" s="50"/>
      <c r="Y431" s="50"/>
      <c r="Z431" s="50"/>
    </row>
    <row r="432" spans="1:26" ht="17.2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0"/>
      <c r="K432" s="125"/>
      <c r="L432" s="125"/>
      <c r="R432" s="50"/>
      <c r="S432" s="50"/>
      <c r="T432" s="50"/>
      <c r="U432" s="50"/>
      <c r="V432" s="50"/>
      <c r="W432" s="52"/>
      <c r="X432" s="50"/>
      <c r="Y432" s="50"/>
      <c r="Z432" s="50"/>
    </row>
    <row r="433" spans="1:26" ht="17.2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0"/>
      <c r="K433" s="125"/>
      <c r="L433" s="125"/>
      <c r="R433" s="50"/>
      <c r="S433" s="50"/>
      <c r="T433" s="50"/>
      <c r="U433" s="50"/>
      <c r="V433" s="50"/>
      <c r="W433" s="52"/>
      <c r="X433" s="50"/>
      <c r="Y433" s="50"/>
      <c r="Z433" s="50"/>
    </row>
    <row r="434" spans="1:26" ht="17.2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0"/>
      <c r="K434" s="125"/>
      <c r="L434" s="125"/>
      <c r="R434" s="50"/>
      <c r="S434" s="50"/>
      <c r="T434" s="50"/>
      <c r="U434" s="50"/>
      <c r="V434" s="50"/>
      <c r="W434" s="52"/>
      <c r="X434" s="50"/>
      <c r="Y434" s="50"/>
      <c r="Z434" s="50"/>
    </row>
    <row r="435" spans="1:26" ht="17.2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0"/>
      <c r="K435" s="125"/>
      <c r="L435" s="125"/>
      <c r="R435" s="50"/>
      <c r="S435" s="50"/>
      <c r="T435" s="50"/>
      <c r="U435" s="50"/>
      <c r="V435" s="50"/>
      <c r="W435" s="52"/>
      <c r="X435" s="50"/>
      <c r="Y435" s="50"/>
      <c r="Z435" s="50"/>
    </row>
    <row r="436" spans="1:26" ht="17.2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0"/>
      <c r="K436" s="125"/>
      <c r="L436" s="125"/>
      <c r="R436" s="50"/>
      <c r="S436" s="50"/>
      <c r="T436" s="50"/>
      <c r="U436" s="50"/>
      <c r="V436" s="50"/>
      <c r="W436" s="52"/>
      <c r="X436" s="50"/>
      <c r="Y436" s="50"/>
      <c r="Z436" s="50"/>
    </row>
    <row r="437" spans="1:26" ht="17.2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0"/>
      <c r="K437" s="125"/>
      <c r="L437" s="125"/>
      <c r="R437" s="50"/>
      <c r="S437" s="50"/>
      <c r="T437" s="50"/>
      <c r="U437" s="50"/>
      <c r="V437" s="50"/>
      <c r="W437" s="52"/>
      <c r="X437" s="50"/>
      <c r="Y437" s="50"/>
      <c r="Z437" s="50"/>
    </row>
    <row r="438" spans="1:26" ht="17.2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0"/>
      <c r="K438" s="125"/>
      <c r="L438" s="125"/>
      <c r="R438" s="50"/>
      <c r="S438" s="50"/>
      <c r="T438" s="50"/>
      <c r="U438" s="50"/>
      <c r="V438" s="50"/>
      <c r="W438" s="52"/>
      <c r="X438" s="50"/>
      <c r="Y438" s="50"/>
      <c r="Z438" s="50"/>
    </row>
    <row r="439" spans="1:26" ht="17.2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0"/>
      <c r="K439" s="125"/>
      <c r="L439" s="125"/>
      <c r="R439" s="50"/>
      <c r="S439" s="50"/>
      <c r="T439" s="50"/>
      <c r="U439" s="50"/>
      <c r="V439" s="50"/>
      <c r="W439" s="52"/>
      <c r="X439" s="50"/>
      <c r="Y439" s="50"/>
      <c r="Z439" s="50"/>
    </row>
    <row r="440" spans="1:26" ht="17.2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0"/>
      <c r="K440" s="125"/>
      <c r="L440" s="125"/>
      <c r="R440" s="50"/>
      <c r="S440" s="50"/>
      <c r="T440" s="50"/>
      <c r="U440" s="50"/>
      <c r="V440" s="50"/>
      <c r="W440" s="52"/>
      <c r="X440" s="50"/>
      <c r="Y440" s="50"/>
      <c r="Z440" s="50"/>
    </row>
    <row r="441" spans="1:26" ht="17.2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0"/>
      <c r="K441" s="125"/>
      <c r="L441" s="125"/>
      <c r="R441" s="50"/>
      <c r="S441" s="50"/>
      <c r="T441" s="50"/>
      <c r="U441" s="50"/>
      <c r="V441" s="50"/>
      <c r="W441" s="52"/>
      <c r="X441" s="50"/>
      <c r="Y441" s="50"/>
      <c r="Z441" s="50"/>
    </row>
    <row r="442" spans="1:26" ht="17.2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0"/>
      <c r="K442" s="125"/>
      <c r="L442" s="125"/>
      <c r="R442" s="50"/>
      <c r="S442" s="50"/>
      <c r="T442" s="50"/>
      <c r="U442" s="50"/>
      <c r="V442" s="50"/>
      <c r="W442" s="52"/>
      <c r="X442" s="50"/>
      <c r="Y442" s="50"/>
      <c r="Z442" s="50"/>
    </row>
    <row r="443" spans="1:26" ht="17.2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0"/>
      <c r="K443" s="125"/>
      <c r="L443" s="125"/>
      <c r="R443" s="50"/>
      <c r="S443" s="50"/>
      <c r="T443" s="50"/>
      <c r="U443" s="50"/>
      <c r="V443" s="50"/>
      <c r="W443" s="52"/>
      <c r="X443" s="50"/>
      <c r="Y443" s="50"/>
      <c r="Z443" s="50"/>
    </row>
    <row r="444" spans="1:26" ht="17.2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0"/>
      <c r="K444" s="125"/>
      <c r="L444" s="125"/>
      <c r="R444" s="50"/>
      <c r="S444" s="50"/>
      <c r="T444" s="50"/>
      <c r="U444" s="50"/>
      <c r="V444" s="50"/>
      <c r="W444" s="52"/>
      <c r="X444" s="50"/>
      <c r="Y444" s="50"/>
      <c r="Z444" s="50"/>
    </row>
    <row r="445" spans="1:26" ht="17.2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0"/>
      <c r="K445" s="125"/>
      <c r="L445" s="125"/>
      <c r="R445" s="50"/>
      <c r="S445" s="50"/>
      <c r="T445" s="50"/>
      <c r="U445" s="50"/>
      <c r="V445" s="50"/>
      <c r="W445" s="52"/>
      <c r="X445" s="50"/>
      <c r="Y445" s="50"/>
      <c r="Z445" s="50"/>
    </row>
    <row r="446" spans="1:26" ht="17.2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0"/>
      <c r="K446" s="125"/>
      <c r="L446" s="125"/>
      <c r="R446" s="50"/>
      <c r="S446" s="50"/>
      <c r="T446" s="50"/>
      <c r="U446" s="50"/>
      <c r="V446" s="50"/>
      <c r="W446" s="52"/>
      <c r="X446" s="50"/>
      <c r="Y446" s="50"/>
      <c r="Z446" s="50"/>
    </row>
    <row r="447" spans="1:26" ht="17.2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0"/>
      <c r="K447" s="125"/>
      <c r="L447" s="125"/>
      <c r="R447" s="50"/>
      <c r="S447" s="50"/>
      <c r="T447" s="50"/>
      <c r="U447" s="50"/>
      <c r="V447" s="50"/>
      <c r="W447" s="52"/>
      <c r="X447" s="50"/>
      <c r="Y447" s="50"/>
      <c r="Z447" s="50"/>
    </row>
    <row r="448" spans="1:26" ht="17.2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0"/>
      <c r="K448" s="125"/>
      <c r="L448" s="125"/>
      <c r="R448" s="50"/>
      <c r="S448" s="50"/>
      <c r="T448" s="50"/>
      <c r="U448" s="50"/>
      <c r="V448" s="50"/>
      <c r="W448" s="52"/>
      <c r="X448" s="50"/>
      <c r="Y448" s="50"/>
      <c r="Z448" s="50"/>
    </row>
    <row r="449" spans="1:26" ht="17.2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0"/>
      <c r="K449" s="125"/>
      <c r="L449" s="125"/>
      <c r="R449" s="50"/>
      <c r="S449" s="50"/>
      <c r="T449" s="50"/>
      <c r="U449" s="50"/>
      <c r="V449" s="50"/>
      <c r="W449" s="52"/>
      <c r="X449" s="50"/>
      <c r="Y449" s="50"/>
      <c r="Z449" s="50"/>
    </row>
    <row r="450" spans="1:26" ht="17.2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0"/>
      <c r="K450" s="125"/>
      <c r="L450" s="125"/>
      <c r="R450" s="50"/>
      <c r="S450" s="50"/>
      <c r="T450" s="50"/>
      <c r="U450" s="50"/>
      <c r="V450" s="50"/>
      <c r="W450" s="52"/>
      <c r="X450" s="50"/>
      <c r="Y450" s="50"/>
      <c r="Z450" s="50"/>
    </row>
    <row r="451" spans="1:26" ht="17.2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0"/>
      <c r="K451" s="125"/>
      <c r="L451" s="125"/>
      <c r="R451" s="50"/>
      <c r="S451" s="50"/>
      <c r="T451" s="50"/>
      <c r="U451" s="50"/>
      <c r="V451" s="50"/>
      <c r="W451" s="52"/>
      <c r="X451" s="50"/>
      <c r="Y451" s="50"/>
      <c r="Z451" s="50"/>
    </row>
    <row r="452" spans="1:26" ht="17.2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0"/>
      <c r="K452" s="125"/>
      <c r="L452" s="125"/>
      <c r="R452" s="50"/>
      <c r="S452" s="50"/>
      <c r="T452" s="50"/>
      <c r="U452" s="50"/>
      <c r="V452" s="50"/>
      <c r="W452" s="52"/>
      <c r="X452" s="50"/>
      <c r="Y452" s="50"/>
      <c r="Z452" s="50"/>
    </row>
    <row r="453" spans="1:26" ht="17.2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0"/>
      <c r="K453" s="125"/>
      <c r="L453" s="125"/>
      <c r="R453" s="50"/>
      <c r="S453" s="50"/>
      <c r="T453" s="50"/>
      <c r="U453" s="50"/>
      <c r="V453" s="50"/>
      <c r="W453" s="52"/>
      <c r="X453" s="50"/>
      <c r="Y453" s="50"/>
      <c r="Z453" s="50"/>
    </row>
    <row r="454" spans="1:26" ht="17.2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0"/>
      <c r="K454" s="125"/>
      <c r="L454" s="125"/>
      <c r="R454" s="50"/>
      <c r="S454" s="50"/>
      <c r="T454" s="50"/>
      <c r="U454" s="50"/>
      <c r="V454" s="50"/>
      <c r="W454" s="52"/>
      <c r="X454" s="50"/>
      <c r="Y454" s="50"/>
      <c r="Z454" s="50"/>
    </row>
    <row r="455" spans="1:26" ht="17.2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0"/>
      <c r="K455" s="125"/>
      <c r="L455" s="125"/>
      <c r="R455" s="50"/>
      <c r="S455" s="50"/>
      <c r="T455" s="50"/>
      <c r="U455" s="50"/>
      <c r="V455" s="50"/>
      <c r="W455" s="52"/>
      <c r="X455" s="50"/>
      <c r="Y455" s="50"/>
      <c r="Z455" s="50"/>
    </row>
    <row r="456" spans="1:26" ht="17.2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0"/>
      <c r="K456" s="125"/>
      <c r="L456" s="125"/>
      <c r="R456" s="50"/>
      <c r="S456" s="50"/>
      <c r="T456" s="50"/>
      <c r="U456" s="50"/>
      <c r="V456" s="50"/>
      <c r="W456" s="52"/>
      <c r="X456" s="50"/>
      <c r="Y456" s="50"/>
      <c r="Z456" s="50"/>
    </row>
    <row r="457" spans="1:26" ht="17.2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0"/>
      <c r="K457" s="125"/>
      <c r="L457" s="125"/>
      <c r="R457" s="50"/>
      <c r="S457" s="50"/>
      <c r="T457" s="50"/>
      <c r="U457" s="50"/>
      <c r="V457" s="50"/>
      <c r="W457" s="52"/>
      <c r="X457" s="50"/>
      <c r="Y457" s="50"/>
      <c r="Z457" s="50"/>
    </row>
    <row r="458" spans="1:26" ht="17.2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0"/>
      <c r="K458" s="125"/>
      <c r="L458" s="125"/>
      <c r="R458" s="50"/>
      <c r="S458" s="50"/>
      <c r="T458" s="50"/>
      <c r="U458" s="50"/>
      <c r="V458" s="50"/>
      <c r="W458" s="52"/>
      <c r="X458" s="50"/>
      <c r="Y458" s="50"/>
      <c r="Z458" s="50"/>
    </row>
    <row r="459" spans="1:26" ht="17.2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0"/>
      <c r="K459" s="125"/>
      <c r="L459" s="125"/>
      <c r="R459" s="50"/>
      <c r="S459" s="50"/>
      <c r="T459" s="50"/>
      <c r="U459" s="50"/>
      <c r="V459" s="50"/>
      <c r="W459" s="52"/>
      <c r="X459" s="50"/>
      <c r="Y459" s="50"/>
      <c r="Z459" s="50"/>
    </row>
    <row r="460" spans="1:26" ht="17.2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0"/>
      <c r="K460" s="125"/>
      <c r="L460" s="125"/>
      <c r="R460" s="50"/>
      <c r="S460" s="50"/>
      <c r="T460" s="50"/>
      <c r="U460" s="50"/>
      <c r="V460" s="50"/>
      <c r="W460" s="52"/>
      <c r="X460" s="50"/>
      <c r="Y460" s="50"/>
      <c r="Z460" s="50"/>
    </row>
    <row r="461" spans="1:26" ht="17.2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0"/>
      <c r="K461" s="125"/>
      <c r="L461" s="125"/>
      <c r="R461" s="50"/>
      <c r="S461" s="50"/>
      <c r="T461" s="50"/>
      <c r="U461" s="50"/>
      <c r="V461" s="50"/>
      <c r="W461" s="52"/>
      <c r="X461" s="50"/>
      <c r="Y461" s="50"/>
      <c r="Z461" s="50"/>
    </row>
    <row r="462" spans="1:26" ht="17.2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0"/>
      <c r="K462" s="125"/>
      <c r="L462" s="125"/>
      <c r="R462" s="50"/>
      <c r="S462" s="50"/>
      <c r="T462" s="50"/>
      <c r="U462" s="50"/>
      <c r="V462" s="50"/>
      <c r="W462" s="52"/>
      <c r="X462" s="50"/>
      <c r="Y462" s="50"/>
      <c r="Z462" s="50"/>
    </row>
    <row r="463" spans="1:26" ht="17.2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0"/>
      <c r="K463" s="125"/>
      <c r="L463" s="125"/>
      <c r="R463" s="50"/>
      <c r="S463" s="50"/>
      <c r="T463" s="50"/>
      <c r="U463" s="50"/>
      <c r="V463" s="50"/>
      <c r="W463" s="52"/>
      <c r="X463" s="50"/>
      <c r="Y463" s="50"/>
      <c r="Z463" s="50"/>
    </row>
    <row r="464" spans="1:26" ht="17.2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0"/>
      <c r="K464" s="125"/>
      <c r="L464" s="125"/>
      <c r="R464" s="50"/>
      <c r="S464" s="50"/>
      <c r="T464" s="50"/>
      <c r="U464" s="50"/>
      <c r="V464" s="50"/>
      <c r="W464" s="52"/>
      <c r="X464" s="50"/>
      <c r="Y464" s="50"/>
      <c r="Z464" s="50"/>
    </row>
    <row r="465" spans="1:26" ht="17.2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0"/>
      <c r="K465" s="125"/>
      <c r="L465" s="125"/>
      <c r="R465" s="50"/>
      <c r="S465" s="50"/>
      <c r="T465" s="50"/>
      <c r="U465" s="50"/>
      <c r="V465" s="50"/>
      <c r="W465" s="52"/>
      <c r="X465" s="50"/>
      <c r="Y465" s="50"/>
      <c r="Z465" s="50"/>
    </row>
    <row r="466" spans="1:26" ht="17.2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0"/>
      <c r="K466" s="125"/>
      <c r="L466" s="125"/>
      <c r="R466" s="50"/>
      <c r="S466" s="50"/>
      <c r="T466" s="50"/>
      <c r="U466" s="50"/>
      <c r="V466" s="50"/>
      <c r="W466" s="52"/>
      <c r="X466" s="50"/>
      <c r="Y466" s="50"/>
      <c r="Z466" s="50"/>
    </row>
    <row r="467" spans="1:26" ht="17.2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0"/>
      <c r="K467" s="125"/>
      <c r="L467" s="125"/>
      <c r="R467" s="50"/>
      <c r="S467" s="50"/>
      <c r="T467" s="50"/>
      <c r="U467" s="50"/>
      <c r="V467" s="50"/>
      <c r="W467" s="52"/>
      <c r="X467" s="50"/>
      <c r="Y467" s="50"/>
      <c r="Z467" s="50"/>
    </row>
    <row r="468" spans="1:26" ht="17.2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0"/>
      <c r="K468" s="125"/>
      <c r="L468" s="125"/>
      <c r="R468" s="50"/>
      <c r="S468" s="50"/>
      <c r="T468" s="50"/>
      <c r="U468" s="50"/>
      <c r="V468" s="50"/>
      <c r="W468" s="52"/>
      <c r="X468" s="50"/>
      <c r="Y468" s="50"/>
      <c r="Z468" s="50"/>
    </row>
    <row r="469" spans="1:26" ht="17.2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0"/>
      <c r="K469" s="125"/>
      <c r="L469" s="125"/>
      <c r="R469" s="50"/>
      <c r="S469" s="50"/>
      <c r="T469" s="50"/>
      <c r="U469" s="50"/>
      <c r="V469" s="50"/>
      <c r="W469" s="52"/>
      <c r="X469" s="50"/>
      <c r="Y469" s="50"/>
      <c r="Z469" s="50"/>
    </row>
    <row r="470" spans="1:26" ht="17.2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0"/>
      <c r="K470" s="125"/>
      <c r="L470" s="125"/>
      <c r="R470" s="50"/>
      <c r="S470" s="50"/>
      <c r="T470" s="50"/>
      <c r="U470" s="50"/>
      <c r="V470" s="50"/>
      <c r="W470" s="52"/>
      <c r="X470" s="50"/>
      <c r="Y470" s="50"/>
      <c r="Z470" s="50"/>
    </row>
    <row r="471" spans="1:26" ht="17.2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0"/>
      <c r="K471" s="125"/>
      <c r="L471" s="125"/>
      <c r="R471" s="50"/>
      <c r="S471" s="50"/>
      <c r="T471" s="50"/>
      <c r="U471" s="50"/>
      <c r="V471" s="50"/>
      <c r="W471" s="52"/>
      <c r="X471" s="50"/>
      <c r="Y471" s="50"/>
      <c r="Z471" s="50"/>
    </row>
    <row r="472" spans="1:26" ht="17.2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0"/>
      <c r="K472" s="125"/>
      <c r="L472" s="125"/>
      <c r="R472" s="50"/>
      <c r="S472" s="50"/>
      <c r="T472" s="50"/>
      <c r="U472" s="50"/>
      <c r="V472" s="50"/>
      <c r="W472" s="52"/>
      <c r="X472" s="50"/>
      <c r="Y472" s="50"/>
      <c r="Z472" s="50"/>
    </row>
    <row r="473" spans="1:26" ht="17.2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0"/>
      <c r="K473" s="125"/>
      <c r="L473" s="125"/>
      <c r="R473" s="50"/>
      <c r="S473" s="50"/>
      <c r="T473" s="50"/>
      <c r="U473" s="50"/>
      <c r="V473" s="50"/>
      <c r="W473" s="52"/>
      <c r="X473" s="50"/>
      <c r="Y473" s="50"/>
      <c r="Z473" s="50"/>
    </row>
    <row r="474" spans="1:26" ht="17.2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0"/>
      <c r="K474" s="125"/>
      <c r="L474" s="125"/>
      <c r="R474" s="50"/>
      <c r="S474" s="50"/>
      <c r="T474" s="50"/>
      <c r="U474" s="50"/>
      <c r="V474" s="50"/>
      <c r="W474" s="52"/>
      <c r="X474" s="50"/>
      <c r="Y474" s="50"/>
      <c r="Z474" s="50"/>
    </row>
    <row r="475" spans="1:26" ht="17.2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0"/>
      <c r="K475" s="125"/>
      <c r="L475" s="125"/>
      <c r="R475" s="50"/>
      <c r="S475" s="50"/>
      <c r="T475" s="50"/>
      <c r="U475" s="50"/>
      <c r="V475" s="50"/>
      <c r="W475" s="52"/>
      <c r="X475" s="50"/>
      <c r="Y475" s="50"/>
      <c r="Z475" s="50"/>
    </row>
    <row r="476" spans="1:26" ht="17.2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0"/>
      <c r="K476" s="125"/>
      <c r="L476" s="125"/>
      <c r="R476" s="50"/>
      <c r="S476" s="50"/>
      <c r="T476" s="50"/>
      <c r="U476" s="50"/>
      <c r="V476" s="50"/>
      <c r="W476" s="52"/>
      <c r="X476" s="50"/>
      <c r="Y476" s="50"/>
      <c r="Z476" s="50"/>
    </row>
    <row r="477" spans="1:26" ht="17.2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0"/>
      <c r="K477" s="125"/>
      <c r="L477" s="125"/>
      <c r="R477" s="50"/>
      <c r="S477" s="50"/>
      <c r="T477" s="50"/>
      <c r="U477" s="50"/>
      <c r="V477" s="50"/>
      <c r="W477" s="52"/>
      <c r="X477" s="50"/>
      <c r="Y477" s="50"/>
      <c r="Z477" s="50"/>
    </row>
    <row r="478" spans="1:26" ht="17.2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0"/>
      <c r="K478" s="125"/>
      <c r="L478" s="125"/>
      <c r="R478" s="50"/>
      <c r="S478" s="50"/>
      <c r="T478" s="50"/>
      <c r="U478" s="50"/>
      <c r="V478" s="50"/>
      <c r="W478" s="52"/>
      <c r="X478" s="50"/>
      <c r="Y478" s="50"/>
      <c r="Z478" s="50"/>
    </row>
    <row r="479" spans="1:26" ht="17.2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0"/>
      <c r="K479" s="125"/>
      <c r="L479" s="125"/>
      <c r="R479" s="50"/>
      <c r="S479" s="50"/>
      <c r="T479" s="50"/>
      <c r="U479" s="50"/>
      <c r="V479" s="50"/>
      <c r="W479" s="52"/>
      <c r="X479" s="50"/>
      <c r="Y479" s="50"/>
      <c r="Z479" s="50"/>
    </row>
    <row r="480" spans="1:26" ht="17.2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0"/>
      <c r="K480" s="125"/>
      <c r="L480" s="125"/>
      <c r="R480" s="50"/>
      <c r="S480" s="50"/>
      <c r="T480" s="50"/>
      <c r="U480" s="50"/>
      <c r="V480" s="50"/>
      <c r="W480" s="52"/>
      <c r="X480" s="50"/>
      <c r="Y480" s="50"/>
      <c r="Z480" s="50"/>
    </row>
    <row r="481" spans="1:26" ht="17.2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0"/>
      <c r="K481" s="125"/>
      <c r="L481" s="125"/>
      <c r="R481" s="50"/>
      <c r="S481" s="50"/>
      <c r="T481" s="50"/>
      <c r="U481" s="50"/>
      <c r="V481" s="50"/>
      <c r="W481" s="52"/>
      <c r="X481" s="50"/>
      <c r="Y481" s="50"/>
      <c r="Z481" s="50"/>
    </row>
    <row r="482" spans="1:26" ht="17.2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0"/>
      <c r="K482" s="125"/>
      <c r="L482" s="125"/>
      <c r="R482" s="50"/>
      <c r="S482" s="50"/>
      <c r="T482" s="50"/>
      <c r="U482" s="50"/>
      <c r="V482" s="50"/>
      <c r="W482" s="52"/>
      <c r="X482" s="50"/>
      <c r="Y482" s="50"/>
      <c r="Z482" s="50"/>
    </row>
    <row r="483" spans="1:26" ht="17.2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0"/>
      <c r="K483" s="125"/>
      <c r="L483" s="125"/>
      <c r="R483" s="50"/>
      <c r="S483" s="50"/>
      <c r="T483" s="50"/>
      <c r="U483" s="50"/>
      <c r="V483" s="50"/>
      <c r="W483" s="52"/>
      <c r="X483" s="50"/>
      <c r="Y483" s="50"/>
      <c r="Z483" s="50"/>
    </row>
    <row r="484" spans="1:26" ht="17.2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0"/>
      <c r="K484" s="125"/>
      <c r="L484" s="125"/>
      <c r="R484" s="50"/>
      <c r="S484" s="50"/>
      <c r="T484" s="50"/>
      <c r="U484" s="50"/>
      <c r="V484" s="50"/>
      <c r="W484" s="52"/>
      <c r="X484" s="50"/>
      <c r="Y484" s="50"/>
      <c r="Z484" s="50"/>
    </row>
    <row r="485" spans="1:26" ht="17.2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0"/>
      <c r="K485" s="125"/>
      <c r="L485" s="125"/>
      <c r="R485" s="50"/>
      <c r="S485" s="50"/>
      <c r="T485" s="50"/>
      <c r="U485" s="50"/>
      <c r="V485" s="50"/>
      <c r="W485" s="52"/>
      <c r="X485" s="50"/>
      <c r="Y485" s="50"/>
      <c r="Z485" s="50"/>
    </row>
    <row r="486" spans="1:26" ht="17.2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0"/>
      <c r="K486" s="125"/>
      <c r="L486" s="125"/>
      <c r="R486" s="50"/>
      <c r="S486" s="50"/>
      <c r="T486" s="50"/>
      <c r="U486" s="50"/>
      <c r="V486" s="50"/>
      <c r="W486" s="52"/>
      <c r="X486" s="50"/>
      <c r="Y486" s="50"/>
      <c r="Z486" s="50"/>
    </row>
    <row r="487" spans="1:26" ht="17.2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0"/>
      <c r="K487" s="125"/>
      <c r="L487" s="125"/>
      <c r="R487" s="50"/>
      <c r="S487" s="50"/>
      <c r="T487" s="50"/>
      <c r="U487" s="50"/>
      <c r="V487" s="50"/>
      <c r="W487" s="52"/>
      <c r="X487" s="50"/>
      <c r="Y487" s="50"/>
      <c r="Z487" s="50"/>
    </row>
    <row r="488" spans="1:26" ht="17.2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0"/>
      <c r="K488" s="125"/>
      <c r="L488" s="125"/>
      <c r="R488" s="50"/>
      <c r="S488" s="50"/>
      <c r="T488" s="50"/>
      <c r="U488" s="50"/>
      <c r="V488" s="50"/>
      <c r="W488" s="52"/>
      <c r="X488" s="50"/>
      <c r="Y488" s="50"/>
      <c r="Z488" s="50"/>
    </row>
    <row r="489" spans="1:26" ht="17.2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0"/>
      <c r="K489" s="125"/>
      <c r="L489" s="125"/>
      <c r="R489" s="50"/>
      <c r="S489" s="50"/>
      <c r="T489" s="50"/>
      <c r="U489" s="50"/>
      <c r="V489" s="50"/>
      <c r="W489" s="52"/>
      <c r="X489" s="50"/>
      <c r="Y489" s="50"/>
      <c r="Z489" s="50"/>
    </row>
    <row r="490" spans="1:26" ht="17.2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0"/>
      <c r="K490" s="125"/>
      <c r="L490" s="125"/>
      <c r="R490" s="50"/>
      <c r="S490" s="50"/>
      <c r="T490" s="50"/>
      <c r="U490" s="50"/>
      <c r="V490" s="50"/>
      <c r="W490" s="52"/>
      <c r="X490" s="50"/>
      <c r="Y490" s="50"/>
      <c r="Z490" s="50"/>
    </row>
    <row r="491" spans="1:26" ht="17.2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0"/>
      <c r="K491" s="125"/>
      <c r="L491" s="125"/>
      <c r="R491" s="50"/>
      <c r="S491" s="50"/>
      <c r="T491" s="50"/>
      <c r="U491" s="50"/>
      <c r="V491" s="50"/>
      <c r="W491" s="52"/>
      <c r="X491" s="50"/>
      <c r="Y491" s="50"/>
      <c r="Z491" s="50"/>
    </row>
    <row r="492" spans="1:26" ht="17.2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0"/>
      <c r="K492" s="125"/>
      <c r="L492" s="125"/>
      <c r="R492" s="50"/>
      <c r="S492" s="50"/>
      <c r="T492" s="50"/>
      <c r="U492" s="50"/>
      <c r="V492" s="50"/>
      <c r="W492" s="52"/>
      <c r="X492" s="50"/>
      <c r="Y492" s="50"/>
      <c r="Z492" s="50"/>
    </row>
    <row r="493" spans="1:26" ht="17.2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0"/>
      <c r="K493" s="125"/>
      <c r="L493" s="125"/>
      <c r="R493" s="50"/>
      <c r="S493" s="50"/>
      <c r="T493" s="50"/>
      <c r="U493" s="50"/>
      <c r="V493" s="50"/>
      <c r="W493" s="52"/>
      <c r="X493" s="50"/>
      <c r="Y493" s="50"/>
      <c r="Z493" s="50"/>
    </row>
    <row r="494" spans="1:26" ht="17.2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0"/>
      <c r="K494" s="125"/>
      <c r="L494" s="125"/>
      <c r="R494" s="50"/>
      <c r="S494" s="50"/>
      <c r="T494" s="50"/>
      <c r="U494" s="50"/>
      <c r="V494" s="50"/>
      <c r="W494" s="52"/>
      <c r="X494" s="50"/>
      <c r="Y494" s="50"/>
      <c r="Z494" s="50"/>
    </row>
    <row r="495" spans="1:26" ht="17.2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0"/>
      <c r="K495" s="125"/>
      <c r="L495" s="125"/>
      <c r="R495" s="50"/>
      <c r="S495" s="50"/>
      <c r="T495" s="50"/>
      <c r="U495" s="50"/>
      <c r="V495" s="50"/>
      <c r="W495" s="52"/>
      <c r="X495" s="50"/>
      <c r="Y495" s="50"/>
      <c r="Z495" s="50"/>
    </row>
    <row r="496" spans="1:26" ht="17.2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0"/>
      <c r="K496" s="125"/>
      <c r="L496" s="125"/>
      <c r="R496" s="50"/>
      <c r="S496" s="50"/>
      <c r="T496" s="50"/>
      <c r="U496" s="50"/>
      <c r="V496" s="50"/>
      <c r="W496" s="52"/>
      <c r="X496" s="50"/>
      <c r="Y496" s="50"/>
      <c r="Z496" s="50"/>
    </row>
    <row r="497" spans="1:26" ht="17.2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0"/>
      <c r="K497" s="125"/>
      <c r="L497" s="125"/>
      <c r="R497" s="50"/>
      <c r="S497" s="50"/>
      <c r="T497" s="50"/>
      <c r="U497" s="50"/>
      <c r="V497" s="50"/>
      <c r="W497" s="52"/>
      <c r="X497" s="50"/>
      <c r="Y497" s="50"/>
      <c r="Z497" s="50"/>
    </row>
    <row r="498" spans="1:26" ht="17.2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0"/>
      <c r="K498" s="125"/>
      <c r="L498" s="125"/>
      <c r="R498" s="50"/>
      <c r="S498" s="50"/>
      <c r="T498" s="50"/>
      <c r="U498" s="50"/>
      <c r="V498" s="50"/>
      <c r="W498" s="52"/>
      <c r="X498" s="50"/>
      <c r="Y498" s="50"/>
      <c r="Z498" s="50"/>
    </row>
    <row r="499" spans="1:26" ht="17.2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0"/>
      <c r="K499" s="125"/>
      <c r="L499" s="125"/>
      <c r="R499" s="50"/>
      <c r="S499" s="50"/>
      <c r="T499" s="50"/>
      <c r="U499" s="50"/>
      <c r="V499" s="50"/>
      <c r="W499" s="52"/>
      <c r="X499" s="50"/>
      <c r="Y499" s="50"/>
      <c r="Z499" s="50"/>
    </row>
    <row r="500" spans="1:26" ht="17.2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0"/>
      <c r="K500" s="125"/>
      <c r="L500" s="125"/>
      <c r="R500" s="50"/>
      <c r="S500" s="50"/>
      <c r="T500" s="50"/>
      <c r="U500" s="50"/>
      <c r="V500" s="50"/>
      <c r="W500" s="52"/>
      <c r="X500" s="50"/>
      <c r="Y500" s="50"/>
      <c r="Z500" s="50"/>
    </row>
    <row r="501" spans="1:26" ht="17.2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0"/>
      <c r="K501" s="125"/>
      <c r="L501" s="125"/>
      <c r="R501" s="50"/>
      <c r="S501" s="50"/>
      <c r="T501" s="50"/>
      <c r="U501" s="50"/>
      <c r="V501" s="50"/>
      <c r="W501" s="52"/>
      <c r="X501" s="50"/>
      <c r="Y501" s="50"/>
      <c r="Z501" s="50"/>
    </row>
    <row r="502" spans="1:26" ht="17.2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0"/>
      <c r="K502" s="125"/>
      <c r="L502" s="125"/>
      <c r="R502" s="50"/>
      <c r="S502" s="50"/>
      <c r="T502" s="50"/>
      <c r="U502" s="50"/>
      <c r="V502" s="50"/>
      <c r="W502" s="52"/>
      <c r="X502" s="50"/>
      <c r="Y502" s="50"/>
      <c r="Z502" s="50"/>
    </row>
    <row r="503" spans="1:26" ht="17.2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0"/>
      <c r="K503" s="125"/>
      <c r="L503" s="125"/>
      <c r="R503" s="50"/>
      <c r="S503" s="50"/>
      <c r="T503" s="50"/>
      <c r="U503" s="50"/>
      <c r="V503" s="50"/>
      <c r="W503" s="52"/>
      <c r="X503" s="50"/>
      <c r="Y503" s="50"/>
      <c r="Z503" s="50"/>
    </row>
    <row r="504" spans="1:26" ht="17.2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0"/>
      <c r="K504" s="125"/>
      <c r="L504" s="125"/>
      <c r="R504" s="50"/>
      <c r="S504" s="50"/>
      <c r="T504" s="50"/>
      <c r="U504" s="50"/>
      <c r="V504" s="50"/>
      <c r="W504" s="52"/>
      <c r="X504" s="50"/>
      <c r="Y504" s="50"/>
      <c r="Z504" s="50"/>
    </row>
    <row r="505" spans="1:26" ht="17.2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0"/>
      <c r="K505" s="125"/>
      <c r="L505" s="125"/>
      <c r="R505" s="50"/>
      <c r="S505" s="50"/>
      <c r="T505" s="50"/>
      <c r="U505" s="50"/>
      <c r="V505" s="50"/>
      <c r="W505" s="52"/>
      <c r="X505" s="50"/>
      <c r="Y505" s="50"/>
      <c r="Z505" s="50"/>
    </row>
    <row r="506" spans="1:26" ht="17.2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0"/>
      <c r="K506" s="125"/>
      <c r="L506" s="125"/>
      <c r="R506" s="50"/>
      <c r="S506" s="50"/>
      <c r="T506" s="50"/>
      <c r="U506" s="50"/>
      <c r="V506" s="50"/>
      <c r="W506" s="52"/>
      <c r="X506" s="50"/>
      <c r="Y506" s="50"/>
      <c r="Z506" s="50"/>
    </row>
    <row r="507" spans="1:26" ht="17.2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0"/>
      <c r="K507" s="125"/>
      <c r="L507" s="125"/>
      <c r="R507" s="50"/>
      <c r="S507" s="50"/>
      <c r="T507" s="50"/>
      <c r="U507" s="50"/>
      <c r="V507" s="50"/>
      <c r="W507" s="52"/>
      <c r="X507" s="50"/>
      <c r="Y507" s="50"/>
      <c r="Z507" s="50"/>
    </row>
    <row r="508" spans="1:26" ht="17.2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0"/>
      <c r="K508" s="125"/>
      <c r="L508" s="125"/>
      <c r="R508" s="50"/>
      <c r="S508" s="50"/>
      <c r="T508" s="50"/>
      <c r="U508" s="50"/>
      <c r="V508" s="50"/>
      <c r="W508" s="52"/>
      <c r="X508" s="50"/>
      <c r="Y508" s="50"/>
      <c r="Z508" s="50"/>
    </row>
    <row r="509" spans="1:26" ht="17.2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0"/>
      <c r="K509" s="125"/>
      <c r="L509" s="125"/>
      <c r="R509" s="50"/>
      <c r="S509" s="50"/>
      <c r="T509" s="50"/>
      <c r="U509" s="50"/>
      <c r="V509" s="50"/>
      <c r="W509" s="52"/>
      <c r="X509" s="50"/>
      <c r="Y509" s="50"/>
      <c r="Z509" s="50"/>
    </row>
    <row r="510" spans="1:26" ht="17.2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0"/>
      <c r="K510" s="125"/>
      <c r="L510" s="125"/>
      <c r="R510" s="50"/>
      <c r="S510" s="50"/>
      <c r="T510" s="50"/>
      <c r="U510" s="50"/>
      <c r="V510" s="50"/>
      <c r="W510" s="52"/>
      <c r="X510" s="50"/>
      <c r="Y510" s="50"/>
      <c r="Z510" s="50"/>
    </row>
    <row r="511" spans="1:26" ht="17.2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0"/>
      <c r="K511" s="125"/>
      <c r="L511" s="125"/>
      <c r="R511" s="50"/>
      <c r="S511" s="50"/>
      <c r="T511" s="50"/>
      <c r="U511" s="50"/>
      <c r="V511" s="50"/>
      <c r="W511" s="52"/>
      <c r="X511" s="50"/>
      <c r="Y511" s="50"/>
      <c r="Z511" s="50"/>
    </row>
    <row r="512" spans="1:26" ht="17.2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0"/>
      <c r="K512" s="125"/>
      <c r="L512" s="125"/>
      <c r="R512" s="50"/>
      <c r="S512" s="50"/>
      <c r="T512" s="50"/>
      <c r="U512" s="50"/>
      <c r="V512" s="50"/>
      <c r="W512" s="52"/>
      <c r="X512" s="50"/>
      <c r="Y512" s="50"/>
      <c r="Z512" s="50"/>
    </row>
    <row r="513" spans="1:26" ht="17.2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0"/>
      <c r="K513" s="125"/>
      <c r="L513" s="125"/>
      <c r="R513" s="50"/>
      <c r="S513" s="50"/>
      <c r="T513" s="50"/>
      <c r="U513" s="50"/>
      <c r="V513" s="50"/>
      <c r="W513" s="52"/>
      <c r="X513" s="50"/>
      <c r="Y513" s="50"/>
      <c r="Z513" s="50"/>
    </row>
    <row r="514" spans="1:26" ht="17.2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0"/>
      <c r="K514" s="125"/>
      <c r="L514" s="125"/>
      <c r="R514" s="50"/>
      <c r="S514" s="50"/>
      <c r="T514" s="50"/>
      <c r="U514" s="50"/>
      <c r="V514" s="50"/>
      <c r="W514" s="52"/>
      <c r="X514" s="50"/>
      <c r="Y514" s="50"/>
      <c r="Z514" s="50"/>
    </row>
    <row r="515" spans="1:26" ht="17.2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0"/>
      <c r="K515" s="125"/>
      <c r="L515" s="125"/>
      <c r="R515" s="50"/>
      <c r="S515" s="50"/>
      <c r="T515" s="50"/>
      <c r="U515" s="50"/>
      <c r="V515" s="50"/>
      <c r="W515" s="52"/>
      <c r="X515" s="50"/>
      <c r="Y515" s="50"/>
      <c r="Z515" s="50"/>
    </row>
    <row r="516" spans="1:26" ht="17.2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0"/>
      <c r="K516" s="125"/>
      <c r="L516" s="125"/>
      <c r="R516" s="50"/>
      <c r="S516" s="50"/>
      <c r="T516" s="50"/>
      <c r="U516" s="50"/>
      <c r="V516" s="50"/>
      <c r="W516" s="52"/>
      <c r="X516" s="50"/>
      <c r="Y516" s="50"/>
      <c r="Z516" s="50"/>
    </row>
    <row r="517" spans="1:26" ht="17.2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0"/>
      <c r="K517" s="125"/>
      <c r="L517" s="125"/>
      <c r="R517" s="50"/>
      <c r="S517" s="50"/>
      <c r="T517" s="50"/>
      <c r="U517" s="50"/>
      <c r="V517" s="50"/>
      <c r="W517" s="52"/>
      <c r="X517" s="50"/>
      <c r="Y517" s="50"/>
      <c r="Z517" s="50"/>
    </row>
    <row r="518" spans="1:26" ht="17.2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0"/>
      <c r="K518" s="125"/>
      <c r="L518" s="125"/>
      <c r="R518" s="50"/>
      <c r="S518" s="50"/>
      <c r="T518" s="50"/>
      <c r="U518" s="50"/>
      <c r="V518" s="50"/>
      <c r="W518" s="52"/>
      <c r="X518" s="50"/>
      <c r="Y518" s="50"/>
      <c r="Z518" s="50"/>
    </row>
    <row r="519" spans="1:26" ht="17.2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0"/>
      <c r="K519" s="125"/>
      <c r="L519" s="125"/>
      <c r="R519" s="50"/>
      <c r="S519" s="50"/>
      <c r="T519" s="50"/>
      <c r="U519" s="50"/>
      <c r="V519" s="50"/>
      <c r="W519" s="52"/>
      <c r="X519" s="50"/>
      <c r="Y519" s="50"/>
      <c r="Z519" s="50"/>
    </row>
    <row r="520" spans="1:26" ht="17.2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0"/>
      <c r="K520" s="125"/>
      <c r="L520" s="125"/>
      <c r="R520" s="50"/>
      <c r="S520" s="50"/>
      <c r="T520" s="50"/>
      <c r="U520" s="50"/>
      <c r="V520" s="50"/>
      <c r="W520" s="52"/>
      <c r="X520" s="50"/>
      <c r="Y520" s="50"/>
      <c r="Z520" s="50"/>
    </row>
    <row r="521" spans="1:26" ht="17.2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0"/>
      <c r="K521" s="125"/>
      <c r="L521" s="125"/>
      <c r="R521" s="50"/>
      <c r="S521" s="50"/>
      <c r="T521" s="50"/>
      <c r="U521" s="50"/>
      <c r="V521" s="50"/>
      <c r="W521" s="52"/>
      <c r="X521" s="50"/>
      <c r="Y521" s="50"/>
      <c r="Z521" s="50"/>
    </row>
    <row r="522" spans="1:26" ht="17.2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0"/>
      <c r="K522" s="125"/>
      <c r="L522" s="125"/>
      <c r="R522" s="50"/>
      <c r="S522" s="50"/>
      <c r="T522" s="50"/>
      <c r="U522" s="50"/>
      <c r="V522" s="50"/>
      <c r="W522" s="52"/>
      <c r="X522" s="50"/>
      <c r="Y522" s="50"/>
      <c r="Z522" s="50"/>
    </row>
    <row r="523" spans="1:26" ht="17.2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0"/>
      <c r="K523" s="125"/>
      <c r="L523" s="125"/>
      <c r="R523" s="50"/>
      <c r="S523" s="50"/>
      <c r="T523" s="50"/>
      <c r="U523" s="50"/>
      <c r="V523" s="50"/>
      <c r="W523" s="52"/>
      <c r="X523" s="50"/>
      <c r="Y523" s="50"/>
      <c r="Z523" s="50"/>
    </row>
    <row r="524" spans="1:26" ht="17.2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0"/>
      <c r="K524" s="125"/>
      <c r="L524" s="125"/>
      <c r="R524" s="50"/>
      <c r="S524" s="50"/>
      <c r="T524" s="50"/>
      <c r="U524" s="50"/>
      <c r="V524" s="50"/>
      <c r="W524" s="52"/>
      <c r="X524" s="50"/>
      <c r="Y524" s="50"/>
      <c r="Z524" s="50"/>
    </row>
    <row r="525" spans="1:26" ht="17.2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0"/>
      <c r="K525" s="125"/>
      <c r="L525" s="125"/>
      <c r="R525" s="50"/>
      <c r="S525" s="50"/>
      <c r="T525" s="50"/>
      <c r="U525" s="50"/>
      <c r="V525" s="50"/>
      <c r="W525" s="52"/>
      <c r="X525" s="50"/>
      <c r="Y525" s="50"/>
      <c r="Z525" s="50"/>
    </row>
    <row r="526" spans="1:26" ht="17.2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0"/>
      <c r="K526" s="125"/>
      <c r="L526" s="125"/>
      <c r="R526" s="50"/>
      <c r="S526" s="50"/>
      <c r="T526" s="50"/>
      <c r="U526" s="50"/>
      <c r="V526" s="50"/>
      <c r="W526" s="52"/>
      <c r="X526" s="50"/>
      <c r="Y526" s="50"/>
      <c r="Z526" s="50"/>
    </row>
    <row r="527" spans="1:26" ht="17.2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0"/>
      <c r="K527" s="125"/>
      <c r="L527" s="125"/>
      <c r="R527" s="50"/>
      <c r="S527" s="50"/>
      <c r="T527" s="50"/>
      <c r="U527" s="50"/>
      <c r="V527" s="50"/>
      <c r="W527" s="52"/>
      <c r="X527" s="50"/>
      <c r="Y527" s="50"/>
      <c r="Z527" s="50"/>
    </row>
    <row r="528" spans="1:26" ht="17.2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0"/>
      <c r="K528" s="125"/>
      <c r="L528" s="125"/>
      <c r="R528" s="50"/>
      <c r="S528" s="50"/>
      <c r="T528" s="50"/>
      <c r="U528" s="50"/>
      <c r="V528" s="50"/>
      <c r="W528" s="52"/>
      <c r="X528" s="50"/>
      <c r="Y528" s="50"/>
      <c r="Z528" s="50"/>
    </row>
    <row r="529" spans="1:26" ht="17.2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0"/>
      <c r="K529" s="125"/>
      <c r="L529" s="125"/>
      <c r="R529" s="50"/>
      <c r="S529" s="50"/>
      <c r="T529" s="50"/>
      <c r="U529" s="50"/>
      <c r="V529" s="50"/>
      <c r="W529" s="52"/>
      <c r="X529" s="50"/>
      <c r="Y529" s="50"/>
      <c r="Z529" s="50"/>
    </row>
    <row r="530" spans="1:26" ht="17.2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0"/>
      <c r="K530" s="125"/>
      <c r="L530" s="125"/>
      <c r="R530" s="50"/>
      <c r="S530" s="50"/>
      <c r="T530" s="50"/>
      <c r="U530" s="50"/>
      <c r="V530" s="50"/>
      <c r="W530" s="52"/>
      <c r="X530" s="50"/>
      <c r="Y530" s="50"/>
      <c r="Z530" s="50"/>
    </row>
    <row r="531" spans="1:26" ht="17.2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0"/>
      <c r="K531" s="125"/>
      <c r="L531" s="125"/>
      <c r="R531" s="50"/>
      <c r="S531" s="50"/>
      <c r="T531" s="50"/>
      <c r="U531" s="50"/>
      <c r="V531" s="50"/>
      <c r="W531" s="52"/>
      <c r="X531" s="50"/>
      <c r="Y531" s="50"/>
      <c r="Z531" s="50"/>
    </row>
    <row r="532" spans="1:26" ht="17.2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0"/>
      <c r="K532" s="125"/>
      <c r="L532" s="125"/>
      <c r="R532" s="50"/>
      <c r="S532" s="50"/>
      <c r="T532" s="50"/>
      <c r="U532" s="50"/>
      <c r="V532" s="50"/>
      <c r="W532" s="52"/>
      <c r="X532" s="50"/>
      <c r="Y532" s="50"/>
      <c r="Z532" s="50"/>
    </row>
    <row r="533" spans="1:26" ht="17.2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0"/>
      <c r="K533" s="125"/>
      <c r="L533" s="125"/>
      <c r="R533" s="50"/>
      <c r="S533" s="50"/>
      <c r="T533" s="50"/>
      <c r="U533" s="50"/>
      <c r="V533" s="50"/>
      <c r="W533" s="52"/>
      <c r="X533" s="50"/>
      <c r="Y533" s="50"/>
      <c r="Z533" s="50"/>
    </row>
    <row r="534" spans="1:26" ht="17.2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0"/>
      <c r="K534" s="125"/>
      <c r="L534" s="125"/>
      <c r="R534" s="50"/>
      <c r="S534" s="50"/>
      <c r="T534" s="50"/>
      <c r="U534" s="50"/>
      <c r="V534" s="50"/>
      <c r="W534" s="52"/>
      <c r="X534" s="50"/>
      <c r="Y534" s="50"/>
      <c r="Z534" s="50"/>
    </row>
    <row r="535" spans="1:26" ht="17.2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0"/>
      <c r="K535" s="125"/>
      <c r="L535" s="125"/>
      <c r="R535" s="50"/>
      <c r="S535" s="50"/>
      <c r="T535" s="50"/>
      <c r="U535" s="50"/>
      <c r="V535" s="50"/>
      <c r="W535" s="52"/>
      <c r="X535" s="50"/>
      <c r="Y535" s="50"/>
      <c r="Z535" s="50"/>
    </row>
    <row r="536" spans="1:26" ht="17.2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0"/>
      <c r="K536" s="125"/>
      <c r="L536" s="125"/>
      <c r="R536" s="50"/>
      <c r="S536" s="50"/>
      <c r="T536" s="50"/>
      <c r="U536" s="50"/>
      <c r="V536" s="50"/>
      <c r="W536" s="52"/>
      <c r="X536" s="50"/>
      <c r="Y536" s="50"/>
      <c r="Z536" s="50"/>
    </row>
    <row r="537" spans="1:26" ht="17.2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0"/>
      <c r="K537" s="125"/>
      <c r="L537" s="125"/>
      <c r="R537" s="50"/>
      <c r="S537" s="50"/>
      <c r="T537" s="50"/>
      <c r="U537" s="50"/>
      <c r="V537" s="50"/>
      <c r="W537" s="52"/>
      <c r="X537" s="50"/>
      <c r="Y537" s="50"/>
      <c r="Z537" s="50"/>
    </row>
    <row r="538" spans="1:26" ht="17.2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0"/>
      <c r="K538" s="125"/>
      <c r="L538" s="125"/>
      <c r="R538" s="50"/>
      <c r="S538" s="50"/>
      <c r="T538" s="50"/>
      <c r="U538" s="50"/>
      <c r="V538" s="50"/>
      <c r="W538" s="52"/>
      <c r="X538" s="50"/>
      <c r="Y538" s="50"/>
      <c r="Z538" s="50"/>
    </row>
    <row r="539" spans="1:26" ht="17.2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0"/>
      <c r="K539" s="125"/>
      <c r="L539" s="125"/>
      <c r="R539" s="50"/>
      <c r="S539" s="50"/>
      <c r="T539" s="50"/>
      <c r="U539" s="50"/>
      <c r="V539" s="50"/>
      <c r="W539" s="52"/>
      <c r="X539" s="50"/>
      <c r="Y539" s="50"/>
      <c r="Z539" s="50"/>
    </row>
    <row r="540" spans="1:26" ht="17.2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0"/>
      <c r="K540" s="125"/>
      <c r="L540" s="125"/>
      <c r="R540" s="50"/>
      <c r="S540" s="50"/>
      <c r="T540" s="50"/>
      <c r="U540" s="50"/>
      <c r="V540" s="50"/>
      <c r="W540" s="52"/>
      <c r="X540" s="50"/>
      <c r="Y540" s="50"/>
      <c r="Z540" s="50"/>
    </row>
    <row r="541" spans="1:26" ht="17.2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0"/>
      <c r="K541" s="125"/>
      <c r="L541" s="125"/>
      <c r="R541" s="50"/>
      <c r="S541" s="50"/>
      <c r="T541" s="50"/>
      <c r="U541" s="50"/>
      <c r="V541" s="50"/>
      <c r="W541" s="52"/>
      <c r="X541" s="50"/>
      <c r="Y541" s="50"/>
      <c r="Z541" s="50"/>
    </row>
    <row r="542" spans="1:26" ht="17.2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0"/>
      <c r="K542" s="125"/>
      <c r="L542" s="125"/>
      <c r="R542" s="50"/>
      <c r="S542" s="50"/>
      <c r="T542" s="50"/>
      <c r="U542" s="50"/>
      <c r="V542" s="50"/>
      <c r="W542" s="52"/>
      <c r="X542" s="50"/>
      <c r="Y542" s="50"/>
      <c r="Z542" s="50"/>
    </row>
    <row r="543" spans="1:26" ht="17.2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0"/>
      <c r="K543" s="125"/>
      <c r="L543" s="125"/>
      <c r="R543" s="50"/>
      <c r="S543" s="50"/>
      <c r="T543" s="50"/>
      <c r="U543" s="50"/>
      <c r="V543" s="50"/>
      <c r="W543" s="52"/>
      <c r="X543" s="50"/>
      <c r="Y543" s="50"/>
      <c r="Z543" s="50"/>
    </row>
    <row r="544" spans="1:26" ht="17.2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0"/>
      <c r="K544" s="125"/>
      <c r="L544" s="125"/>
      <c r="R544" s="50"/>
      <c r="S544" s="50"/>
      <c r="T544" s="50"/>
      <c r="U544" s="50"/>
      <c r="V544" s="50"/>
      <c r="W544" s="52"/>
      <c r="X544" s="50"/>
      <c r="Y544" s="50"/>
      <c r="Z544" s="50"/>
    </row>
    <row r="545" spans="1:26" ht="17.2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0"/>
      <c r="K545" s="125"/>
      <c r="L545" s="125"/>
      <c r="R545" s="50"/>
      <c r="S545" s="50"/>
      <c r="T545" s="50"/>
      <c r="U545" s="50"/>
      <c r="V545" s="50"/>
      <c r="W545" s="52"/>
      <c r="X545" s="50"/>
      <c r="Y545" s="50"/>
      <c r="Z545" s="50"/>
    </row>
    <row r="546" spans="1:26" ht="17.2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0"/>
      <c r="K546" s="125"/>
      <c r="L546" s="125"/>
      <c r="R546" s="50"/>
      <c r="S546" s="50"/>
      <c r="T546" s="50"/>
      <c r="U546" s="50"/>
      <c r="V546" s="50"/>
      <c r="W546" s="52"/>
      <c r="X546" s="50"/>
      <c r="Y546" s="50"/>
      <c r="Z546" s="50"/>
    </row>
    <row r="547" spans="1:26" ht="17.2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0"/>
      <c r="K547" s="125"/>
      <c r="L547" s="125"/>
      <c r="R547" s="50"/>
      <c r="S547" s="50"/>
      <c r="T547" s="50"/>
      <c r="U547" s="50"/>
      <c r="V547" s="50"/>
      <c r="W547" s="52"/>
      <c r="X547" s="50"/>
      <c r="Y547" s="50"/>
      <c r="Z547" s="50"/>
    </row>
    <row r="548" spans="1:26" ht="17.2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0"/>
      <c r="K548" s="125"/>
      <c r="L548" s="125"/>
      <c r="R548" s="50"/>
      <c r="S548" s="50"/>
      <c r="T548" s="50"/>
      <c r="U548" s="50"/>
      <c r="V548" s="50"/>
      <c r="W548" s="52"/>
      <c r="X548" s="50"/>
      <c r="Y548" s="50"/>
      <c r="Z548" s="50"/>
    </row>
    <row r="549" spans="1:26" ht="17.2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0"/>
      <c r="K549" s="125"/>
      <c r="L549" s="125"/>
      <c r="R549" s="50"/>
      <c r="S549" s="50"/>
      <c r="T549" s="50"/>
      <c r="U549" s="50"/>
      <c r="V549" s="50"/>
      <c r="W549" s="52"/>
      <c r="X549" s="50"/>
      <c r="Y549" s="50"/>
      <c r="Z549" s="50"/>
    </row>
    <row r="550" spans="1:26" ht="17.2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0"/>
      <c r="K550" s="125"/>
      <c r="L550" s="125"/>
      <c r="R550" s="50"/>
      <c r="S550" s="50"/>
      <c r="T550" s="50"/>
      <c r="U550" s="50"/>
      <c r="V550" s="50"/>
      <c r="W550" s="52"/>
      <c r="X550" s="50"/>
      <c r="Y550" s="50"/>
      <c r="Z550" s="50"/>
    </row>
    <row r="551" spans="1:26" ht="17.2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0"/>
      <c r="K551" s="125"/>
      <c r="L551" s="125"/>
      <c r="R551" s="50"/>
      <c r="S551" s="50"/>
      <c r="T551" s="50"/>
      <c r="U551" s="50"/>
      <c r="V551" s="50"/>
      <c r="W551" s="52"/>
      <c r="X551" s="50"/>
      <c r="Y551" s="50"/>
      <c r="Z551" s="50"/>
    </row>
    <row r="552" spans="1:26" ht="17.2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0"/>
      <c r="K552" s="125"/>
      <c r="L552" s="125"/>
      <c r="R552" s="50"/>
      <c r="S552" s="50"/>
      <c r="T552" s="50"/>
      <c r="U552" s="50"/>
      <c r="V552" s="50"/>
      <c r="W552" s="52"/>
      <c r="X552" s="50"/>
      <c r="Y552" s="50"/>
      <c r="Z552" s="50"/>
    </row>
    <row r="553" spans="1:26" ht="17.2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0"/>
      <c r="K553" s="125"/>
      <c r="L553" s="125"/>
      <c r="R553" s="50"/>
      <c r="S553" s="50"/>
      <c r="T553" s="50"/>
      <c r="U553" s="50"/>
      <c r="V553" s="50"/>
      <c r="W553" s="52"/>
      <c r="X553" s="50"/>
      <c r="Y553" s="50"/>
      <c r="Z553" s="50"/>
    </row>
    <row r="554" spans="1:26" ht="17.2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0"/>
      <c r="K554" s="125"/>
      <c r="L554" s="125"/>
      <c r="R554" s="50"/>
      <c r="S554" s="50"/>
      <c r="T554" s="50"/>
      <c r="U554" s="50"/>
      <c r="V554" s="50"/>
      <c r="W554" s="52"/>
      <c r="X554" s="50"/>
      <c r="Y554" s="50"/>
      <c r="Z554" s="50"/>
    </row>
    <row r="555" spans="1:26" ht="17.2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0"/>
      <c r="K555" s="125"/>
      <c r="L555" s="125"/>
      <c r="R555" s="50"/>
      <c r="S555" s="50"/>
      <c r="T555" s="50"/>
      <c r="U555" s="50"/>
      <c r="V555" s="50"/>
      <c r="W555" s="52"/>
      <c r="X555" s="50"/>
      <c r="Y555" s="50"/>
      <c r="Z555" s="50"/>
    </row>
    <row r="556" spans="1:26" ht="17.2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0"/>
      <c r="K556" s="125"/>
      <c r="L556" s="125"/>
      <c r="R556" s="50"/>
      <c r="S556" s="50"/>
      <c r="T556" s="50"/>
      <c r="U556" s="50"/>
      <c r="V556" s="50"/>
      <c r="W556" s="52"/>
      <c r="X556" s="50"/>
      <c r="Y556" s="50"/>
      <c r="Z556" s="50"/>
    </row>
    <row r="557" spans="1:26" ht="17.2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0"/>
      <c r="K557" s="125"/>
      <c r="L557" s="125"/>
      <c r="R557" s="50"/>
      <c r="S557" s="50"/>
      <c r="T557" s="50"/>
      <c r="U557" s="50"/>
      <c r="V557" s="50"/>
      <c r="W557" s="52"/>
      <c r="X557" s="50"/>
      <c r="Y557" s="50"/>
      <c r="Z557" s="50"/>
    </row>
    <row r="558" spans="1:26" ht="17.2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0"/>
      <c r="K558" s="125"/>
      <c r="L558" s="125"/>
      <c r="R558" s="50"/>
      <c r="S558" s="50"/>
      <c r="T558" s="50"/>
      <c r="U558" s="50"/>
      <c r="V558" s="50"/>
      <c r="W558" s="52"/>
      <c r="X558" s="50"/>
      <c r="Y558" s="50"/>
      <c r="Z558" s="50"/>
    </row>
    <row r="559" spans="1:26" ht="17.2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0"/>
      <c r="K559" s="125"/>
      <c r="L559" s="125"/>
      <c r="R559" s="50"/>
      <c r="S559" s="50"/>
      <c r="T559" s="50"/>
      <c r="U559" s="50"/>
      <c r="V559" s="50"/>
      <c r="W559" s="52"/>
      <c r="X559" s="50"/>
      <c r="Y559" s="50"/>
      <c r="Z559" s="50"/>
    </row>
    <row r="560" spans="1:26" ht="17.2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0"/>
      <c r="K560" s="125"/>
      <c r="L560" s="125"/>
      <c r="R560" s="50"/>
      <c r="S560" s="50"/>
      <c r="T560" s="50"/>
      <c r="U560" s="50"/>
      <c r="V560" s="50"/>
      <c r="W560" s="52"/>
      <c r="X560" s="50"/>
      <c r="Y560" s="50"/>
      <c r="Z560" s="50"/>
    </row>
    <row r="561" spans="1:26" ht="17.2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0"/>
      <c r="K561" s="125"/>
      <c r="L561" s="125"/>
      <c r="R561" s="50"/>
      <c r="S561" s="50"/>
      <c r="T561" s="50"/>
      <c r="U561" s="50"/>
      <c r="V561" s="50"/>
      <c r="W561" s="52"/>
      <c r="X561" s="50"/>
      <c r="Y561" s="50"/>
      <c r="Z561" s="50"/>
    </row>
    <row r="562" spans="1:26" ht="17.2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0"/>
      <c r="K562" s="125"/>
      <c r="L562" s="125"/>
      <c r="R562" s="50"/>
      <c r="S562" s="50"/>
      <c r="T562" s="50"/>
      <c r="U562" s="50"/>
      <c r="V562" s="50"/>
      <c r="W562" s="52"/>
      <c r="X562" s="50"/>
      <c r="Y562" s="50"/>
      <c r="Z562" s="50"/>
    </row>
    <row r="563" spans="1:26" ht="17.2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0"/>
      <c r="K563" s="125"/>
      <c r="L563" s="125"/>
      <c r="R563" s="50"/>
      <c r="S563" s="50"/>
      <c r="T563" s="50"/>
      <c r="U563" s="50"/>
      <c r="V563" s="50"/>
      <c r="W563" s="52"/>
      <c r="X563" s="50"/>
      <c r="Y563" s="50"/>
      <c r="Z563" s="50"/>
    </row>
    <row r="564" spans="1:26" ht="17.2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0"/>
      <c r="K564" s="125"/>
      <c r="L564" s="125"/>
      <c r="R564" s="50"/>
      <c r="S564" s="50"/>
      <c r="T564" s="50"/>
      <c r="U564" s="50"/>
      <c r="V564" s="50"/>
      <c r="W564" s="52"/>
      <c r="X564" s="50"/>
      <c r="Y564" s="50"/>
      <c r="Z564" s="50"/>
    </row>
    <row r="565" spans="1:26" ht="17.2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0"/>
      <c r="K565" s="125"/>
      <c r="L565" s="125"/>
      <c r="R565" s="50"/>
      <c r="S565" s="50"/>
      <c r="T565" s="50"/>
      <c r="U565" s="50"/>
      <c r="V565" s="50"/>
      <c r="W565" s="52"/>
      <c r="X565" s="50"/>
      <c r="Y565" s="50"/>
      <c r="Z565" s="50"/>
    </row>
    <row r="566" spans="1:26" ht="17.2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0"/>
      <c r="K566" s="125"/>
      <c r="L566" s="125"/>
      <c r="R566" s="50"/>
      <c r="S566" s="50"/>
      <c r="T566" s="50"/>
      <c r="U566" s="50"/>
      <c r="V566" s="50"/>
      <c r="W566" s="52"/>
      <c r="X566" s="50"/>
      <c r="Y566" s="50"/>
      <c r="Z566" s="50"/>
    </row>
    <row r="567" spans="1:26" ht="17.2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0"/>
      <c r="K567" s="125"/>
      <c r="L567" s="125"/>
      <c r="R567" s="50"/>
      <c r="S567" s="50"/>
      <c r="T567" s="50"/>
      <c r="U567" s="50"/>
      <c r="V567" s="50"/>
      <c r="W567" s="52"/>
      <c r="X567" s="50"/>
      <c r="Y567" s="50"/>
      <c r="Z567" s="50"/>
    </row>
    <row r="568" spans="1:26" ht="17.2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0"/>
      <c r="K568" s="125"/>
      <c r="L568" s="125"/>
      <c r="R568" s="50"/>
      <c r="S568" s="50"/>
      <c r="T568" s="50"/>
      <c r="U568" s="50"/>
      <c r="V568" s="50"/>
      <c r="W568" s="52"/>
      <c r="X568" s="50"/>
      <c r="Y568" s="50"/>
      <c r="Z568" s="50"/>
    </row>
    <row r="569" spans="1:26" ht="17.2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0"/>
      <c r="K569" s="125"/>
      <c r="L569" s="125"/>
      <c r="R569" s="50"/>
      <c r="S569" s="50"/>
      <c r="T569" s="50"/>
      <c r="U569" s="50"/>
      <c r="V569" s="50"/>
      <c r="W569" s="52"/>
      <c r="X569" s="50"/>
      <c r="Y569" s="50"/>
      <c r="Z569" s="50"/>
    </row>
    <row r="570" spans="1:26" ht="17.2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0"/>
      <c r="K570" s="125"/>
      <c r="L570" s="125"/>
      <c r="R570" s="50"/>
      <c r="S570" s="50"/>
      <c r="T570" s="50"/>
      <c r="U570" s="50"/>
      <c r="V570" s="50"/>
      <c r="W570" s="52"/>
      <c r="X570" s="50"/>
      <c r="Y570" s="50"/>
      <c r="Z570" s="50"/>
    </row>
    <row r="571" spans="1:26" ht="17.2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0"/>
      <c r="K571" s="125"/>
      <c r="L571" s="125"/>
      <c r="R571" s="50"/>
      <c r="S571" s="50"/>
      <c r="T571" s="50"/>
      <c r="U571" s="50"/>
      <c r="V571" s="50"/>
      <c r="W571" s="52"/>
      <c r="X571" s="50"/>
      <c r="Y571" s="50"/>
      <c r="Z571" s="50"/>
    </row>
    <row r="572" spans="1:26" ht="17.2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0"/>
      <c r="K572" s="125"/>
      <c r="L572" s="125"/>
      <c r="R572" s="50"/>
      <c r="S572" s="50"/>
      <c r="T572" s="50"/>
      <c r="U572" s="50"/>
      <c r="V572" s="50"/>
      <c r="W572" s="52"/>
      <c r="X572" s="50"/>
      <c r="Y572" s="50"/>
      <c r="Z572" s="50"/>
    </row>
    <row r="573" spans="1:26" ht="17.2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0"/>
      <c r="K573" s="125"/>
      <c r="L573" s="125"/>
      <c r="R573" s="50"/>
      <c r="S573" s="50"/>
      <c r="T573" s="50"/>
      <c r="U573" s="50"/>
      <c r="V573" s="50"/>
      <c r="W573" s="52"/>
      <c r="X573" s="50"/>
      <c r="Y573" s="50"/>
      <c r="Z573" s="50"/>
    </row>
    <row r="574" spans="1:26" ht="17.2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0"/>
      <c r="K574" s="125"/>
      <c r="L574" s="125"/>
      <c r="R574" s="50"/>
      <c r="S574" s="50"/>
      <c r="T574" s="50"/>
      <c r="U574" s="50"/>
      <c r="V574" s="50"/>
      <c r="W574" s="52"/>
      <c r="X574" s="50"/>
      <c r="Y574" s="50"/>
      <c r="Z574" s="50"/>
    </row>
    <row r="575" spans="1:26" ht="17.2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0"/>
      <c r="K575" s="125"/>
      <c r="L575" s="125"/>
      <c r="R575" s="50"/>
      <c r="S575" s="50"/>
      <c r="T575" s="50"/>
      <c r="U575" s="50"/>
      <c r="V575" s="50"/>
      <c r="W575" s="52"/>
      <c r="X575" s="50"/>
      <c r="Y575" s="50"/>
      <c r="Z575" s="50"/>
    </row>
    <row r="576" spans="1:26" ht="17.2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0"/>
      <c r="K576" s="125"/>
      <c r="L576" s="125"/>
      <c r="R576" s="50"/>
      <c r="S576" s="50"/>
      <c r="T576" s="50"/>
      <c r="U576" s="50"/>
      <c r="V576" s="50"/>
      <c r="W576" s="52"/>
      <c r="X576" s="50"/>
      <c r="Y576" s="50"/>
      <c r="Z576" s="50"/>
    </row>
    <row r="577" spans="1:26" ht="17.2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0"/>
      <c r="K577" s="125"/>
      <c r="L577" s="125"/>
      <c r="R577" s="50"/>
      <c r="S577" s="50"/>
      <c r="T577" s="50"/>
      <c r="U577" s="50"/>
      <c r="V577" s="50"/>
      <c r="W577" s="52"/>
      <c r="X577" s="50"/>
      <c r="Y577" s="50"/>
      <c r="Z577" s="50"/>
    </row>
    <row r="578" spans="1:26" ht="17.2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0"/>
      <c r="K578" s="125"/>
      <c r="L578" s="125"/>
      <c r="R578" s="50"/>
      <c r="S578" s="50"/>
      <c r="T578" s="50"/>
      <c r="U578" s="50"/>
      <c r="V578" s="50"/>
      <c r="W578" s="52"/>
      <c r="X578" s="50"/>
      <c r="Y578" s="50"/>
      <c r="Z578" s="50"/>
    </row>
    <row r="579" spans="1:26" ht="17.2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0"/>
      <c r="K579" s="125"/>
      <c r="L579" s="125"/>
      <c r="R579" s="50"/>
      <c r="S579" s="50"/>
      <c r="T579" s="50"/>
      <c r="U579" s="50"/>
      <c r="V579" s="50"/>
      <c r="W579" s="52"/>
      <c r="X579" s="50"/>
      <c r="Y579" s="50"/>
      <c r="Z579" s="50"/>
    </row>
    <row r="580" spans="1:26" ht="17.2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0"/>
      <c r="K580" s="125"/>
      <c r="L580" s="125"/>
      <c r="R580" s="50"/>
      <c r="S580" s="50"/>
      <c r="T580" s="50"/>
      <c r="U580" s="50"/>
      <c r="V580" s="50"/>
      <c r="W580" s="52"/>
      <c r="X580" s="50"/>
      <c r="Y580" s="50"/>
      <c r="Z580" s="50"/>
    </row>
    <row r="581" spans="1:26" ht="17.2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0"/>
      <c r="K581" s="125"/>
      <c r="L581" s="125"/>
      <c r="R581" s="50"/>
      <c r="S581" s="50"/>
      <c r="T581" s="50"/>
      <c r="U581" s="50"/>
      <c r="V581" s="50"/>
      <c r="W581" s="52"/>
      <c r="X581" s="50"/>
      <c r="Y581" s="50"/>
      <c r="Z581" s="50"/>
    </row>
    <row r="582" spans="1:26" ht="17.2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0"/>
      <c r="K582" s="125"/>
      <c r="L582" s="125"/>
      <c r="R582" s="50"/>
      <c r="S582" s="50"/>
      <c r="T582" s="50"/>
      <c r="U582" s="50"/>
      <c r="V582" s="50"/>
      <c r="W582" s="52"/>
      <c r="X582" s="50"/>
      <c r="Y582" s="50"/>
      <c r="Z582" s="50"/>
    </row>
    <row r="583" spans="1:26" ht="17.2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0"/>
      <c r="K583" s="125"/>
      <c r="L583" s="125"/>
      <c r="R583" s="50"/>
      <c r="S583" s="50"/>
      <c r="T583" s="50"/>
      <c r="U583" s="50"/>
      <c r="V583" s="50"/>
      <c r="W583" s="52"/>
      <c r="X583" s="50"/>
      <c r="Y583" s="50"/>
      <c r="Z583" s="50"/>
    </row>
    <row r="584" spans="1:26" ht="17.2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0"/>
      <c r="K584" s="125"/>
      <c r="L584" s="125"/>
      <c r="R584" s="50"/>
      <c r="S584" s="50"/>
      <c r="T584" s="50"/>
      <c r="U584" s="50"/>
      <c r="V584" s="50"/>
      <c r="W584" s="52"/>
      <c r="X584" s="50"/>
      <c r="Y584" s="50"/>
      <c r="Z584" s="50"/>
    </row>
    <row r="585" spans="1:26" ht="17.2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0"/>
      <c r="K585" s="125"/>
      <c r="L585" s="125"/>
      <c r="R585" s="50"/>
      <c r="S585" s="50"/>
      <c r="T585" s="50"/>
      <c r="U585" s="50"/>
      <c r="V585" s="50"/>
      <c r="W585" s="52"/>
      <c r="X585" s="50"/>
      <c r="Y585" s="50"/>
      <c r="Z585" s="50"/>
    </row>
    <row r="586" spans="1:26" ht="17.2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0"/>
      <c r="K586" s="125"/>
      <c r="L586" s="125"/>
      <c r="R586" s="50"/>
      <c r="S586" s="50"/>
      <c r="T586" s="50"/>
      <c r="U586" s="50"/>
      <c r="V586" s="50"/>
      <c r="W586" s="52"/>
      <c r="X586" s="50"/>
      <c r="Y586" s="50"/>
      <c r="Z586" s="50"/>
    </row>
    <row r="587" spans="1:26" ht="17.2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0"/>
      <c r="K587" s="125"/>
      <c r="L587" s="125"/>
      <c r="R587" s="50"/>
      <c r="S587" s="50"/>
      <c r="T587" s="50"/>
      <c r="U587" s="50"/>
      <c r="V587" s="50"/>
      <c r="W587" s="52"/>
      <c r="X587" s="50"/>
      <c r="Y587" s="50"/>
      <c r="Z587" s="50"/>
    </row>
    <row r="588" spans="1:26" ht="17.2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0"/>
      <c r="K588" s="125"/>
      <c r="L588" s="125"/>
      <c r="R588" s="50"/>
      <c r="S588" s="50"/>
      <c r="T588" s="50"/>
      <c r="U588" s="50"/>
      <c r="V588" s="50"/>
      <c r="W588" s="52"/>
      <c r="X588" s="50"/>
      <c r="Y588" s="50"/>
      <c r="Z588" s="50"/>
    </row>
    <row r="589" spans="1:26" ht="17.2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0"/>
      <c r="K589" s="125"/>
      <c r="L589" s="125"/>
      <c r="R589" s="50"/>
      <c r="S589" s="50"/>
      <c r="T589" s="50"/>
      <c r="U589" s="50"/>
      <c r="V589" s="50"/>
      <c r="W589" s="52"/>
      <c r="X589" s="50"/>
      <c r="Y589" s="50"/>
      <c r="Z589" s="50"/>
    </row>
    <row r="590" spans="1:26" ht="17.2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0"/>
      <c r="K590" s="125"/>
      <c r="L590" s="125"/>
      <c r="R590" s="50"/>
      <c r="S590" s="50"/>
      <c r="T590" s="50"/>
      <c r="U590" s="50"/>
      <c r="V590" s="50"/>
      <c r="W590" s="52"/>
      <c r="X590" s="50"/>
      <c r="Y590" s="50"/>
      <c r="Z590" s="50"/>
    </row>
    <row r="591" spans="1:26" ht="17.2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0"/>
      <c r="K591" s="125"/>
      <c r="L591" s="125"/>
      <c r="R591" s="50"/>
      <c r="S591" s="50"/>
      <c r="T591" s="50"/>
      <c r="U591" s="50"/>
      <c r="V591" s="50"/>
      <c r="W591" s="52"/>
      <c r="X591" s="50"/>
      <c r="Y591" s="50"/>
      <c r="Z591" s="50"/>
    </row>
    <row r="592" spans="1:26" ht="17.2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0"/>
      <c r="K592" s="125"/>
      <c r="L592" s="125"/>
      <c r="R592" s="50"/>
      <c r="S592" s="50"/>
      <c r="T592" s="50"/>
      <c r="U592" s="50"/>
      <c r="V592" s="50"/>
      <c r="W592" s="52"/>
      <c r="X592" s="50"/>
      <c r="Y592" s="50"/>
      <c r="Z592" s="50"/>
    </row>
    <row r="593" spans="1:26" ht="17.2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0"/>
      <c r="K593" s="125"/>
      <c r="L593" s="125"/>
      <c r="R593" s="50"/>
      <c r="S593" s="50"/>
      <c r="T593" s="50"/>
      <c r="U593" s="50"/>
      <c r="V593" s="50"/>
      <c r="W593" s="52"/>
      <c r="X593" s="50"/>
      <c r="Y593" s="50"/>
      <c r="Z593" s="50"/>
    </row>
    <row r="594" spans="1:26" ht="17.2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0"/>
      <c r="K594" s="125"/>
      <c r="L594" s="125"/>
      <c r="R594" s="50"/>
      <c r="S594" s="50"/>
      <c r="T594" s="50"/>
      <c r="U594" s="50"/>
      <c r="V594" s="50"/>
      <c r="W594" s="52"/>
      <c r="X594" s="50"/>
      <c r="Y594" s="50"/>
      <c r="Z594" s="50"/>
    </row>
    <row r="595" spans="1:26" ht="17.2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0"/>
      <c r="K595" s="125"/>
      <c r="L595" s="125"/>
      <c r="R595" s="50"/>
      <c r="S595" s="50"/>
      <c r="T595" s="50"/>
      <c r="U595" s="50"/>
      <c r="V595" s="50"/>
      <c r="W595" s="52"/>
      <c r="X595" s="50"/>
      <c r="Y595" s="50"/>
      <c r="Z595" s="50"/>
    </row>
    <row r="596" spans="1:26" ht="17.2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0"/>
      <c r="K596" s="125"/>
      <c r="L596" s="125"/>
      <c r="R596" s="50"/>
      <c r="S596" s="50"/>
      <c r="T596" s="50"/>
      <c r="U596" s="50"/>
      <c r="V596" s="50"/>
      <c r="W596" s="52"/>
      <c r="X596" s="50"/>
      <c r="Y596" s="50"/>
      <c r="Z596" s="50"/>
    </row>
    <row r="597" spans="1:26" ht="17.2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0"/>
      <c r="K597" s="125"/>
      <c r="L597" s="125"/>
      <c r="R597" s="50"/>
      <c r="S597" s="50"/>
      <c r="T597" s="50"/>
      <c r="U597" s="50"/>
      <c r="V597" s="50"/>
      <c r="W597" s="52"/>
      <c r="X597" s="50"/>
      <c r="Y597" s="50"/>
      <c r="Z597" s="50"/>
    </row>
    <row r="598" spans="1:26" ht="17.2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0"/>
      <c r="K598" s="125"/>
      <c r="L598" s="125"/>
      <c r="R598" s="50"/>
      <c r="S598" s="50"/>
      <c r="T598" s="50"/>
      <c r="U598" s="50"/>
      <c r="V598" s="50"/>
      <c r="W598" s="52"/>
      <c r="X598" s="50"/>
      <c r="Y598" s="50"/>
      <c r="Z598" s="50"/>
    </row>
    <row r="599" spans="1:26" ht="17.2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0"/>
      <c r="K599" s="125"/>
      <c r="L599" s="125"/>
      <c r="R599" s="50"/>
      <c r="S599" s="50"/>
      <c r="T599" s="50"/>
      <c r="U599" s="50"/>
      <c r="V599" s="50"/>
      <c r="W599" s="52"/>
      <c r="X599" s="50"/>
      <c r="Y599" s="50"/>
      <c r="Z599" s="50"/>
    </row>
    <row r="600" spans="1:26" ht="17.2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0"/>
      <c r="K600" s="125"/>
      <c r="L600" s="125"/>
      <c r="R600" s="50"/>
      <c r="S600" s="50"/>
      <c r="T600" s="50"/>
      <c r="U600" s="50"/>
      <c r="V600" s="50"/>
      <c r="W600" s="52"/>
      <c r="X600" s="50"/>
      <c r="Y600" s="50"/>
      <c r="Z600" s="50"/>
    </row>
    <row r="601" spans="1:26" ht="17.2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0"/>
      <c r="K601" s="125"/>
      <c r="L601" s="125"/>
      <c r="R601" s="50"/>
      <c r="S601" s="50"/>
      <c r="T601" s="50"/>
      <c r="U601" s="50"/>
      <c r="V601" s="50"/>
      <c r="W601" s="52"/>
      <c r="X601" s="50"/>
      <c r="Y601" s="50"/>
      <c r="Z601" s="50"/>
    </row>
    <row r="602" spans="1:26" ht="17.2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0"/>
      <c r="K602" s="125"/>
      <c r="L602" s="125"/>
      <c r="R602" s="50"/>
      <c r="S602" s="50"/>
      <c r="T602" s="50"/>
      <c r="U602" s="50"/>
      <c r="V602" s="50"/>
      <c r="W602" s="52"/>
      <c r="X602" s="50"/>
      <c r="Y602" s="50"/>
      <c r="Z602" s="50"/>
    </row>
    <row r="603" spans="1:26" ht="17.2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0"/>
      <c r="K603" s="125"/>
      <c r="L603" s="125"/>
      <c r="R603" s="50"/>
      <c r="S603" s="50"/>
      <c r="T603" s="50"/>
      <c r="U603" s="50"/>
      <c r="V603" s="50"/>
      <c r="W603" s="52"/>
      <c r="X603" s="50"/>
      <c r="Y603" s="50"/>
      <c r="Z603" s="50"/>
    </row>
    <row r="604" spans="1:26" ht="17.2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0"/>
      <c r="K604" s="125"/>
      <c r="L604" s="125"/>
      <c r="R604" s="50"/>
      <c r="S604" s="50"/>
      <c r="T604" s="50"/>
      <c r="U604" s="50"/>
      <c r="V604" s="50"/>
      <c r="W604" s="52"/>
      <c r="X604" s="50"/>
      <c r="Y604" s="50"/>
      <c r="Z604" s="50"/>
    </row>
    <row r="605" spans="1:26" ht="17.2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0"/>
      <c r="K605" s="125"/>
      <c r="L605" s="125"/>
      <c r="R605" s="50"/>
      <c r="S605" s="50"/>
      <c r="T605" s="50"/>
      <c r="U605" s="50"/>
      <c r="V605" s="50"/>
      <c r="W605" s="52"/>
      <c r="X605" s="50"/>
      <c r="Y605" s="50"/>
      <c r="Z605" s="50"/>
    </row>
    <row r="606" spans="1:26" ht="17.2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0"/>
      <c r="K606" s="125"/>
      <c r="L606" s="125"/>
      <c r="R606" s="50"/>
      <c r="S606" s="50"/>
      <c r="T606" s="50"/>
      <c r="U606" s="50"/>
      <c r="V606" s="50"/>
      <c r="W606" s="52"/>
      <c r="X606" s="50"/>
      <c r="Y606" s="50"/>
      <c r="Z606" s="50"/>
    </row>
    <row r="607" spans="1:26" ht="17.2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0"/>
      <c r="K607" s="125"/>
      <c r="L607" s="125"/>
      <c r="R607" s="50"/>
      <c r="S607" s="50"/>
      <c r="T607" s="50"/>
      <c r="U607" s="50"/>
      <c r="V607" s="50"/>
      <c r="W607" s="52"/>
      <c r="X607" s="50"/>
      <c r="Y607" s="50"/>
      <c r="Z607" s="50"/>
    </row>
    <row r="608" spans="1:26" ht="17.2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0"/>
      <c r="K608" s="125"/>
      <c r="L608" s="125"/>
      <c r="R608" s="50"/>
      <c r="S608" s="50"/>
      <c r="T608" s="50"/>
      <c r="U608" s="50"/>
      <c r="V608" s="50"/>
      <c r="W608" s="52"/>
      <c r="X608" s="50"/>
      <c r="Y608" s="50"/>
      <c r="Z608" s="50"/>
    </row>
    <row r="609" spans="1:26" ht="17.2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0"/>
      <c r="K609" s="125"/>
      <c r="L609" s="125"/>
      <c r="R609" s="50"/>
      <c r="S609" s="50"/>
      <c r="T609" s="50"/>
      <c r="U609" s="50"/>
      <c r="V609" s="50"/>
      <c r="W609" s="52"/>
      <c r="X609" s="50"/>
      <c r="Y609" s="50"/>
      <c r="Z609" s="50"/>
    </row>
    <row r="610" spans="1:26" ht="17.2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0"/>
      <c r="K610" s="125"/>
      <c r="L610" s="125"/>
      <c r="R610" s="50"/>
      <c r="S610" s="50"/>
      <c r="T610" s="50"/>
      <c r="U610" s="50"/>
      <c r="V610" s="50"/>
      <c r="W610" s="52"/>
      <c r="X610" s="50"/>
      <c r="Y610" s="50"/>
      <c r="Z610" s="50"/>
    </row>
    <row r="611" spans="1:26" ht="17.2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0"/>
      <c r="K611" s="125"/>
      <c r="L611" s="125"/>
      <c r="R611" s="50"/>
      <c r="S611" s="50"/>
      <c r="T611" s="50"/>
      <c r="U611" s="50"/>
      <c r="V611" s="50"/>
      <c r="W611" s="52"/>
      <c r="X611" s="50"/>
      <c r="Y611" s="50"/>
      <c r="Z611" s="50"/>
    </row>
    <row r="612" spans="1:26" ht="17.2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0"/>
      <c r="K612" s="125"/>
      <c r="L612" s="125"/>
      <c r="R612" s="50"/>
      <c r="S612" s="50"/>
      <c r="T612" s="50"/>
      <c r="U612" s="50"/>
      <c r="V612" s="50"/>
      <c r="W612" s="52"/>
      <c r="X612" s="50"/>
      <c r="Y612" s="50"/>
      <c r="Z612" s="50"/>
    </row>
    <row r="613" spans="1:26" ht="17.2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0"/>
      <c r="K613" s="125"/>
      <c r="L613" s="125"/>
      <c r="R613" s="50"/>
      <c r="S613" s="50"/>
      <c r="T613" s="50"/>
      <c r="U613" s="50"/>
      <c r="V613" s="50"/>
      <c r="W613" s="52"/>
      <c r="X613" s="50"/>
      <c r="Y613" s="50"/>
      <c r="Z613" s="50"/>
    </row>
    <row r="614" spans="1:26" ht="17.2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0"/>
      <c r="K614" s="125"/>
      <c r="L614" s="125"/>
      <c r="R614" s="50"/>
      <c r="S614" s="50"/>
      <c r="T614" s="50"/>
      <c r="U614" s="50"/>
      <c r="V614" s="50"/>
      <c r="W614" s="52"/>
      <c r="X614" s="50"/>
      <c r="Y614" s="50"/>
      <c r="Z614" s="50"/>
    </row>
    <row r="615" spans="1:26" ht="17.2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0"/>
      <c r="K615" s="125"/>
      <c r="L615" s="125"/>
      <c r="R615" s="50"/>
      <c r="S615" s="50"/>
      <c r="T615" s="50"/>
      <c r="U615" s="50"/>
      <c r="V615" s="50"/>
      <c r="W615" s="52"/>
      <c r="X615" s="50"/>
      <c r="Y615" s="50"/>
      <c r="Z615" s="50"/>
    </row>
    <row r="616" spans="1:26" ht="17.2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0"/>
      <c r="K616" s="125"/>
      <c r="L616" s="125"/>
      <c r="R616" s="50"/>
      <c r="S616" s="50"/>
      <c r="T616" s="50"/>
      <c r="U616" s="50"/>
      <c r="V616" s="50"/>
      <c r="W616" s="52"/>
      <c r="X616" s="50"/>
      <c r="Y616" s="50"/>
      <c r="Z616" s="50"/>
    </row>
    <row r="617" spans="1:26" ht="17.2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0"/>
      <c r="K617" s="125"/>
      <c r="L617" s="125"/>
      <c r="R617" s="50"/>
      <c r="S617" s="50"/>
      <c r="T617" s="50"/>
      <c r="U617" s="50"/>
      <c r="V617" s="50"/>
      <c r="W617" s="52"/>
      <c r="X617" s="50"/>
      <c r="Y617" s="50"/>
      <c r="Z617" s="50"/>
    </row>
    <row r="618" spans="1:26" ht="17.2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0"/>
      <c r="K618" s="125"/>
      <c r="L618" s="125"/>
      <c r="R618" s="50"/>
      <c r="S618" s="50"/>
      <c r="T618" s="50"/>
      <c r="U618" s="50"/>
      <c r="V618" s="50"/>
      <c r="W618" s="52"/>
      <c r="X618" s="50"/>
      <c r="Y618" s="50"/>
      <c r="Z618" s="50"/>
    </row>
    <row r="619" spans="1:26" ht="17.2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0"/>
      <c r="K619" s="125"/>
      <c r="L619" s="125"/>
      <c r="R619" s="50"/>
      <c r="S619" s="50"/>
      <c r="T619" s="50"/>
      <c r="U619" s="50"/>
      <c r="V619" s="50"/>
      <c r="W619" s="52"/>
      <c r="X619" s="50"/>
      <c r="Y619" s="50"/>
      <c r="Z619" s="50"/>
    </row>
    <row r="620" spans="1:26" ht="17.2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0"/>
      <c r="K620" s="125"/>
      <c r="L620" s="125"/>
      <c r="R620" s="50"/>
      <c r="S620" s="50"/>
      <c r="T620" s="50"/>
      <c r="U620" s="50"/>
      <c r="V620" s="50"/>
      <c r="W620" s="52"/>
      <c r="X620" s="50"/>
      <c r="Y620" s="50"/>
      <c r="Z620" s="50"/>
    </row>
    <row r="621" spans="1:26" ht="17.2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0"/>
      <c r="K621" s="125"/>
      <c r="L621" s="125"/>
      <c r="R621" s="50"/>
      <c r="S621" s="50"/>
      <c r="T621" s="50"/>
      <c r="U621" s="50"/>
      <c r="V621" s="50"/>
      <c r="W621" s="52"/>
      <c r="X621" s="50"/>
      <c r="Y621" s="50"/>
      <c r="Z621" s="50"/>
    </row>
    <row r="622" spans="1:26" ht="17.2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0"/>
      <c r="K622" s="125"/>
      <c r="L622" s="125"/>
      <c r="R622" s="50"/>
      <c r="S622" s="50"/>
      <c r="T622" s="50"/>
      <c r="U622" s="50"/>
      <c r="V622" s="50"/>
      <c r="W622" s="52"/>
      <c r="X622" s="50"/>
      <c r="Y622" s="50"/>
      <c r="Z622" s="50"/>
    </row>
    <row r="623" spans="1:26" ht="17.2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0"/>
      <c r="K623" s="125"/>
      <c r="L623" s="125"/>
      <c r="R623" s="50"/>
      <c r="S623" s="50"/>
      <c r="T623" s="50"/>
      <c r="U623" s="50"/>
      <c r="V623" s="50"/>
      <c r="W623" s="52"/>
      <c r="X623" s="50"/>
      <c r="Y623" s="50"/>
      <c r="Z623" s="50"/>
    </row>
    <row r="624" spans="1:26" ht="17.2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0"/>
      <c r="K624" s="125"/>
      <c r="L624" s="125"/>
      <c r="R624" s="50"/>
      <c r="S624" s="50"/>
      <c r="T624" s="50"/>
      <c r="U624" s="50"/>
      <c r="V624" s="50"/>
      <c r="W624" s="52"/>
      <c r="X624" s="50"/>
      <c r="Y624" s="50"/>
      <c r="Z624" s="50"/>
    </row>
    <row r="625" spans="1:26" ht="17.2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0"/>
      <c r="K625" s="125"/>
      <c r="L625" s="125"/>
      <c r="R625" s="50"/>
      <c r="S625" s="50"/>
      <c r="T625" s="50"/>
      <c r="U625" s="50"/>
      <c r="V625" s="50"/>
      <c r="W625" s="52"/>
      <c r="X625" s="50"/>
      <c r="Y625" s="50"/>
      <c r="Z625" s="50"/>
    </row>
    <row r="626" spans="1:26" ht="17.2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0"/>
      <c r="K626" s="125"/>
      <c r="L626" s="125"/>
      <c r="R626" s="50"/>
      <c r="S626" s="50"/>
      <c r="T626" s="50"/>
      <c r="U626" s="50"/>
      <c r="V626" s="50"/>
      <c r="W626" s="52"/>
      <c r="X626" s="50"/>
      <c r="Y626" s="50"/>
      <c r="Z626" s="50"/>
    </row>
    <row r="627" spans="1:26" ht="17.2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0"/>
      <c r="K627" s="125"/>
      <c r="L627" s="125"/>
      <c r="R627" s="50"/>
      <c r="S627" s="50"/>
      <c r="T627" s="50"/>
      <c r="U627" s="50"/>
      <c r="V627" s="50"/>
      <c r="W627" s="52"/>
      <c r="X627" s="50"/>
      <c r="Y627" s="50"/>
      <c r="Z627" s="50"/>
    </row>
    <row r="628" spans="1:26" ht="17.2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0"/>
      <c r="K628" s="125"/>
      <c r="L628" s="125"/>
      <c r="R628" s="50"/>
      <c r="S628" s="50"/>
      <c r="T628" s="50"/>
      <c r="U628" s="50"/>
      <c r="V628" s="50"/>
      <c r="W628" s="52"/>
      <c r="X628" s="50"/>
      <c r="Y628" s="50"/>
      <c r="Z628" s="50"/>
    </row>
    <row r="629" spans="1:26" ht="17.2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0"/>
      <c r="K629" s="125"/>
      <c r="L629" s="125"/>
      <c r="R629" s="50"/>
      <c r="S629" s="50"/>
      <c r="T629" s="50"/>
      <c r="U629" s="50"/>
      <c r="V629" s="50"/>
      <c r="W629" s="52"/>
      <c r="X629" s="50"/>
      <c r="Y629" s="50"/>
      <c r="Z629" s="50"/>
    </row>
    <row r="630" spans="1:26" ht="17.2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0"/>
      <c r="K630" s="125"/>
      <c r="L630" s="125"/>
      <c r="R630" s="50"/>
      <c r="S630" s="50"/>
      <c r="T630" s="50"/>
      <c r="U630" s="50"/>
      <c r="V630" s="50"/>
      <c r="W630" s="52"/>
      <c r="X630" s="50"/>
      <c r="Y630" s="50"/>
      <c r="Z630" s="50"/>
    </row>
    <row r="631" spans="1:26" ht="17.2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0"/>
      <c r="K631" s="125"/>
      <c r="L631" s="125"/>
      <c r="R631" s="50"/>
      <c r="S631" s="50"/>
      <c r="T631" s="50"/>
      <c r="U631" s="50"/>
      <c r="V631" s="50"/>
      <c r="W631" s="52"/>
      <c r="X631" s="50"/>
      <c r="Y631" s="50"/>
      <c r="Z631" s="50"/>
    </row>
    <row r="632" spans="1:26" ht="17.2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0"/>
      <c r="K632" s="125"/>
      <c r="L632" s="125"/>
      <c r="R632" s="50"/>
      <c r="S632" s="50"/>
      <c r="T632" s="50"/>
      <c r="U632" s="50"/>
      <c r="V632" s="50"/>
      <c r="W632" s="52"/>
      <c r="X632" s="50"/>
      <c r="Y632" s="50"/>
      <c r="Z632" s="50"/>
    </row>
    <row r="633" spans="1:26" ht="17.2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0"/>
      <c r="K633" s="125"/>
      <c r="L633" s="125"/>
      <c r="R633" s="50"/>
      <c r="S633" s="50"/>
      <c r="T633" s="50"/>
      <c r="U633" s="50"/>
      <c r="V633" s="50"/>
      <c r="W633" s="52"/>
      <c r="X633" s="50"/>
      <c r="Y633" s="50"/>
      <c r="Z633" s="50"/>
    </row>
    <row r="634" spans="1:26" ht="17.2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0"/>
      <c r="K634" s="125"/>
      <c r="L634" s="125"/>
      <c r="R634" s="50"/>
      <c r="S634" s="50"/>
      <c r="T634" s="50"/>
      <c r="U634" s="50"/>
      <c r="V634" s="50"/>
      <c r="W634" s="52"/>
      <c r="X634" s="50"/>
      <c r="Y634" s="50"/>
      <c r="Z634" s="50"/>
    </row>
    <row r="635" spans="1:26" ht="17.2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0"/>
      <c r="K635" s="125"/>
      <c r="L635" s="125"/>
      <c r="R635" s="50"/>
      <c r="S635" s="50"/>
      <c r="T635" s="50"/>
      <c r="U635" s="50"/>
      <c r="V635" s="50"/>
      <c r="W635" s="52"/>
      <c r="X635" s="50"/>
      <c r="Y635" s="50"/>
      <c r="Z635" s="50"/>
    </row>
    <row r="636" spans="1:26" ht="17.2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0"/>
      <c r="K636" s="125"/>
      <c r="L636" s="125"/>
      <c r="R636" s="50"/>
      <c r="S636" s="50"/>
      <c r="T636" s="50"/>
      <c r="U636" s="50"/>
      <c r="V636" s="50"/>
      <c r="W636" s="52"/>
      <c r="X636" s="50"/>
      <c r="Y636" s="50"/>
      <c r="Z636" s="50"/>
    </row>
    <row r="637" spans="1:26" ht="17.2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0"/>
      <c r="K637" s="125"/>
      <c r="L637" s="125"/>
      <c r="R637" s="50"/>
      <c r="S637" s="50"/>
      <c r="T637" s="50"/>
      <c r="U637" s="50"/>
      <c r="V637" s="50"/>
      <c r="W637" s="52"/>
      <c r="X637" s="50"/>
      <c r="Y637" s="50"/>
      <c r="Z637" s="50"/>
    </row>
    <row r="638" spans="1:26" ht="17.2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0"/>
      <c r="K638" s="125"/>
      <c r="L638" s="125"/>
      <c r="R638" s="50"/>
      <c r="S638" s="50"/>
      <c r="T638" s="50"/>
      <c r="U638" s="50"/>
      <c r="V638" s="50"/>
      <c r="W638" s="52"/>
      <c r="X638" s="50"/>
      <c r="Y638" s="50"/>
      <c r="Z638" s="50"/>
    </row>
    <row r="639" spans="1:26" ht="17.2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0"/>
      <c r="K639" s="125"/>
      <c r="L639" s="125"/>
      <c r="R639" s="50"/>
      <c r="S639" s="50"/>
      <c r="T639" s="50"/>
      <c r="U639" s="50"/>
      <c r="V639" s="50"/>
      <c r="W639" s="52"/>
      <c r="X639" s="50"/>
      <c r="Y639" s="50"/>
      <c r="Z639" s="50"/>
    </row>
    <row r="640" spans="1:26" ht="17.2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0"/>
      <c r="K640" s="125"/>
      <c r="L640" s="125"/>
      <c r="R640" s="50"/>
      <c r="S640" s="50"/>
      <c r="T640" s="50"/>
      <c r="U640" s="50"/>
      <c r="V640" s="50"/>
      <c r="W640" s="52"/>
      <c r="X640" s="50"/>
      <c r="Y640" s="50"/>
      <c r="Z640" s="50"/>
    </row>
    <row r="641" spans="1:26" ht="17.2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0"/>
      <c r="K641" s="125"/>
      <c r="L641" s="125"/>
      <c r="R641" s="50"/>
      <c r="S641" s="50"/>
      <c r="T641" s="50"/>
      <c r="U641" s="50"/>
      <c r="V641" s="50"/>
      <c r="W641" s="52"/>
      <c r="X641" s="50"/>
      <c r="Y641" s="50"/>
      <c r="Z641" s="50"/>
    </row>
    <row r="642" spans="1:26" ht="17.2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0"/>
      <c r="K642" s="125"/>
      <c r="L642" s="125"/>
      <c r="R642" s="50"/>
      <c r="S642" s="50"/>
      <c r="T642" s="50"/>
      <c r="U642" s="50"/>
      <c r="V642" s="50"/>
      <c r="W642" s="52"/>
      <c r="X642" s="50"/>
      <c r="Y642" s="50"/>
      <c r="Z642" s="50"/>
    </row>
    <row r="643" spans="1:26" ht="17.2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0"/>
      <c r="K643" s="125"/>
      <c r="L643" s="125"/>
      <c r="R643" s="50"/>
      <c r="S643" s="50"/>
      <c r="T643" s="50"/>
      <c r="U643" s="50"/>
      <c r="V643" s="50"/>
      <c r="W643" s="52"/>
      <c r="X643" s="50"/>
      <c r="Y643" s="50"/>
      <c r="Z643" s="50"/>
    </row>
    <row r="644" spans="1:26" ht="17.2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0"/>
      <c r="K644" s="125"/>
      <c r="L644" s="125"/>
      <c r="R644" s="50"/>
      <c r="S644" s="50"/>
      <c r="T644" s="50"/>
      <c r="U644" s="50"/>
      <c r="V644" s="50"/>
      <c r="W644" s="52"/>
      <c r="X644" s="50"/>
      <c r="Y644" s="50"/>
      <c r="Z644" s="50"/>
    </row>
    <row r="645" spans="1:26" ht="17.2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0"/>
      <c r="K645" s="125"/>
      <c r="L645" s="125"/>
      <c r="R645" s="50"/>
      <c r="S645" s="50"/>
      <c r="T645" s="50"/>
      <c r="U645" s="50"/>
      <c r="V645" s="50"/>
      <c r="W645" s="52"/>
      <c r="X645" s="50"/>
      <c r="Y645" s="50"/>
      <c r="Z645" s="50"/>
    </row>
    <row r="646" spans="1:26" ht="17.2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0"/>
      <c r="K646" s="125"/>
      <c r="L646" s="125"/>
      <c r="R646" s="50"/>
      <c r="S646" s="50"/>
      <c r="T646" s="50"/>
      <c r="U646" s="50"/>
      <c r="V646" s="50"/>
      <c r="W646" s="52"/>
      <c r="X646" s="50"/>
      <c r="Y646" s="50"/>
      <c r="Z646" s="50"/>
    </row>
    <row r="647" spans="1:26" ht="17.2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0"/>
      <c r="K647" s="125"/>
      <c r="L647" s="125"/>
      <c r="R647" s="50"/>
      <c r="S647" s="50"/>
      <c r="T647" s="50"/>
      <c r="U647" s="50"/>
      <c r="V647" s="50"/>
      <c r="W647" s="52"/>
      <c r="X647" s="50"/>
      <c r="Y647" s="50"/>
      <c r="Z647" s="50"/>
    </row>
    <row r="648" spans="1:26" ht="17.2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0"/>
      <c r="K648" s="125"/>
      <c r="L648" s="125"/>
      <c r="R648" s="50"/>
      <c r="S648" s="50"/>
      <c r="T648" s="50"/>
      <c r="U648" s="50"/>
      <c r="V648" s="50"/>
      <c r="W648" s="52"/>
      <c r="X648" s="50"/>
      <c r="Y648" s="50"/>
      <c r="Z648" s="50"/>
    </row>
    <row r="649" spans="1:26" ht="17.2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0"/>
      <c r="K649" s="125"/>
      <c r="L649" s="125"/>
      <c r="R649" s="50"/>
      <c r="S649" s="50"/>
      <c r="T649" s="50"/>
      <c r="U649" s="50"/>
      <c r="V649" s="50"/>
      <c r="W649" s="52"/>
      <c r="X649" s="50"/>
      <c r="Y649" s="50"/>
      <c r="Z649" s="50"/>
    </row>
    <row r="650" spans="1:26" ht="17.2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0"/>
      <c r="K650" s="125"/>
      <c r="L650" s="125"/>
      <c r="R650" s="50"/>
      <c r="S650" s="50"/>
      <c r="T650" s="50"/>
      <c r="U650" s="50"/>
      <c r="V650" s="50"/>
      <c r="W650" s="52"/>
      <c r="X650" s="50"/>
      <c r="Y650" s="50"/>
      <c r="Z650" s="50"/>
    </row>
    <row r="651" spans="1:26" ht="17.2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0"/>
      <c r="K651" s="125"/>
      <c r="L651" s="125"/>
      <c r="R651" s="50"/>
      <c r="S651" s="50"/>
      <c r="T651" s="50"/>
      <c r="U651" s="50"/>
      <c r="V651" s="50"/>
      <c r="W651" s="52"/>
      <c r="X651" s="50"/>
      <c r="Y651" s="50"/>
      <c r="Z651" s="50"/>
    </row>
    <row r="652" spans="1:26" ht="17.2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0"/>
      <c r="K652" s="125"/>
      <c r="L652" s="125"/>
      <c r="R652" s="50"/>
      <c r="S652" s="50"/>
      <c r="T652" s="50"/>
      <c r="U652" s="50"/>
      <c r="V652" s="50"/>
      <c r="W652" s="52"/>
      <c r="X652" s="50"/>
      <c r="Y652" s="50"/>
      <c r="Z652" s="50"/>
    </row>
    <row r="653" spans="1:26" ht="17.2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0"/>
      <c r="K653" s="125"/>
      <c r="L653" s="125"/>
      <c r="R653" s="50"/>
      <c r="S653" s="50"/>
      <c r="T653" s="50"/>
      <c r="U653" s="50"/>
      <c r="V653" s="50"/>
      <c r="W653" s="52"/>
      <c r="X653" s="50"/>
      <c r="Y653" s="50"/>
      <c r="Z653" s="50"/>
    </row>
    <row r="654" spans="1:26" ht="17.2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0"/>
      <c r="K654" s="125"/>
      <c r="L654" s="125"/>
      <c r="R654" s="50"/>
      <c r="S654" s="50"/>
      <c r="T654" s="50"/>
      <c r="U654" s="50"/>
      <c r="V654" s="50"/>
      <c r="W654" s="52"/>
      <c r="X654" s="50"/>
      <c r="Y654" s="50"/>
      <c r="Z654" s="50"/>
    </row>
    <row r="655" spans="1:26" ht="17.2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0"/>
      <c r="K655" s="125"/>
      <c r="L655" s="125"/>
      <c r="R655" s="50"/>
      <c r="S655" s="50"/>
      <c r="T655" s="50"/>
      <c r="U655" s="50"/>
      <c r="V655" s="50"/>
      <c r="W655" s="52"/>
      <c r="X655" s="50"/>
      <c r="Y655" s="50"/>
      <c r="Z655" s="50"/>
    </row>
    <row r="656" spans="1:26" ht="17.2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0"/>
      <c r="K656" s="125"/>
      <c r="L656" s="125"/>
      <c r="R656" s="50"/>
      <c r="S656" s="50"/>
      <c r="T656" s="50"/>
      <c r="U656" s="50"/>
      <c r="V656" s="50"/>
      <c r="W656" s="52"/>
      <c r="X656" s="50"/>
      <c r="Y656" s="50"/>
      <c r="Z656" s="50"/>
    </row>
    <row r="657" spans="1:26" ht="17.2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0"/>
      <c r="K657" s="125"/>
      <c r="L657" s="125"/>
      <c r="R657" s="50"/>
      <c r="S657" s="50"/>
      <c r="T657" s="50"/>
      <c r="U657" s="50"/>
      <c r="V657" s="50"/>
      <c r="W657" s="52"/>
      <c r="X657" s="50"/>
      <c r="Y657" s="50"/>
      <c r="Z657" s="50"/>
    </row>
    <row r="658" spans="1:26" ht="17.2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0"/>
      <c r="K658" s="125"/>
      <c r="L658" s="125"/>
      <c r="R658" s="50"/>
      <c r="S658" s="50"/>
      <c r="T658" s="50"/>
      <c r="U658" s="50"/>
      <c r="V658" s="50"/>
      <c r="W658" s="52"/>
      <c r="X658" s="50"/>
      <c r="Y658" s="50"/>
      <c r="Z658" s="50"/>
    </row>
    <row r="659" spans="1:26" ht="17.2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0"/>
      <c r="K659" s="125"/>
      <c r="L659" s="125"/>
      <c r="R659" s="50"/>
      <c r="S659" s="50"/>
      <c r="T659" s="50"/>
      <c r="U659" s="50"/>
      <c r="V659" s="50"/>
      <c r="W659" s="52"/>
      <c r="X659" s="50"/>
      <c r="Y659" s="50"/>
      <c r="Z659" s="50"/>
    </row>
    <row r="660" spans="1:26" ht="17.2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0"/>
      <c r="K660" s="125"/>
      <c r="L660" s="125"/>
      <c r="R660" s="50"/>
      <c r="S660" s="50"/>
      <c r="T660" s="50"/>
      <c r="U660" s="50"/>
      <c r="V660" s="50"/>
      <c r="W660" s="52"/>
      <c r="X660" s="50"/>
      <c r="Y660" s="50"/>
      <c r="Z660" s="50"/>
    </row>
    <row r="661" spans="1:26" ht="17.2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0"/>
      <c r="K661" s="125"/>
      <c r="L661" s="125"/>
      <c r="R661" s="50"/>
      <c r="S661" s="50"/>
      <c r="T661" s="50"/>
      <c r="U661" s="50"/>
      <c r="V661" s="50"/>
      <c r="W661" s="52"/>
      <c r="X661" s="50"/>
      <c r="Y661" s="50"/>
      <c r="Z661" s="50"/>
    </row>
    <row r="662" spans="1:26" ht="17.2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0"/>
      <c r="K662" s="125"/>
      <c r="L662" s="125"/>
      <c r="R662" s="50"/>
      <c r="S662" s="50"/>
      <c r="T662" s="50"/>
      <c r="U662" s="50"/>
      <c r="V662" s="50"/>
      <c r="W662" s="52"/>
      <c r="X662" s="50"/>
      <c r="Y662" s="50"/>
      <c r="Z662" s="50"/>
    </row>
    <row r="663" spans="1:26" ht="17.2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0"/>
      <c r="K663" s="125"/>
      <c r="L663" s="125"/>
      <c r="R663" s="50"/>
      <c r="S663" s="50"/>
      <c r="T663" s="50"/>
      <c r="U663" s="50"/>
      <c r="V663" s="50"/>
      <c r="W663" s="52"/>
      <c r="X663" s="50"/>
      <c r="Y663" s="50"/>
      <c r="Z663" s="50"/>
    </row>
    <row r="664" spans="1:26" ht="17.2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0"/>
      <c r="K664" s="125"/>
      <c r="L664" s="125"/>
      <c r="R664" s="50"/>
      <c r="S664" s="50"/>
      <c r="T664" s="50"/>
      <c r="U664" s="50"/>
      <c r="V664" s="50"/>
      <c r="W664" s="52"/>
      <c r="X664" s="50"/>
      <c r="Y664" s="50"/>
      <c r="Z664" s="50"/>
    </row>
    <row r="665" spans="1:26" ht="17.2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0"/>
      <c r="K665" s="125"/>
      <c r="L665" s="125"/>
      <c r="R665" s="50"/>
      <c r="S665" s="50"/>
      <c r="T665" s="50"/>
      <c r="U665" s="50"/>
      <c r="V665" s="50"/>
      <c r="W665" s="52"/>
      <c r="X665" s="50"/>
      <c r="Y665" s="50"/>
      <c r="Z665" s="50"/>
    </row>
    <row r="666" spans="1:26" ht="17.2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0"/>
      <c r="K666" s="125"/>
      <c r="L666" s="125"/>
      <c r="R666" s="50"/>
      <c r="S666" s="50"/>
      <c r="T666" s="50"/>
      <c r="U666" s="50"/>
      <c r="V666" s="50"/>
      <c r="W666" s="52"/>
      <c r="X666" s="50"/>
      <c r="Y666" s="50"/>
      <c r="Z666" s="50"/>
    </row>
    <row r="667" spans="1:26" ht="17.2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0"/>
      <c r="K667" s="125"/>
      <c r="L667" s="125"/>
      <c r="R667" s="50"/>
      <c r="S667" s="50"/>
      <c r="T667" s="50"/>
      <c r="U667" s="50"/>
      <c r="V667" s="50"/>
      <c r="W667" s="52"/>
      <c r="X667" s="50"/>
      <c r="Y667" s="50"/>
      <c r="Z667" s="50"/>
    </row>
    <row r="668" spans="1:26" ht="17.2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0"/>
      <c r="K668" s="125"/>
      <c r="L668" s="125"/>
      <c r="R668" s="50"/>
      <c r="S668" s="50"/>
      <c r="T668" s="50"/>
      <c r="U668" s="50"/>
      <c r="V668" s="50"/>
      <c r="W668" s="52"/>
      <c r="X668" s="50"/>
      <c r="Y668" s="50"/>
      <c r="Z668" s="50"/>
    </row>
    <row r="669" spans="1:26" ht="17.2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0"/>
      <c r="K669" s="125"/>
      <c r="L669" s="125"/>
      <c r="R669" s="50"/>
      <c r="S669" s="50"/>
      <c r="T669" s="50"/>
      <c r="U669" s="50"/>
      <c r="V669" s="50"/>
      <c r="W669" s="52"/>
      <c r="X669" s="50"/>
      <c r="Y669" s="50"/>
      <c r="Z669" s="50"/>
    </row>
    <row r="670" spans="1:26" ht="17.2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0"/>
      <c r="K670" s="125"/>
      <c r="L670" s="125"/>
      <c r="R670" s="50"/>
      <c r="S670" s="50"/>
      <c r="T670" s="50"/>
      <c r="U670" s="50"/>
      <c r="V670" s="50"/>
      <c r="W670" s="52"/>
      <c r="X670" s="50"/>
      <c r="Y670" s="50"/>
      <c r="Z670" s="50"/>
    </row>
    <row r="671" spans="1:26" ht="17.2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0"/>
      <c r="K671" s="125"/>
      <c r="L671" s="125"/>
      <c r="R671" s="50"/>
      <c r="S671" s="50"/>
      <c r="T671" s="50"/>
      <c r="U671" s="50"/>
      <c r="V671" s="50"/>
      <c r="W671" s="52"/>
      <c r="X671" s="50"/>
      <c r="Y671" s="50"/>
      <c r="Z671" s="50"/>
    </row>
    <row r="672" spans="1:26" ht="17.2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0"/>
      <c r="K672" s="125"/>
      <c r="L672" s="125"/>
      <c r="R672" s="50"/>
      <c r="S672" s="50"/>
      <c r="T672" s="50"/>
      <c r="U672" s="50"/>
      <c r="V672" s="50"/>
      <c r="W672" s="52"/>
      <c r="X672" s="50"/>
      <c r="Y672" s="50"/>
      <c r="Z672" s="50"/>
    </row>
    <row r="673" spans="1:26" ht="17.2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0"/>
      <c r="K673" s="125"/>
      <c r="L673" s="125"/>
      <c r="R673" s="50"/>
      <c r="S673" s="50"/>
      <c r="T673" s="50"/>
      <c r="U673" s="50"/>
      <c r="V673" s="50"/>
      <c r="W673" s="52"/>
      <c r="X673" s="50"/>
      <c r="Y673" s="50"/>
      <c r="Z673" s="50"/>
    </row>
    <row r="674" spans="1:26" ht="17.2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0"/>
      <c r="K674" s="125"/>
      <c r="L674" s="125"/>
      <c r="R674" s="50"/>
      <c r="S674" s="50"/>
      <c r="T674" s="50"/>
      <c r="U674" s="50"/>
      <c r="V674" s="50"/>
      <c r="W674" s="52"/>
      <c r="X674" s="50"/>
      <c r="Y674" s="50"/>
      <c r="Z674" s="50"/>
    </row>
    <row r="675" spans="1:26" ht="17.2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0"/>
      <c r="K675" s="125"/>
      <c r="L675" s="125"/>
      <c r="R675" s="50"/>
      <c r="S675" s="50"/>
      <c r="T675" s="50"/>
      <c r="U675" s="50"/>
      <c r="V675" s="50"/>
      <c r="W675" s="52"/>
      <c r="X675" s="50"/>
      <c r="Y675" s="50"/>
      <c r="Z675" s="50"/>
    </row>
    <row r="676" spans="1:26" ht="17.2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0"/>
      <c r="K676" s="125"/>
      <c r="L676" s="125"/>
      <c r="R676" s="50"/>
      <c r="S676" s="50"/>
      <c r="T676" s="50"/>
      <c r="U676" s="50"/>
      <c r="V676" s="50"/>
      <c r="W676" s="52"/>
      <c r="X676" s="50"/>
      <c r="Y676" s="50"/>
      <c r="Z676" s="50"/>
    </row>
    <row r="677" spans="1:26" ht="17.2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0"/>
      <c r="K677" s="125"/>
      <c r="L677" s="125"/>
      <c r="R677" s="50"/>
      <c r="S677" s="50"/>
      <c r="T677" s="50"/>
      <c r="U677" s="50"/>
      <c r="V677" s="50"/>
      <c r="W677" s="52"/>
      <c r="X677" s="50"/>
      <c r="Y677" s="50"/>
      <c r="Z677" s="50"/>
    </row>
    <row r="678" spans="1:26" ht="17.2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0"/>
      <c r="K678" s="125"/>
      <c r="L678" s="125"/>
      <c r="R678" s="50"/>
      <c r="S678" s="50"/>
      <c r="T678" s="50"/>
      <c r="U678" s="50"/>
      <c r="V678" s="50"/>
      <c r="W678" s="52"/>
      <c r="X678" s="50"/>
      <c r="Y678" s="50"/>
      <c r="Z678" s="50"/>
    </row>
    <row r="679" spans="1:26" ht="17.2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0"/>
      <c r="K679" s="125"/>
      <c r="L679" s="125"/>
      <c r="R679" s="50"/>
      <c r="S679" s="50"/>
      <c r="T679" s="50"/>
      <c r="U679" s="50"/>
      <c r="V679" s="50"/>
      <c r="W679" s="52"/>
      <c r="X679" s="50"/>
      <c r="Y679" s="50"/>
      <c r="Z679" s="50"/>
    </row>
    <row r="680" spans="1:26" ht="17.2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0"/>
      <c r="K680" s="125"/>
      <c r="L680" s="125"/>
      <c r="R680" s="50"/>
      <c r="S680" s="50"/>
      <c r="T680" s="50"/>
      <c r="U680" s="50"/>
      <c r="V680" s="50"/>
      <c r="W680" s="52"/>
      <c r="X680" s="50"/>
      <c r="Y680" s="50"/>
      <c r="Z680" s="50"/>
    </row>
    <row r="681" spans="1:26" ht="17.2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0"/>
      <c r="K681" s="125"/>
      <c r="L681" s="125"/>
      <c r="R681" s="50"/>
      <c r="S681" s="50"/>
      <c r="T681" s="50"/>
      <c r="U681" s="50"/>
      <c r="V681" s="50"/>
      <c r="W681" s="52"/>
      <c r="X681" s="50"/>
      <c r="Y681" s="50"/>
      <c r="Z681" s="50"/>
    </row>
    <row r="682" spans="1:26" ht="17.2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0"/>
      <c r="K682" s="125"/>
      <c r="L682" s="125"/>
      <c r="R682" s="50"/>
      <c r="S682" s="50"/>
      <c r="T682" s="50"/>
      <c r="U682" s="50"/>
      <c r="V682" s="50"/>
      <c r="W682" s="52"/>
      <c r="X682" s="50"/>
      <c r="Y682" s="50"/>
      <c r="Z682" s="50"/>
    </row>
    <row r="683" spans="1:26" ht="17.2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0"/>
      <c r="K683" s="125"/>
      <c r="L683" s="125"/>
      <c r="R683" s="50"/>
      <c r="S683" s="50"/>
      <c r="T683" s="50"/>
      <c r="U683" s="50"/>
      <c r="V683" s="50"/>
      <c r="W683" s="52"/>
      <c r="X683" s="50"/>
      <c r="Y683" s="50"/>
      <c r="Z683" s="50"/>
    </row>
    <row r="684" spans="1:26" ht="17.2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0"/>
      <c r="K684" s="125"/>
      <c r="L684" s="125"/>
      <c r="R684" s="50"/>
      <c r="S684" s="50"/>
      <c r="T684" s="50"/>
      <c r="U684" s="50"/>
      <c r="V684" s="50"/>
      <c r="W684" s="52"/>
      <c r="X684" s="50"/>
      <c r="Y684" s="50"/>
      <c r="Z684" s="50"/>
    </row>
    <row r="685" spans="1:26" ht="17.2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0"/>
      <c r="K685" s="125"/>
      <c r="L685" s="125"/>
      <c r="R685" s="50"/>
      <c r="S685" s="50"/>
      <c r="T685" s="50"/>
      <c r="U685" s="50"/>
      <c r="V685" s="50"/>
      <c r="W685" s="52"/>
      <c r="X685" s="50"/>
      <c r="Y685" s="50"/>
      <c r="Z685" s="50"/>
    </row>
    <row r="686" spans="1:26" ht="17.2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0"/>
      <c r="K686" s="125"/>
      <c r="L686" s="125"/>
      <c r="R686" s="50"/>
      <c r="S686" s="50"/>
      <c r="T686" s="50"/>
      <c r="U686" s="50"/>
      <c r="V686" s="50"/>
      <c r="W686" s="52"/>
      <c r="X686" s="50"/>
      <c r="Y686" s="50"/>
      <c r="Z686" s="50"/>
    </row>
    <row r="687" spans="1:26" ht="17.2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0"/>
      <c r="K687" s="125"/>
      <c r="L687" s="125"/>
      <c r="R687" s="50"/>
      <c r="S687" s="50"/>
      <c r="T687" s="50"/>
      <c r="U687" s="50"/>
      <c r="V687" s="50"/>
      <c r="W687" s="52"/>
      <c r="X687" s="50"/>
      <c r="Y687" s="50"/>
      <c r="Z687" s="50"/>
    </row>
    <row r="688" spans="1:26" ht="17.2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0"/>
      <c r="K688" s="125"/>
      <c r="L688" s="125"/>
      <c r="R688" s="50"/>
      <c r="S688" s="50"/>
      <c r="T688" s="50"/>
      <c r="U688" s="50"/>
      <c r="V688" s="50"/>
      <c r="W688" s="52"/>
      <c r="X688" s="50"/>
      <c r="Y688" s="50"/>
      <c r="Z688" s="50"/>
    </row>
    <row r="689" spans="1:26" ht="17.2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0"/>
      <c r="K689" s="125"/>
      <c r="L689" s="125"/>
      <c r="R689" s="50"/>
      <c r="S689" s="50"/>
      <c r="T689" s="50"/>
      <c r="U689" s="50"/>
      <c r="V689" s="50"/>
      <c r="W689" s="52"/>
      <c r="X689" s="50"/>
      <c r="Y689" s="50"/>
      <c r="Z689" s="50"/>
    </row>
    <row r="690" spans="1:26" ht="17.2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0"/>
      <c r="K690" s="125"/>
      <c r="L690" s="125"/>
      <c r="R690" s="50"/>
      <c r="S690" s="50"/>
      <c r="T690" s="50"/>
      <c r="U690" s="50"/>
      <c r="V690" s="50"/>
      <c r="W690" s="52"/>
      <c r="X690" s="50"/>
      <c r="Y690" s="50"/>
      <c r="Z690" s="50"/>
    </row>
    <row r="691" spans="1:26" ht="17.2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0"/>
      <c r="K691" s="125"/>
      <c r="L691" s="125"/>
      <c r="R691" s="50"/>
      <c r="S691" s="50"/>
      <c r="T691" s="50"/>
      <c r="U691" s="50"/>
      <c r="V691" s="50"/>
      <c r="W691" s="52"/>
      <c r="X691" s="50"/>
      <c r="Y691" s="50"/>
      <c r="Z691" s="50"/>
    </row>
    <row r="692" spans="1:26" ht="17.2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0"/>
      <c r="K692" s="125"/>
      <c r="L692" s="125"/>
      <c r="R692" s="50"/>
      <c r="S692" s="50"/>
      <c r="T692" s="50"/>
      <c r="U692" s="50"/>
      <c r="V692" s="50"/>
      <c r="W692" s="52"/>
      <c r="X692" s="50"/>
      <c r="Y692" s="50"/>
      <c r="Z692" s="50"/>
    </row>
    <row r="693" spans="1:26" ht="17.2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0"/>
      <c r="K693" s="125"/>
      <c r="L693" s="125"/>
      <c r="R693" s="50"/>
      <c r="S693" s="50"/>
      <c r="T693" s="50"/>
      <c r="U693" s="50"/>
      <c r="V693" s="50"/>
      <c r="W693" s="52"/>
      <c r="X693" s="50"/>
      <c r="Y693" s="50"/>
      <c r="Z693" s="50"/>
    </row>
    <row r="694" spans="1:26" ht="17.2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0"/>
      <c r="K694" s="125"/>
      <c r="L694" s="125"/>
      <c r="R694" s="50"/>
      <c r="S694" s="50"/>
      <c r="T694" s="50"/>
      <c r="U694" s="50"/>
      <c r="V694" s="50"/>
      <c r="W694" s="52"/>
      <c r="X694" s="50"/>
      <c r="Y694" s="50"/>
      <c r="Z694" s="50"/>
    </row>
    <row r="695" spans="1:26" ht="17.2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0"/>
      <c r="K695" s="125"/>
      <c r="L695" s="125"/>
      <c r="R695" s="50"/>
      <c r="S695" s="50"/>
      <c r="T695" s="50"/>
      <c r="U695" s="50"/>
      <c r="V695" s="50"/>
      <c r="W695" s="52"/>
      <c r="X695" s="50"/>
      <c r="Y695" s="50"/>
      <c r="Z695" s="50"/>
    </row>
    <row r="696" spans="1:26" ht="17.2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0"/>
      <c r="K696" s="125"/>
      <c r="L696" s="125"/>
      <c r="R696" s="50"/>
      <c r="S696" s="50"/>
      <c r="T696" s="50"/>
      <c r="U696" s="50"/>
      <c r="V696" s="50"/>
      <c r="W696" s="52"/>
      <c r="X696" s="50"/>
      <c r="Y696" s="50"/>
      <c r="Z696" s="50"/>
    </row>
    <row r="697" spans="1:26" ht="17.2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0"/>
      <c r="K697" s="125"/>
      <c r="L697" s="125"/>
      <c r="R697" s="50"/>
      <c r="S697" s="50"/>
      <c r="T697" s="50"/>
      <c r="U697" s="50"/>
      <c r="V697" s="50"/>
      <c r="W697" s="52"/>
      <c r="X697" s="50"/>
      <c r="Y697" s="50"/>
      <c r="Z697" s="50"/>
    </row>
    <row r="698" spans="1:26" ht="17.2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0"/>
      <c r="K698" s="125"/>
      <c r="L698" s="125"/>
      <c r="R698" s="50"/>
      <c r="S698" s="50"/>
      <c r="T698" s="50"/>
      <c r="U698" s="50"/>
      <c r="V698" s="50"/>
      <c r="W698" s="52"/>
      <c r="X698" s="50"/>
      <c r="Y698" s="50"/>
      <c r="Z698" s="50"/>
    </row>
    <row r="699" spans="1:26" ht="17.2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0"/>
      <c r="K699" s="125"/>
      <c r="L699" s="125"/>
      <c r="R699" s="50"/>
      <c r="S699" s="50"/>
      <c r="T699" s="50"/>
      <c r="U699" s="50"/>
      <c r="V699" s="50"/>
      <c r="W699" s="52"/>
      <c r="X699" s="50"/>
      <c r="Y699" s="50"/>
      <c r="Z699" s="50"/>
    </row>
    <row r="700" spans="1:26" ht="17.2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0"/>
      <c r="K700" s="125"/>
      <c r="L700" s="125"/>
      <c r="R700" s="50"/>
      <c r="S700" s="50"/>
      <c r="T700" s="50"/>
      <c r="U700" s="50"/>
      <c r="V700" s="50"/>
      <c r="W700" s="52"/>
      <c r="X700" s="50"/>
      <c r="Y700" s="50"/>
      <c r="Z700" s="50"/>
    </row>
    <row r="701" spans="1:26" ht="17.2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0"/>
      <c r="K701" s="125"/>
      <c r="L701" s="125"/>
      <c r="R701" s="50"/>
      <c r="S701" s="50"/>
      <c r="T701" s="50"/>
      <c r="U701" s="50"/>
      <c r="V701" s="50"/>
      <c r="W701" s="52"/>
      <c r="X701" s="50"/>
      <c r="Y701" s="50"/>
      <c r="Z701" s="50"/>
    </row>
    <row r="702" spans="1:26" ht="17.2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0"/>
      <c r="K702" s="125"/>
      <c r="L702" s="125"/>
      <c r="R702" s="50"/>
      <c r="S702" s="50"/>
      <c r="T702" s="50"/>
      <c r="U702" s="50"/>
      <c r="V702" s="50"/>
      <c r="W702" s="52"/>
      <c r="X702" s="50"/>
      <c r="Y702" s="50"/>
      <c r="Z702" s="50"/>
    </row>
    <row r="703" spans="1:26" ht="17.2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0"/>
      <c r="K703" s="125"/>
      <c r="L703" s="125"/>
      <c r="R703" s="50"/>
      <c r="S703" s="50"/>
      <c r="T703" s="50"/>
      <c r="U703" s="50"/>
      <c r="V703" s="50"/>
      <c r="W703" s="52"/>
      <c r="X703" s="50"/>
      <c r="Y703" s="50"/>
      <c r="Z703" s="50"/>
    </row>
    <row r="704" spans="1:26" ht="17.2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0"/>
      <c r="K704" s="125"/>
      <c r="L704" s="125"/>
      <c r="R704" s="50"/>
      <c r="S704" s="50"/>
      <c r="T704" s="50"/>
      <c r="U704" s="50"/>
      <c r="V704" s="50"/>
      <c r="W704" s="52"/>
      <c r="X704" s="50"/>
      <c r="Y704" s="50"/>
      <c r="Z704" s="50"/>
    </row>
    <row r="705" spans="1:26" ht="17.2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0"/>
      <c r="K705" s="125"/>
      <c r="L705" s="125"/>
      <c r="R705" s="50"/>
      <c r="S705" s="50"/>
      <c r="T705" s="50"/>
      <c r="U705" s="50"/>
      <c r="V705" s="50"/>
      <c r="W705" s="52"/>
      <c r="X705" s="50"/>
      <c r="Y705" s="50"/>
      <c r="Z705" s="50"/>
    </row>
    <row r="706" spans="1:26" ht="17.2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0"/>
      <c r="K706" s="125"/>
      <c r="L706" s="125"/>
      <c r="R706" s="50"/>
      <c r="S706" s="50"/>
      <c r="T706" s="50"/>
      <c r="U706" s="50"/>
      <c r="V706" s="50"/>
      <c r="W706" s="52"/>
      <c r="X706" s="50"/>
      <c r="Y706" s="50"/>
      <c r="Z706" s="50"/>
    </row>
    <row r="707" spans="1:26" ht="17.2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0"/>
      <c r="K707" s="125"/>
      <c r="L707" s="125"/>
      <c r="R707" s="50"/>
      <c r="S707" s="50"/>
      <c r="T707" s="50"/>
      <c r="U707" s="50"/>
      <c r="V707" s="50"/>
      <c r="W707" s="52"/>
      <c r="X707" s="50"/>
      <c r="Y707" s="50"/>
      <c r="Z707" s="50"/>
    </row>
    <row r="708" spans="1:26" ht="17.2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0"/>
      <c r="K708" s="125"/>
      <c r="L708" s="125"/>
      <c r="R708" s="50"/>
      <c r="S708" s="50"/>
      <c r="T708" s="50"/>
      <c r="U708" s="50"/>
      <c r="V708" s="50"/>
      <c r="W708" s="52"/>
      <c r="X708" s="50"/>
      <c r="Y708" s="50"/>
      <c r="Z708" s="50"/>
    </row>
    <row r="709" spans="1:26" ht="17.2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0"/>
      <c r="K709" s="125"/>
      <c r="L709" s="125"/>
      <c r="R709" s="50"/>
      <c r="S709" s="50"/>
      <c r="T709" s="50"/>
      <c r="U709" s="50"/>
      <c r="V709" s="50"/>
      <c r="W709" s="52"/>
      <c r="X709" s="50"/>
      <c r="Y709" s="50"/>
      <c r="Z709" s="50"/>
    </row>
    <row r="710" spans="1:26" ht="17.2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0"/>
      <c r="K710" s="125"/>
      <c r="L710" s="125"/>
      <c r="R710" s="50"/>
      <c r="S710" s="50"/>
      <c r="T710" s="50"/>
      <c r="U710" s="50"/>
      <c r="V710" s="50"/>
      <c r="W710" s="52"/>
      <c r="X710" s="50"/>
      <c r="Y710" s="50"/>
      <c r="Z710" s="50"/>
    </row>
    <row r="711" spans="1:26" ht="17.2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0"/>
      <c r="K711" s="125"/>
      <c r="L711" s="125"/>
      <c r="R711" s="50"/>
      <c r="S711" s="50"/>
      <c r="T711" s="50"/>
      <c r="U711" s="50"/>
      <c r="V711" s="50"/>
      <c r="W711" s="52"/>
      <c r="X711" s="50"/>
      <c r="Y711" s="50"/>
      <c r="Z711" s="50"/>
    </row>
    <row r="712" spans="1:26" ht="17.2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0"/>
      <c r="K712" s="125"/>
      <c r="L712" s="125"/>
      <c r="R712" s="50"/>
      <c r="S712" s="50"/>
      <c r="T712" s="50"/>
      <c r="U712" s="50"/>
      <c r="V712" s="50"/>
      <c r="W712" s="52"/>
      <c r="X712" s="50"/>
      <c r="Y712" s="50"/>
      <c r="Z712" s="50"/>
    </row>
    <row r="713" spans="1:26" ht="17.2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0"/>
      <c r="K713" s="125"/>
      <c r="L713" s="125"/>
      <c r="R713" s="50"/>
      <c r="S713" s="50"/>
      <c r="T713" s="50"/>
      <c r="U713" s="50"/>
      <c r="V713" s="50"/>
      <c r="W713" s="52"/>
      <c r="X713" s="50"/>
      <c r="Y713" s="50"/>
      <c r="Z713" s="50"/>
    </row>
    <row r="714" spans="1:26" ht="17.2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0"/>
      <c r="K714" s="125"/>
      <c r="L714" s="125"/>
      <c r="R714" s="50"/>
      <c r="S714" s="50"/>
      <c r="T714" s="50"/>
      <c r="U714" s="50"/>
      <c r="V714" s="50"/>
      <c r="W714" s="52"/>
      <c r="X714" s="50"/>
      <c r="Y714" s="50"/>
      <c r="Z714" s="50"/>
    </row>
    <row r="715" spans="1:26" ht="17.2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0"/>
      <c r="K715" s="125"/>
      <c r="L715" s="125"/>
      <c r="R715" s="50"/>
      <c r="S715" s="50"/>
      <c r="T715" s="50"/>
      <c r="U715" s="50"/>
      <c r="V715" s="50"/>
      <c r="W715" s="52"/>
      <c r="X715" s="50"/>
      <c r="Y715" s="50"/>
      <c r="Z715" s="50"/>
    </row>
    <row r="716" spans="1:26" ht="17.2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0"/>
      <c r="K716" s="125"/>
      <c r="L716" s="125"/>
      <c r="R716" s="50"/>
      <c r="S716" s="50"/>
      <c r="T716" s="50"/>
      <c r="U716" s="50"/>
      <c r="V716" s="50"/>
      <c r="W716" s="52"/>
      <c r="X716" s="50"/>
      <c r="Y716" s="50"/>
      <c r="Z716" s="50"/>
    </row>
    <row r="717" spans="1:26" ht="17.2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0"/>
      <c r="K717" s="125"/>
      <c r="L717" s="125"/>
      <c r="R717" s="50"/>
      <c r="S717" s="50"/>
      <c r="T717" s="50"/>
      <c r="U717" s="50"/>
      <c r="V717" s="50"/>
      <c r="W717" s="52"/>
      <c r="X717" s="50"/>
      <c r="Y717" s="50"/>
      <c r="Z717" s="50"/>
    </row>
    <row r="718" spans="1:26" ht="17.2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0"/>
      <c r="K718" s="125"/>
      <c r="L718" s="125"/>
      <c r="R718" s="50"/>
      <c r="S718" s="50"/>
      <c r="T718" s="50"/>
      <c r="U718" s="50"/>
      <c r="V718" s="50"/>
      <c r="W718" s="52"/>
      <c r="X718" s="50"/>
      <c r="Y718" s="50"/>
      <c r="Z718" s="50"/>
    </row>
    <row r="719" spans="1:26" ht="17.2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0"/>
      <c r="K719" s="125"/>
      <c r="L719" s="125"/>
      <c r="R719" s="50"/>
      <c r="S719" s="50"/>
      <c r="T719" s="50"/>
      <c r="U719" s="50"/>
      <c r="V719" s="50"/>
      <c r="W719" s="52"/>
      <c r="X719" s="50"/>
      <c r="Y719" s="50"/>
      <c r="Z719" s="50"/>
    </row>
    <row r="720" spans="1:26" ht="17.2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0"/>
      <c r="K720" s="125"/>
      <c r="L720" s="125"/>
      <c r="R720" s="50"/>
      <c r="S720" s="50"/>
      <c r="T720" s="50"/>
      <c r="U720" s="50"/>
      <c r="V720" s="50"/>
      <c r="W720" s="52"/>
      <c r="X720" s="50"/>
      <c r="Y720" s="50"/>
      <c r="Z720" s="50"/>
    </row>
    <row r="721" spans="1:26" ht="17.2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0"/>
      <c r="K721" s="125"/>
      <c r="L721" s="125"/>
      <c r="R721" s="50"/>
      <c r="S721" s="50"/>
      <c r="T721" s="50"/>
      <c r="U721" s="50"/>
      <c r="V721" s="50"/>
      <c r="W721" s="52"/>
      <c r="X721" s="50"/>
      <c r="Y721" s="50"/>
      <c r="Z721" s="50"/>
    </row>
    <row r="722" spans="1:26" ht="17.2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0"/>
      <c r="K722" s="125"/>
      <c r="L722" s="125"/>
      <c r="R722" s="50"/>
      <c r="S722" s="50"/>
      <c r="T722" s="50"/>
      <c r="U722" s="50"/>
      <c r="V722" s="50"/>
      <c r="W722" s="52"/>
      <c r="X722" s="50"/>
      <c r="Y722" s="50"/>
      <c r="Z722" s="50"/>
    </row>
    <row r="723" spans="1:26" ht="17.2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0"/>
      <c r="K723" s="125"/>
      <c r="L723" s="125"/>
      <c r="R723" s="50"/>
      <c r="S723" s="50"/>
      <c r="T723" s="50"/>
      <c r="U723" s="50"/>
      <c r="V723" s="50"/>
      <c r="W723" s="52"/>
      <c r="X723" s="50"/>
      <c r="Y723" s="50"/>
      <c r="Z723" s="50"/>
    </row>
    <row r="724" spans="1:26" ht="17.2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0"/>
      <c r="K724" s="125"/>
      <c r="L724" s="125"/>
      <c r="R724" s="50"/>
      <c r="S724" s="50"/>
      <c r="T724" s="50"/>
      <c r="U724" s="50"/>
      <c r="V724" s="50"/>
      <c r="W724" s="52"/>
      <c r="X724" s="50"/>
      <c r="Y724" s="50"/>
      <c r="Z724" s="50"/>
    </row>
    <row r="725" spans="1:26" ht="17.2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0"/>
      <c r="K725" s="125"/>
      <c r="L725" s="125"/>
      <c r="R725" s="50"/>
      <c r="S725" s="50"/>
      <c r="T725" s="50"/>
      <c r="U725" s="50"/>
      <c r="V725" s="50"/>
      <c r="W725" s="52"/>
      <c r="X725" s="50"/>
      <c r="Y725" s="50"/>
      <c r="Z725" s="50"/>
    </row>
    <row r="726" spans="1:26" ht="17.2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0"/>
      <c r="K726" s="125"/>
      <c r="L726" s="125"/>
      <c r="R726" s="50"/>
      <c r="S726" s="50"/>
      <c r="T726" s="50"/>
      <c r="U726" s="50"/>
      <c r="V726" s="50"/>
      <c r="W726" s="52"/>
      <c r="X726" s="50"/>
      <c r="Y726" s="50"/>
      <c r="Z726" s="50"/>
    </row>
    <row r="727" spans="1:26" ht="17.2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0"/>
      <c r="K727" s="125"/>
      <c r="L727" s="125"/>
      <c r="R727" s="50"/>
      <c r="S727" s="50"/>
      <c r="T727" s="50"/>
      <c r="U727" s="50"/>
      <c r="V727" s="50"/>
      <c r="W727" s="52"/>
      <c r="X727" s="50"/>
      <c r="Y727" s="50"/>
      <c r="Z727" s="50"/>
    </row>
    <row r="728" spans="1:26" ht="17.2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0"/>
      <c r="K728" s="125"/>
      <c r="L728" s="125"/>
      <c r="R728" s="50"/>
      <c r="S728" s="50"/>
      <c r="T728" s="50"/>
      <c r="U728" s="50"/>
      <c r="V728" s="50"/>
      <c r="W728" s="52"/>
      <c r="X728" s="50"/>
      <c r="Y728" s="50"/>
      <c r="Z728" s="50"/>
    </row>
    <row r="729" spans="1:26" ht="17.2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0"/>
      <c r="K729" s="125"/>
      <c r="L729" s="125"/>
      <c r="R729" s="50"/>
      <c r="S729" s="50"/>
      <c r="T729" s="50"/>
      <c r="U729" s="50"/>
      <c r="V729" s="50"/>
      <c r="W729" s="52"/>
      <c r="X729" s="50"/>
      <c r="Y729" s="50"/>
      <c r="Z729" s="50"/>
    </row>
    <row r="730" spans="1:26" ht="17.2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0"/>
      <c r="K730" s="125"/>
      <c r="L730" s="125"/>
      <c r="R730" s="50"/>
      <c r="S730" s="50"/>
      <c r="T730" s="50"/>
      <c r="U730" s="50"/>
      <c r="V730" s="50"/>
      <c r="W730" s="52"/>
      <c r="X730" s="50"/>
      <c r="Y730" s="50"/>
      <c r="Z730" s="50"/>
    </row>
    <row r="731" spans="1:26" ht="17.2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0"/>
      <c r="K731" s="125"/>
      <c r="L731" s="125"/>
      <c r="R731" s="50"/>
      <c r="S731" s="50"/>
      <c r="T731" s="50"/>
      <c r="U731" s="50"/>
      <c r="V731" s="50"/>
      <c r="W731" s="52"/>
      <c r="X731" s="50"/>
      <c r="Y731" s="50"/>
      <c r="Z731" s="50"/>
    </row>
    <row r="732" spans="1:26" ht="17.2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0"/>
      <c r="K732" s="125"/>
      <c r="L732" s="125"/>
      <c r="R732" s="50"/>
      <c r="S732" s="50"/>
      <c r="T732" s="50"/>
      <c r="U732" s="50"/>
      <c r="V732" s="50"/>
      <c r="W732" s="52"/>
      <c r="X732" s="50"/>
      <c r="Y732" s="50"/>
      <c r="Z732" s="50"/>
    </row>
    <row r="733" spans="1:26" ht="17.2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0"/>
      <c r="K733" s="125"/>
      <c r="L733" s="125"/>
      <c r="R733" s="50"/>
      <c r="S733" s="50"/>
      <c r="T733" s="50"/>
      <c r="U733" s="50"/>
      <c r="V733" s="50"/>
      <c r="W733" s="52"/>
      <c r="X733" s="50"/>
      <c r="Y733" s="50"/>
      <c r="Z733" s="50"/>
    </row>
    <row r="734" spans="1:26" ht="17.2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0"/>
      <c r="K734" s="125"/>
      <c r="L734" s="125"/>
      <c r="R734" s="50"/>
      <c r="S734" s="50"/>
      <c r="T734" s="50"/>
      <c r="U734" s="50"/>
      <c r="V734" s="50"/>
      <c r="W734" s="52"/>
      <c r="X734" s="50"/>
      <c r="Y734" s="50"/>
      <c r="Z734" s="50"/>
    </row>
    <row r="735" spans="1:26" ht="17.2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0"/>
      <c r="K735" s="125"/>
      <c r="L735" s="125"/>
      <c r="R735" s="50"/>
      <c r="S735" s="50"/>
      <c r="T735" s="50"/>
      <c r="U735" s="50"/>
      <c r="V735" s="50"/>
      <c r="W735" s="52"/>
      <c r="X735" s="50"/>
      <c r="Y735" s="50"/>
      <c r="Z735" s="50"/>
    </row>
    <row r="736" spans="1:26" ht="17.2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0"/>
      <c r="K736" s="125"/>
      <c r="L736" s="125"/>
      <c r="R736" s="50"/>
      <c r="S736" s="50"/>
      <c r="T736" s="50"/>
      <c r="U736" s="50"/>
      <c r="V736" s="50"/>
      <c r="W736" s="52"/>
      <c r="X736" s="50"/>
      <c r="Y736" s="50"/>
      <c r="Z736" s="50"/>
    </row>
    <row r="737" spans="1:26" ht="17.2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0"/>
      <c r="K737" s="125"/>
      <c r="L737" s="125"/>
      <c r="R737" s="50"/>
      <c r="S737" s="50"/>
      <c r="T737" s="50"/>
      <c r="U737" s="50"/>
      <c r="V737" s="50"/>
      <c r="W737" s="52"/>
      <c r="X737" s="50"/>
      <c r="Y737" s="50"/>
      <c r="Z737" s="50"/>
    </row>
    <row r="738" spans="1:26" ht="17.2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0"/>
      <c r="K738" s="125"/>
      <c r="L738" s="125"/>
      <c r="R738" s="50"/>
      <c r="S738" s="50"/>
      <c r="T738" s="50"/>
      <c r="U738" s="50"/>
      <c r="V738" s="50"/>
      <c r="W738" s="52"/>
      <c r="X738" s="50"/>
      <c r="Y738" s="50"/>
      <c r="Z738" s="50"/>
    </row>
    <row r="739" spans="1:26" ht="17.2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0"/>
      <c r="K739" s="125"/>
      <c r="L739" s="125"/>
      <c r="R739" s="50"/>
      <c r="S739" s="50"/>
      <c r="T739" s="50"/>
      <c r="U739" s="50"/>
      <c r="V739" s="50"/>
      <c r="W739" s="52"/>
      <c r="X739" s="50"/>
      <c r="Y739" s="50"/>
      <c r="Z739" s="50"/>
    </row>
    <row r="740" spans="1:26" ht="17.2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0"/>
      <c r="K740" s="125"/>
      <c r="L740" s="125"/>
      <c r="R740" s="50"/>
      <c r="S740" s="50"/>
      <c r="T740" s="50"/>
      <c r="U740" s="50"/>
      <c r="V740" s="50"/>
      <c r="W740" s="52"/>
      <c r="X740" s="50"/>
      <c r="Y740" s="50"/>
      <c r="Z740" s="50"/>
    </row>
    <row r="741" spans="1:26" ht="17.2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0"/>
      <c r="K741" s="125"/>
      <c r="L741" s="125"/>
      <c r="R741" s="50"/>
      <c r="S741" s="50"/>
      <c r="T741" s="50"/>
      <c r="U741" s="50"/>
      <c r="V741" s="50"/>
      <c r="W741" s="52"/>
      <c r="X741" s="50"/>
      <c r="Y741" s="50"/>
      <c r="Z741" s="50"/>
    </row>
    <row r="742" spans="1:26" ht="17.2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0"/>
      <c r="K742" s="125"/>
      <c r="L742" s="125"/>
      <c r="R742" s="50"/>
      <c r="S742" s="50"/>
      <c r="T742" s="50"/>
      <c r="U742" s="50"/>
      <c r="V742" s="50"/>
      <c r="W742" s="52"/>
      <c r="X742" s="50"/>
      <c r="Y742" s="50"/>
      <c r="Z742" s="50"/>
    </row>
    <row r="743" spans="1:26" ht="17.2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0"/>
      <c r="K743" s="125"/>
      <c r="L743" s="125"/>
      <c r="R743" s="50"/>
      <c r="S743" s="50"/>
      <c r="T743" s="50"/>
      <c r="U743" s="50"/>
      <c r="V743" s="50"/>
      <c r="W743" s="52"/>
      <c r="X743" s="50"/>
      <c r="Y743" s="50"/>
      <c r="Z743" s="50"/>
    </row>
    <row r="744" spans="1:26" ht="17.2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0"/>
      <c r="K744" s="125"/>
      <c r="L744" s="125"/>
      <c r="R744" s="50"/>
      <c r="S744" s="50"/>
      <c r="T744" s="50"/>
      <c r="U744" s="50"/>
      <c r="V744" s="50"/>
      <c r="W744" s="52"/>
      <c r="X744" s="50"/>
      <c r="Y744" s="50"/>
      <c r="Z744" s="50"/>
    </row>
    <row r="745" spans="1:26" ht="17.2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0"/>
      <c r="K745" s="125"/>
      <c r="L745" s="125"/>
      <c r="R745" s="50"/>
      <c r="S745" s="50"/>
      <c r="T745" s="50"/>
      <c r="U745" s="50"/>
      <c r="V745" s="50"/>
      <c r="W745" s="52"/>
      <c r="X745" s="50"/>
      <c r="Y745" s="50"/>
      <c r="Z745" s="50"/>
    </row>
    <row r="746" spans="1:26" ht="17.2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0"/>
      <c r="K746" s="125"/>
      <c r="L746" s="125"/>
      <c r="R746" s="50"/>
      <c r="S746" s="50"/>
      <c r="T746" s="50"/>
      <c r="U746" s="50"/>
      <c r="V746" s="50"/>
      <c r="W746" s="52"/>
      <c r="X746" s="50"/>
      <c r="Y746" s="50"/>
      <c r="Z746" s="50"/>
    </row>
    <row r="747" spans="1:26" ht="17.2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0"/>
      <c r="K747" s="125"/>
      <c r="L747" s="125"/>
      <c r="R747" s="50"/>
      <c r="S747" s="50"/>
      <c r="T747" s="50"/>
      <c r="U747" s="50"/>
      <c r="V747" s="50"/>
      <c r="W747" s="52"/>
      <c r="X747" s="50"/>
      <c r="Y747" s="50"/>
      <c r="Z747" s="50"/>
    </row>
    <row r="748" spans="1:26" ht="17.2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0"/>
      <c r="K748" s="125"/>
      <c r="L748" s="125"/>
      <c r="R748" s="50"/>
      <c r="S748" s="50"/>
      <c r="T748" s="50"/>
      <c r="U748" s="50"/>
      <c r="V748" s="50"/>
      <c r="W748" s="52"/>
      <c r="X748" s="50"/>
      <c r="Y748" s="50"/>
      <c r="Z748" s="50"/>
    </row>
    <row r="749" spans="1:26" ht="17.2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0"/>
      <c r="K749" s="125"/>
      <c r="L749" s="125"/>
      <c r="R749" s="50"/>
      <c r="S749" s="50"/>
      <c r="T749" s="50"/>
      <c r="U749" s="50"/>
      <c r="V749" s="50"/>
      <c r="W749" s="52"/>
      <c r="X749" s="50"/>
      <c r="Y749" s="50"/>
      <c r="Z749" s="50"/>
    </row>
    <row r="750" spans="1:26" ht="17.2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0"/>
      <c r="K750" s="125"/>
      <c r="L750" s="125"/>
      <c r="R750" s="50"/>
      <c r="S750" s="50"/>
      <c r="T750" s="50"/>
      <c r="U750" s="50"/>
      <c r="V750" s="50"/>
      <c r="W750" s="52"/>
      <c r="X750" s="50"/>
      <c r="Y750" s="50"/>
      <c r="Z750" s="50"/>
    </row>
    <row r="751" spans="1:26" ht="17.2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0"/>
      <c r="K751" s="125"/>
      <c r="L751" s="125"/>
      <c r="R751" s="50"/>
      <c r="S751" s="50"/>
      <c r="T751" s="50"/>
      <c r="U751" s="50"/>
      <c r="V751" s="50"/>
      <c r="W751" s="52"/>
      <c r="X751" s="50"/>
      <c r="Y751" s="50"/>
      <c r="Z751" s="50"/>
    </row>
    <row r="752" spans="1:26" ht="17.2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0"/>
      <c r="K752" s="125"/>
      <c r="L752" s="125"/>
      <c r="R752" s="50"/>
      <c r="S752" s="50"/>
      <c r="T752" s="50"/>
      <c r="U752" s="50"/>
      <c r="V752" s="50"/>
      <c r="W752" s="52"/>
      <c r="X752" s="50"/>
      <c r="Y752" s="50"/>
      <c r="Z752" s="50"/>
    </row>
    <row r="753" spans="1:26" ht="17.2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0"/>
      <c r="K753" s="125"/>
      <c r="L753" s="125"/>
      <c r="R753" s="50"/>
      <c r="S753" s="50"/>
      <c r="T753" s="50"/>
      <c r="U753" s="50"/>
      <c r="V753" s="50"/>
      <c r="W753" s="52"/>
      <c r="X753" s="50"/>
      <c r="Y753" s="50"/>
      <c r="Z753" s="50"/>
    </row>
    <row r="754" spans="1:26" ht="17.2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0"/>
      <c r="K754" s="125"/>
      <c r="L754" s="125"/>
      <c r="R754" s="50"/>
      <c r="S754" s="50"/>
      <c r="T754" s="50"/>
      <c r="U754" s="50"/>
      <c r="V754" s="50"/>
      <c r="W754" s="52"/>
      <c r="X754" s="50"/>
      <c r="Y754" s="50"/>
      <c r="Z754" s="50"/>
    </row>
    <row r="755" spans="1:26" ht="17.2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0"/>
      <c r="K755" s="125"/>
      <c r="L755" s="125"/>
      <c r="R755" s="50"/>
      <c r="S755" s="50"/>
      <c r="T755" s="50"/>
      <c r="U755" s="50"/>
      <c r="V755" s="50"/>
      <c r="W755" s="52"/>
      <c r="X755" s="50"/>
      <c r="Y755" s="50"/>
      <c r="Z755" s="50"/>
    </row>
    <row r="756" spans="1:26" ht="17.2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0"/>
      <c r="K756" s="125"/>
      <c r="L756" s="125"/>
      <c r="R756" s="50"/>
      <c r="S756" s="50"/>
      <c r="T756" s="50"/>
      <c r="U756" s="50"/>
      <c r="V756" s="50"/>
      <c r="W756" s="52"/>
      <c r="X756" s="50"/>
      <c r="Y756" s="50"/>
      <c r="Z756" s="50"/>
    </row>
    <row r="757" spans="1:26" ht="17.2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0"/>
      <c r="K757" s="125"/>
      <c r="L757" s="125"/>
      <c r="R757" s="50"/>
      <c r="S757" s="50"/>
      <c r="T757" s="50"/>
      <c r="U757" s="50"/>
      <c r="V757" s="50"/>
      <c r="W757" s="52"/>
      <c r="X757" s="50"/>
      <c r="Y757" s="50"/>
      <c r="Z757" s="50"/>
    </row>
    <row r="758" spans="1:26" ht="17.2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0"/>
      <c r="K758" s="125"/>
      <c r="L758" s="125"/>
      <c r="R758" s="50"/>
      <c r="S758" s="50"/>
      <c r="T758" s="50"/>
      <c r="U758" s="50"/>
      <c r="V758" s="50"/>
      <c r="W758" s="52"/>
      <c r="X758" s="50"/>
      <c r="Y758" s="50"/>
      <c r="Z758" s="50"/>
    </row>
    <row r="759" spans="1:26" ht="17.2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0"/>
      <c r="K759" s="125"/>
      <c r="L759" s="125"/>
      <c r="R759" s="50"/>
      <c r="S759" s="50"/>
      <c r="T759" s="50"/>
      <c r="U759" s="50"/>
      <c r="V759" s="50"/>
      <c r="W759" s="52"/>
      <c r="X759" s="50"/>
      <c r="Y759" s="50"/>
      <c r="Z759" s="50"/>
    </row>
    <row r="760" spans="1:26" ht="17.2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0"/>
      <c r="K760" s="125"/>
      <c r="L760" s="125"/>
      <c r="R760" s="50"/>
      <c r="S760" s="50"/>
      <c r="T760" s="50"/>
      <c r="U760" s="50"/>
      <c r="V760" s="50"/>
      <c r="W760" s="52"/>
      <c r="X760" s="50"/>
      <c r="Y760" s="50"/>
      <c r="Z760" s="50"/>
    </row>
    <row r="761" spans="1:26" ht="17.2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0"/>
      <c r="K761" s="125"/>
      <c r="L761" s="125"/>
      <c r="R761" s="50"/>
      <c r="S761" s="50"/>
      <c r="T761" s="50"/>
      <c r="U761" s="50"/>
      <c r="V761" s="50"/>
      <c r="W761" s="52"/>
      <c r="X761" s="50"/>
      <c r="Y761" s="50"/>
      <c r="Z761" s="50"/>
    </row>
    <row r="762" spans="1:26" ht="17.2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0"/>
      <c r="K762" s="125"/>
      <c r="L762" s="125"/>
      <c r="R762" s="50"/>
      <c r="S762" s="50"/>
      <c r="T762" s="50"/>
      <c r="U762" s="50"/>
      <c r="V762" s="50"/>
      <c r="W762" s="52"/>
      <c r="X762" s="50"/>
      <c r="Y762" s="50"/>
      <c r="Z762" s="50"/>
    </row>
    <row r="763" spans="1:26" ht="17.2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0"/>
      <c r="K763" s="125"/>
      <c r="L763" s="125"/>
      <c r="R763" s="50"/>
      <c r="S763" s="50"/>
      <c r="T763" s="50"/>
      <c r="U763" s="50"/>
      <c r="V763" s="50"/>
      <c r="W763" s="52"/>
      <c r="X763" s="50"/>
      <c r="Y763" s="50"/>
      <c r="Z763" s="50"/>
    </row>
    <row r="764" spans="1:26" ht="17.2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0"/>
      <c r="K764" s="125"/>
      <c r="L764" s="125"/>
      <c r="R764" s="50"/>
      <c r="S764" s="50"/>
      <c r="T764" s="50"/>
      <c r="U764" s="50"/>
      <c r="V764" s="50"/>
      <c r="W764" s="52"/>
      <c r="X764" s="50"/>
      <c r="Y764" s="50"/>
      <c r="Z764" s="50"/>
    </row>
    <row r="765" spans="1:26" ht="17.2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0"/>
      <c r="K765" s="125"/>
      <c r="L765" s="125"/>
      <c r="R765" s="50"/>
      <c r="S765" s="50"/>
      <c r="T765" s="50"/>
      <c r="U765" s="50"/>
      <c r="V765" s="50"/>
      <c r="W765" s="52"/>
      <c r="X765" s="50"/>
      <c r="Y765" s="50"/>
      <c r="Z765" s="50"/>
    </row>
    <row r="766" spans="1:26" ht="17.2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0"/>
      <c r="K766" s="125"/>
      <c r="L766" s="125"/>
      <c r="R766" s="50"/>
      <c r="S766" s="50"/>
      <c r="T766" s="50"/>
      <c r="U766" s="50"/>
      <c r="V766" s="50"/>
      <c r="W766" s="52"/>
      <c r="X766" s="50"/>
      <c r="Y766" s="50"/>
      <c r="Z766" s="50"/>
    </row>
    <row r="767" spans="1:26" ht="17.2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0"/>
      <c r="K767" s="125"/>
      <c r="L767" s="125"/>
      <c r="R767" s="50"/>
      <c r="S767" s="50"/>
      <c r="T767" s="50"/>
      <c r="U767" s="50"/>
      <c r="V767" s="50"/>
      <c r="W767" s="52"/>
      <c r="X767" s="50"/>
      <c r="Y767" s="50"/>
      <c r="Z767" s="50"/>
    </row>
    <row r="768" spans="1:26" ht="17.2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0"/>
      <c r="K768" s="125"/>
      <c r="L768" s="125"/>
      <c r="R768" s="50"/>
      <c r="S768" s="50"/>
      <c r="T768" s="50"/>
      <c r="U768" s="50"/>
      <c r="V768" s="50"/>
      <c r="W768" s="52"/>
      <c r="X768" s="50"/>
      <c r="Y768" s="50"/>
      <c r="Z768" s="50"/>
    </row>
    <row r="769" spans="1:26" ht="17.2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0"/>
      <c r="K769" s="125"/>
      <c r="L769" s="125"/>
      <c r="R769" s="50"/>
      <c r="S769" s="50"/>
      <c r="T769" s="50"/>
      <c r="U769" s="50"/>
      <c r="V769" s="50"/>
      <c r="W769" s="52"/>
      <c r="X769" s="50"/>
      <c r="Y769" s="50"/>
      <c r="Z769" s="50"/>
    </row>
    <row r="770" spans="1:26" ht="17.2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0"/>
      <c r="K770" s="125"/>
      <c r="L770" s="125"/>
      <c r="R770" s="50"/>
      <c r="S770" s="50"/>
      <c r="T770" s="50"/>
      <c r="U770" s="50"/>
      <c r="V770" s="50"/>
      <c r="W770" s="52"/>
      <c r="X770" s="50"/>
      <c r="Y770" s="50"/>
      <c r="Z770" s="50"/>
    </row>
    <row r="771" spans="1:26" ht="17.2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0"/>
      <c r="K771" s="125"/>
      <c r="L771" s="125"/>
      <c r="R771" s="50"/>
      <c r="S771" s="50"/>
      <c r="T771" s="50"/>
      <c r="U771" s="50"/>
      <c r="V771" s="50"/>
      <c r="W771" s="52"/>
      <c r="X771" s="50"/>
      <c r="Y771" s="50"/>
      <c r="Z771" s="50"/>
    </row>
    <row r="772" spans="1:26" ht="17.2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0"/>
      <c r="K772" s="125"/>
      <c r="L772" s="125"/>
      <c r="R772" s="50"/>
      <c r="S772" s="50"/>
      <c r="T772" s="50"/>
      <c r="U772" s="50"/>
      <c r="V772" s="50"/>
      <c r="W772" s="52"/>
      <c r="X772" s="50"/>
      <c r="Y772" s="50"/>
      <c r="Z772" s="50"/>
    </row>
    <row r="773" spans="1:26" ht="17.2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0"/>
      <c r="K773" s="125"/>
      <c r="L773" s="125"/>
      <c r="R773" s="50"/>
      <c r="S773" s="50"/>
      <c r="T773" s="50"/>
      <c r="U773" s="50"/>
      <c r="V773" s="50"/>
      <c r="W773" s="52"/>
      <c r="X773" s="50"/>
      <c r="Y773" s="50"/>
      <c r="Z773" s="50"/>
    </row>
    <row r="774" spans="1:26" ht="17.2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0"/>
      <c r="K774" s="125"/>
      <c r="L774" s="125"/>
      <c r="R774" s="50"/>
      <c r="S774" s="50"/>
      <c r="T774" s="50"/>
      <c r="U774" s="50"/>
      <c r="V774" s="50"/>
      <c r="W774" s="52"/>
      <c r="X774" s="50"/>
      <c r="Y774" s="50"/>
      <c r="Z774" s="50"/>
    </row>
    <row r="775" spans="1:26" ht="17.2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0"/>
      <c r="K775" s="125"/>
      <c r="L775" s="125"/>
      <c r="R775" s="50"/>
      <c r="S775" s="50"/>
      <c r="T775" s="50"/>
      <c r="U775" s="50"/>
      <c r="V775" s="50"/>
      <c r="W775" s="52"/>
      <c r="X775" s="50"/>
      <c r="Y775" s="50"/>
      <c r="Z775" s="50"/>
    </row>
    <row r="776" spans="1:26" ht="17.2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0"/>
      <c r="K776" s="125"/>
      <c r="L776" s="125"/>
      <c r="R776" s="50"/>
      <c r="S776" s="50"/>
      <c r="T776" s="50"/>
      <c r="U776" s="50"/>
      <c r="V776" s="50"/>
      <c r="W776" s="52"/>
      <c r="X776" s="50"/>
      <c r="Y776" s="50"/>
      <c r="Z776" s="50"/>
    </row>
    <row r="777" spans="1:26" ht="17.2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0"/>
      <c r="K777" s="125"/>
      <c r="L777" s="125"/>
      <c r="R777" s="50"/>
      <c r="S777" s="50"/>
      <c r="T777" s="50"/>
      <c r="U777" s="50"/>
      <c r="V777" s="50"/>
      <c r="W777" s="52"/>
      <c r="X777" s="50"/>
      <c r="Y777" s="50"/>
      <c r="Z777" s="50"/>
    </row>
    <row r="778" spans="1:26" ht="17.2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0"/>
      <c r="K778" s="125"/>
      <c r="L778" s="125"/>
      <c r="R778" s="50"/>
      <c r="S778" s="50"/>
      <c r="T778" s="50"/>
      <c r="U778" s="50"/>
      <c r="V778" s="50"/>
      <c r="W778" s="52"/>
      <c r="X778" s="50"/>
      <c r="Y778" s="50"/>
      <c r="Z778" s="50"/>
    </row>
    <row r="779" spans="1:26" ht="17.2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0"/>
      <c r="K779" s="125"/>
      <c r="L779" s="125"/>
      <c r="R779" s="50"/>
      <c r="S779" s="50"/>
      <c r="T779" s="50"/>
      <c r="U779" s="50"/>
      <c r="V779" s="50"/>
      <c r="W779" s="52"/>
      <c r="X779" s="50"/>
      <c r="Y779" s="50"/>
      <c r="Z779" s="50"/>
    </row>
    <row r="780" spans="1:26" ht="17.2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0"/>
      <c r="K780" s="125"/>
      <c r="L780" s="125"/>
      <c r="R780" s="50"/>
      <c r="S780" s="50"/>
      <c r="T780" s="50"/>
      <c r="U780" s="50"/>
      <c r="V780" s="50"/>
      <c r="W780" s="52"/>
      <c r="X780" s="50"/>
      <c r="Y780" s="50"/>
      <c r="Z780" s="50"/>
    </row>
    <row r="781" spans="1:26" ht="17.2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0"/>
      <c r="K781" s="125"/>
      <c r="L781" s="125"/>
      <c r="R781" s="50"/>
      <c r="S781" s="50"/>
      <c r="T781" s="50"/>
      <c r="U781" s="50"/>
      <c r="V781" s="50"/>
      <c r="W781" s="52"/>
      <c r="X781" s="50"/>
      <c r="Y781" s="50"/>
      <c r="Z781" s="50"/>
    </row>
    <row r="782" spans="1:26" ht="17.2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0"/>
      <c r="K782" s="125"/>
      <c r="L782" s="125"/>
      <c r="R782" s="50"/>
      <c r="S782" s="50"/>
      <c r="T782" s="50"/>
      <c r="U782" s="50"/>
      <c r="V782" s="50"/>
      <c r="W782" s="52"/>
      <c r="X782" s="50"/>
      <c r="Y782" s="50"/>
      <c r="Z782" s="50"/>
    </row>
    <row r="783" spans="1:26" ht="17.2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0"/>
      <c r="K783" s="125"/>
      <c r="L783" s="125"/>
      <c r="R783" s="50"/>
      <c r="S783" s="50"/>
      <c r="T783" s="50"/>
      <c r="U783" s="50"/>
      <c r="V783" s="50"/>
      <c r="W783" s="52"/>
      <c r="X783" s="50"/>
      <c r="Y783" s="50"/>
      <c r="Z783" s="50"/>
    </row>
    <row r="784" spans="1:26" ht="17.2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0"/>
      <c r="K784" s="125"/>
      <c r="L784" s="125"/>
      <c r="R784" s="50"/>
      <c r="S784" s="50"/>
      <c r="T784" s="50"/>
      <c r="U784" s="50"/>
      <c r="V784" s="50"/>
      <c r="W784" s="52"/>
      <c r="X784" s="50"/>
      <c r="Y784" s="50"/>
      <c r="Z784" s="50"/>
    </row>
    <row r="785" spans="1:26" ht="17.2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0"/>
      <c r="K785" s="125"/>
      <c r="L785" s="125"/>
      <c r="R785" s="50"/>
      <c r="S785" s="50"/>
      <c r="T785" s="50"/>
      <c r="U785" s="50"/>
      <c r="V785" s="50"/>
      <c r="W785" s="52"/>
      <c r="X785" s="50"/>
      <c r="Y785" s="50"/>
      <c r="Z785" s="50"/>
    </row>
    <row r="786" spans="1:26" ht="17.2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0"/>
      <c r="K786" s="125"/>
      <c r="L786" s="125"/>
      <c r="R786" s="50"/>
      <c r="S786" s="50"/>
      <c r="T786" s="50"/>
      <c r="U786" s="50"/>
      <c r="V786" s="50"/>
      <c r="W786" s="52"/>
      <c r="X786" s="50"/>
      <c r="Y786" s="50"/>
      <c r="Z786" s="50"/>
    </row>
    <row r="787" spans="1:26" ht="17.2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0"/>
      <c r="K787" s="125"/>
      <c r="L787" s="125"/>
      <c r="R787" s="50"/>
      <c r="S787" s="50"/>
      <c r="T787" s="50"/>
      <c r="U787" s="50"/>
      <c r="V787" s="50"/>
      <c r="W787" s="52"/>
      <c r="X787" s="50"/>
      <c r="Y787" s="50"/>
      <c r="Z787" s="50"/>
    </row>
    <row r="788" spans="1:26" ht="17.2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0"/>
      <c r="K788" s="125"/>
      <c r="L788" s="125"/>
      <c r="R788" s="50"/>
      <c r="S788" s="50"/>
      <c r="T788" s="50"/>
      <c r="U788" s="50"/>
      <c r="V788" s="50"/>
      <c r="W788" s="52"/>
      <c r="X788" s="50"/>
      <c r="Y788" s="50"/>
      <c r="Z788" s="50"/>
    </row>
    <row r="789" spans="1:26" ht="17.2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0"/>
      <c r="K789" s="125"/>
      <c r="L789" s="125"/>
      <c r="R789" s="50"/>
      <c r="S789" s="50"/>
      <c r="T789" s="50"/>
      <c r="U789" s="50"/>
      <c r="V789" s="50"/>
      <c r="W789" s="52"/>
      <c r="X789" s="50"/>
      <c r="Y789" s="50"/>
      <c r="Z789" s="50"/>
    </row>
    <row r="790" spans="1:26" ht="17.2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0"/>
      <c r="K790" s="125"/>
      <c r="L790" s="125"/>
      <c r="R790" s="50"/>
      <c r="S790" s="50"/>
      <c r="T790" s="50"/>
      <c r="U790" s="50"/>
      <c r="V790" s="50"/>
      <c r="W790" s="52"/>
      <c r="X790" s="50"/>
      <c r="Y790" s="50"/>
      <c r="Z790" s="50"/>
    </row>
    <row r="791" spans="1:26" ht="17.2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0"/>
      <c r="K791" s="125"/>
      <c r="L791" s="125"/>
      <c r="R791" s="50"/>
      <c r="S791" s="50"/>
      <c r="T791" s="50"/>
      <c r="U791" s="50"/>
      <c r="V791" s="50"/>
      <c r="W791" s="52"/>
      <c r="X791" s="50"/>
      <c r="Y791" s="50"/>
      <c r="Z791" s="50"/>
    </row>
    <row r="792" spans="1:26" ht="17.2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0"/>
      <c r="K792" s="125"/>
      <c r="L792" s="125"/>
      <c r="R792" s="50"/>
      <c r="S792" s="50"/>
      <c r="T792" s="50"/>
      <c r="U792" s="50"/>
      <c r="V792" s="50"/>
      <c r="W792" s="52"/>
      <c r="X792" s="50"/>
      <c r="Y792" s="50"/>
      <c r="Z792" s="50"/>
    </row>
    <row r="793" spans="1:26" ht="17.2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0"/>
      <c r="K793" s="125"/>
      <c r="L793" s="125"/>
      <c r="R793" s="50"/>
      <c r="S793" s="50"/>
      <c r="T793" s="50"/>
      <c r="U793" s="50"/>
      <c r="V793" s="50"/>
      <c r="W793" s="52"/>
      <c r="X793" s="50"/>
      <c r="Y793" s="50"/>
      <c r="Z793" s="50"/>
    </row>
    <row r="794" spans="1:26" ht="17.2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0"/>
      <c r="K794" s="125"/>
      <c r="L794" s="125"/>
      <c r="R794" s="50"/>
      <c r="S794" s="50"/>
      <c r="T794" s="50"/>
      <c r="U794" s="50"/>
      <c r="V794" s="50"/>
      <c r="W794" s="52"/>
      <c r="X794" s="50"/>
      <c r="Y794" s="50"/>
      <c r="Z794" s="50"/>
    </row>
    <row r="795" spans="1:26" ht="17.2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0"/>
      <c r="K795" s="125"/>
      <c r="L795" s="125"/>
      <c r="R795" s="50"/>
      <c r="S795" s="50"/>
      <c r="T795" s="50"/>
      <c r="U795" s="50"/>
      <c r="V795" s="50"/>
      <c r="W795" s="52"/>
      <c r="X795" s="50"/>
      <c r="Y795" s="50"/>
      <c r="Z795" s="50"/>
    </row>
    <row r="796" spans="1:26" ht="17.2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0"/>
      <c r="K796" s="125"/>
      <c r="L796" s="125"/>
      <c r="R796" s="50"/>
      <c r="S796" s="50"/>
      <c r="T796" s="50"/>
      <c r="U796" s="50"/>
      <c r="V796" s="50"/>
      <c r="W796" s="52"/>
      <c r="X796" s="50"/>
      <c r="Y796" s="50"/>
      <c r="Z796" s="50"/>
    </row>
    <row r="797" spans="1:26" ht="17.2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0"/>
      <c r="K797" s="125"/>
      <c r="L797" s="125"/>
      <c r="R797" s="50"/>
      <c r="S797" s="50"/>
      <c r="T797" s="50"/>
      <c r="U797" s="50"/>
      <c r="V797" s="50"/>
      <c r="W797" s="52"/>
      <c r="X797" s="50"/>
      <c r="Y797" s="50"/>
      <c r="Z797" s="50"/>
    </row>
    <row r="798" spans="1:26" ht="17.2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0"/>
      <c r="K798" s="125"/>
      <c r="L798" s="125"/>
      <c r="R798" s="50"/>
      <c r="S798" s="50"/>
      <c r="T798" s="50"/>
      <c r="U798" s="50"/>
      <c r="V798" s="50"/>
      <c r="W798" s="52"/>
      <c r="X798" s="50"/>
      <c r="Y798" s="50"/>
      <c r="Z798" s="50"/>
    </row>
    <row r="799" spans="1:26" ht="17.2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0"/>
      <c r="K799" s="125"/>
      <c r="L799" s="125"/>
      <c r="R799" s="50"/>
      <c r="S799" s="50"/>
      <c r="T799" s="50"/>
      <c r="U799" s="50"/>
      <c r="V799" s="50"/>
      <c r="W799" s="52"/>
      <c r="X799" s="50"/>
      <c r="Y799" s="50"/>
      <c r="Z799" s="50"/>
    </row>
    <row r="800" spans="1:26" ht="17.2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0"/>
      <c r="K800" s="125"/>
      <c r="L800" s="125"/>
      <c r="R800" s="50"/>
      <c r="S800" s="50"/>
      <c r="T800" s="50"/>
      <c r="U800" s="50"/>
      <c r="V800" s="50"/>
      <c r="W800" s="52"/>
      <c r="X800" s="50"/>
      <c r="Y800" s="50"/>
      <c r="Z800" s="50"/>
    </row>
    <row r="801" spans="1:26" ht="17.2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0"/>
      <c r="K801" s="125"/>
      <c r="L801" s="125"/>
      <c r="R801" s="50"/>
      <c r="S801" s="50"/>
      <c r="T801" s="50"/>
      <c r="U801" s="50"/>
      <c r="V801" s="50"/>
      <c r="W801" s="52"/>
      <c r="X801" s="50"/>
      <c r="Y801" s="50"/>
      <c r="Z801" s="50"/>
    </row>
    <row r="802" spans="1:26" ht="17.2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0"/>
      <c r="K802" s="125"/>
      <c r="L802" s="125"/>
      <c r="R802" s="50"/>
      <c r="S802" s="50"/>
      <c r="T802" s="50"/>
      <c r="U802" s="50"/>
      <c r="V802" s="50"/>
      <c r="W802" s="52"/>
      <c r="X802" s="50"/>
      <c r="Y802" s="50"/>
      <c r="Z802" s="50"/>
    </row>
    <row r="803" spans="1:26" ht="17.2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0"/>
      <c r="K803" s="125"/>
      <c r="L803" s="125"/>
      <c r="R803" s="50"/>
      <c r="S803" s="50"/>
      <c r="T803" s="50"/>
      <c r="U803" s="50"/>
      <c r="V803" s="50"/>
      <c r="W803" s="52"/>
      <c r="X803" s="50"/>
      <c r="Y803" s="50"/>
      <c r="Z803" s="50"/>
    </row>
    <row r="804" spans="1:26" ht="17.2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0"/>
      <c r="K804" s="125"/>
      <c r="L804" s="125"/>
      <c r="R804" s="50"/>
      <c r="S804" s="50"/>
      <c r="T804" s="50"/>
      <c r="U804" s="50"/>
      <c r="V804" s="50"/>
      <c r="W804" s="52"/>
      <c r="X804" s="50"/>
      <c r="Y804" s="50"/>
      <c r="Z804" s="50"/>
    </row>
    <row r="805" spans="1:26" ht="17.2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0"/>
      <c r="K805" s="125"/>
      <c r="L805" s="125"/>
      <c r="R805" s="50"/>
      <c r="S805" s="50"/>
      <c r="T805" s="50"/>
      <c r="U805" s="50"/>
      <c r="V805" s="50"/>
      <c r="W805" s="52"/>
      <c r="X805" s="50"/>
      <c r="Y805" s="50"/>
      <c r="Z805" s="50"/>
    </row>
    <row r="806" spans="1:26" ht="17.2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0"/>
      <c r="K806" s="125"/>
      <c r="L806" s="125"/>
      <c r="R806" s="50"/>
      <c r="S806" s="50"/>
      <c r="T806" s="50"/>
      <c r="U806" s="50"/>
      <c r="V806" s="50"/>
      <c r="W806" s="52"/>
      <c r="X806" s="50"/>
      <c r="Y806" s="50"/>
      <c r="Z806" s="50"/>
    </row>
    <row r="807" spans="1:26" ht="17.2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0"/>
      <c r="K807" s="125"/>
      <c r="L807" s="125"/>
      <c r="R807" s="50"/>
      <c r="S807" s="50"/>
      <c r="T807" s="50"/>
      <c r="U807" s="50"/>
      <c r="V807" s="50"/>
      <c r="W807" s="52"/>
      <c r="X807" s="50"/>
      <c r="Y807" s="50"/>
      <c r="Z807" s="50"/>
    </row>
    <row r="808" spans="1:26" ht="17.2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0"/>
      <c r="K808" s="125"/>
      <c r="L808" s="125"/>
      <c r="R808" s="50"/>
      <c r="S808" s="50"/>
      <c r="T808" s="50"/>
      <c r="U808" s="50"/>
      <c r="V808" s="50"/>
      <c r="W808" s="52"/>
      <c r="X808" s="50"/>
      <c r="Y808" s="50"/>
      <c r="Z808" s="50"/>
    </row>
    <row r="809" spans="1:26" ht="17.2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0"/>
      <c r="K809" s="125"/>
      <c r="L809" s="125"/>
      <c r="R809" s="50"/>
      <c r="S809" s="50"/>
      <c r="T809" s="50"/>
      <c r="U809" s="50"/>
      <c r="V809" s="50"/>
      <c r="W809" s="52"/>
      <c r="X809" s="50"/>
      <c r="Y809" s="50"/>
      <c r="Z809" s="50"/>
    </row>
    <row r="810" spans="1:26" ht="17.2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0"/>
      <c r="K810" s="125"/>
      <c r="L810" s="125"/>
      <c r="R810" s="50"/>
      <c r="S810" s="50"/>
      <c r="T810" s="50"/>
      <c r="U810" s="50"/>
      <c r="V810" s="50"/>
      <c r="W810" s="52"/>
      <c r="X810" s="50"/>
      <c r="Y810" s="50"/>
      <c r="Z810" s="50"/>
    </row>
    <row r="811" spans="1:26" ht="17.2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0"/>
      <c r="K811" s="125"/>
      <c r="L811" s="125"/>
      <c r="R811" s="50"/>
      <c r="S811" s="50"/>
      <c r="T811" s="50"/>
      <c r="U811" s="50"/>
      <c r="V811" s="50"/>
      <c r="W811" s="52"/>
      <c r="X811" s="50"/>
      <c r="Y811" s="50"/>
      <c r="Z811" s="50"/>
    </row>
    <row r="812" spans="1:26" ht="17.2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0"/>
      <c r="K812" s="125"/>
      <c r="L812" s="125"/>
      <c r="R812" s="50"/>
      <c r="S812" s="50"/>
      <c r="T812" s="50"/>
      <c r="U812" s="50"/>
      <c r="V812" s="50"/>
      <c r="W812" s="52"/>
      <c r="X812" s="50"/>
      <c r="Y812" s="50"/>
      <c r="Z812" s="50"/>
    </row>
    <row r="813" spans="1:26" ht="17.2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0"/>
      <c r="K813" s="125"/>
      <c r="L813" s="125"/>
      <c r="R813" s="50"/>
      <c r="S813" s="50"/>
      <c r="T813" s="50"/>
      <c r="U813" s="50"/>
      <c r="V813" s="50"/>
      <c r="W813" s="52"/>
      <c r="X813" s="50"/>
      <c r="Y813" s="50"/>
      <c r="Z813" s="50"/>
    </row>
    <row r="814" spans="1:26" ht="17.2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0"/>
      <c r="K814" s="125"/>
      <c r="L814" s="125"/>
      <c r="R814" s="50"/>
      <c r="S814" s="50"/>
      <c r="T814" s="50"/>
      <c r="U814" s="50"/>
      <c r="V814" s="50"/>
      <c r="W814" s="52"/>
      <c r="X814" s="50"/>
      <c r="Y814" s="50"/>
      <c r="Z814" s="50"/>
    </row>
    <row r="815" spans="1:26" ht="17.2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0"/>
      <c r="K815" s="125"/>
      <c r="L815" s="125"/>
      <c r="R815" s="50"/>
      <c r="S815" s="50"/>
      <c r="T815" s="50"/>
      <c r="U815" s="50"/>
      <c r="V815" s="50"/>
      <c r="W815" s="52"/>
      <c r="X815" s="50"/>
      <c r="Y815" s="50"/>
      <c r="Z815" s="50"/>
    </row>
    <row r="816" spans="1:26" ht="17.2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0"/>
      <c r="K816" s="125"/>
      <c r="L816" s="125"/>
      <c r="R816" s="50"/>
      <c r="S816" s="50"/>
      <c r="T816" s="50"/>
      <c r="U816" s="50"/>
      <c r="V816" s="50"/>
      <c r="W816" s="52"/>
      <c r="X816" s="50"/>
      <c r="Y816" s="50"/>
      <c r="Z816" s="50"/>
    </row>
    <row r="817" spans="1:26" ht="17.2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0"/>
      <c r="K817" s="125"/>
      <c r="L817" s="125"/>
      <c r="R817" s="50"/>
      <c r="S817" s="50"/>
      <c r="T817" s="50"/>
      <c r="U817" s="50"/>
      <c r="V817" s="50"/>
      <c r="W817" s="52"/>
      <c r="X817" s="50"/>
      <c r="Y817" s="50"/>
      <c r="Z817" s="50"/>
    </row>
    <row r="818" spans="1:26" ht="17.2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0"/>
      <c r="K818" s="125"/>
      <c r="L818" s="125"/>
      <c r="R818" s="50"/>
      <c r="S818" s="50"/>
      <c r="T818" s="50"/>
      <c r="U818" s="50"/>
      <c r="V818" s="50"/>
      <c r="W818" s="52"/>
      <c r="X818" s="50"/>
      <c r="Y818" s="50"/>
      <c r="Z818" s="50"/>
    </row>
    <row r="819" spans="1:26" ht="17.2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0"/>
      <c r="K819" s="125"/>
      <c r="L819" s="125"/>
      <c r="R819" s="50"/>
      <c r="S819" s="50"/>
      <c r="T819" s="50"/>
      <c r="U819" s="50"/>
      <c r="V819" s="50"/>
      <c r="W819" s="52"/>
      <c r="X819" s="50"/>
      <c r="Y819" s="50"/>
      <c r="Z819" s="50"/>
    </row>
    <row r="820" spans="1:26" ht="17.2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0"/>
      <c r="K820" s="125"/>
      <c r="L820" s="125"/>
      <c r="R820" s="50"/>
      <c r="S820" s="50"/>
      <c r="T820" s="50"/>
      <c r="U820" s="50"/>
      <c r="V820" s="50"/>
      <c r="W820" s="52"/>
      <c r="X820" s="50"/>
      <c r="Y820" s="50"/>
      <c r="Z820" s="50"/>
    </row>
    <row r="821" spans="1:26" ht="17.2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0"/>
      <c r="K821" s="125"/>
      <c r="L821" s="125"/>
      <c r="R821" s="50"/>
      <c r="S821" s="50"/>
      <c r="T821" s="50"/>
      <c r="U821" s="50"/>
      <c r="V821" s="50"/>
      <c r="W821" s="52"/>
      <c r="X821" s="50"/>
      <c r="Y821" s="50"/>
      <c r="Z821" s="50"/>
    </row>
    <row r="822" spans="1:26" ht="17.2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0"/>
      <c r="K822" s="125"/>
      <c r="L822" s="125"/>
      <c r="R822" s="50"/>
      <c r="S822" s="50"/>
      <c r="T822" s="50"/>
      <c r="U822" s="50"/>
      <c r="V822" s="50"/>
      <c r="W822" s="52"/>
      <c r="X822" s="50"/>
      <c r="Y822" s="50"/>
      <c r="Z822" s="50"/>
    </row>
    <row r="823" spans="1:26" ht="17.2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0"/>
      <c r="K823" s="125"/>
      <c r="L823" s="125"/>
      <c r="R823" s="50"/>
      <c r="S823" s="50"/>
      <c r="T823" s="50"/>
      <c r="U823" s="50"/>
      <c r="V823" s="50"/>
      <c r="W823" s="52"/>
      <c r="X823" s="50"/>
      <c r="Y823" s="50"/>
      <c r="Z823" s="50"/>
    </row>
    <row r="824" spans="1:26" ht="17.2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0"/>
      <c r="K824" s="125"/>
      <c r="L824" s="125"/>
      <c r="R824" s="50"/>
      <c r="S824" s="50"/>
      <c r="T824" s="50"/>
      <c r="U824" s="50"/>
      <c r="V824" s="50"/>
      <c r="W824" s="52"/>
      <c r="X824" s="50"/>
      <c r="Y824" s="50"/>
      <c r="Z824" s="50"/>
    </row>
    <row r="825" spans="1:26" ht="17.2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0"/>
      <c r="K825" s="125"/>
      <c r="L825" s="125"/>
      <c r="R825" s="50"/>
      <c r="S825" s="50"/>
      <c r="T825" s="50"/>
      <c r="U825" s="50"/>
      <c r="V825" s="50"/>
      <c r="W825" s="52"/>
      <c r="X825" s="50"/>
      <c r="Y825" s="50"/>
      <c r="Z825" s="50"/>
    </row>
    <row r="826" spans="1:26" ht="17.2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0"/>
      <c r="K826" s="125"/>
      <c r="L826" s="125"/>
      <c r="R826" s="50"/>
      <c r="S826" s="50"/>
      <c r="T826" s="50"/>
      <c r="U826" s="50"/>
      <c r="V826" s="50"/>
      <c r="W826" s="52"/>
      <c r="X826" s="50"/>
      <c r="Y826" s="50"/>
      <c r="Z826" s="50"/>
    </row>
    <row r="827" spans="1:26" ht="17.2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0"/>
      <c r="K827" s="125"/>
      <c r="L827" s="125"/>
      <c r="R827" s="50"/>
      <c r="S827" s="50"/>
      <c r="T827" s="50"/>
      <c r="U827" s="50"/>
      <c r="V827" s="50"/>
      <c r="W827" s="52"/>
      <c r="X827" s="50"/>
      <c r="Y827" s="50"/>
      <c r="Z827" s="50"/>
    </row>
    <row r="828" spans="1:26" ht="17.2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0"/>
      <c r="K828" s="125"/>
      <c r="L828" s="125"/>
      <c r="R828" s="50"/>
      <c r="S828" s="50"/>
      <c r="T828" s="50"/>
      <c r="U828" s="50"/>
      <c r="V828" s="50"/>
      <c r="W828" s="52"/>
      <c r="X828" s="50"/>
      <c r="Y828" s="50"/>
      <c r="Z828" s="50"/>
    </row>
    <row r="829" spans="1:26" ht="17.2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0"/>
      <c r="K829" s="125"/>
      <c r="L829" s="125"/>
      <c r="R829" s="50"/>
      <c r="S829" s="50"/>
      <c r="T829" s="50"/>
      <c r="U829" s="50"/>
      <c r="V829" s="50"/>
      <c r="W829" s="52"/>
      <c r="X829" s="50"/>
      <c r="Y829" s="50"/>
      <c r="Z829" s="50"/>
    </row>
    <row r="830" spans="1:26" ht="17.2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0"/>
      <c r="K830" s="125"/>
      <c r="L830" s="125"/>
      <c r="R830" s="50"/>
      <c r="S830" s="50"/>
      <c r="T830" s="50"/>
      <c r="U830" s="50"/>
      <c r="V830" s="50"/>
      <c r="W830" s="52"/>
      <c r="X830" s="50"/>
      <c r="Y830" s="50"/>
      <c r="Z830" s="50"/>
    </row>
    <row r="831" spans="1:26" ht="17.2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0"/>
      <c r="K831" s="125"/>
      <c r="L831" s="125"/>
      <c r="R831" s="50"/>
      <c r="S831" s="50"/>
      <c r="T831" s="50"/>
      <c r="U831" s="50"/>
      <c r="V831" s="50"/>
      <c r="W831" s="52"/>
      <c r="X831" s="50"/>
      <c r="Y831" s="50"/>
      <c r="Z831" s="50"/>
    </row>
    <row r="832" spans="1:26" ht="17.2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0"/>
      <c r="K832" s="125"/>
      <c r="L832" s="125"/>
      <c r="R832" s="50"/>
      <c r="S832" s="50"/>
      <c r="T832" s="50"/>
      <c r="U832" s="50"/>
      <c r="V832" s="50"/>
      <c r="W832" s="52"/>
      <c r="X832" s="50"/>
      <c r="Y832" s="50"/>
      <c r="Z832" s="50"/>
    </row>
    <row r="833" spans="1:26" ht="17.2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0"/>
      <c r="K833" s="125"/>
      <c r="L833" s="125"/>
      <c r="R833" s="50"/>
      <c r="S833" s="50"/>
      <c r="T833" s="50"/>
      <c r="U833" s="50"/>
      <c r="V833" s="50"/>
      <c r="W833" s="52"/>
      <c r="X833" s="50"/>
      <c r="Y833" s="50"/>
      <c r="Z833" s="50"/>
    </row>
    <row r="834" spans="1:26" ht="17.2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0"/>
      <c r="K834" s="125"/>
      <c r="L834" s="125"/>
      <c r="R834" s="50"/>
      <c r="S834" s="50"/>
      <c r="T834" s="50"/>
      <c r="U834" s="50"/>
      <c r="V834" s="50"/>
      <c r="W834" s="52"/>
      <c r="X834" s="50"/>
      <c r="Y834" s="50"/>
      <c r="Z834" s="50"/>
    </row>
    <row r="835" spans="1:26" ht="17.2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0"/>
      <c r="K835" s="125"/>
      <c r="L835" s="125"/>
      <c r="R835" s="50"/>
      <c r="S835" s="50"/>
      <c r="T835" s="50"/>
      <c r="U835" s="50"/>
      <c r="V835" s="50"/>
      <c r="W835" s="52"/>
      <c r="X835" s="50"/>
      <c r="Y835" s="50"/>
      <c r="Z835" s="50"/>
    </row>
    <row r="836" spans="1:26" ht="17.2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0"/>
      <c r="K836" s="125"/>
      <c r="L836" s="125"/>
      <c r="R836" s="50"/>
      <c r="S836" s="50"/>
      <c r="T836" s="50"/>
      <c r="U836" s="50"/>
      <c r="V836" s="50"/>
      <c r="W836" s="52"/>
      <c r="X836" s="50"/>
      <c r="Y836" s="50"/>
      <c r="Z836" s="50"/>
    </row>
    <row r="837" spans="1:26" ht="17.2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0"/>
      <c r="K837" s="125"/>
      <c r="L837" s="125"/>
      <c r="R837" s="50"/>
      <c r="S837" s="50"/>
      <c r="T837" s="50"/>
      <c r="U837" s="50"/>
      <c r="V837" s="50"/>
      <c r="W837" s="52"/>
      <c r="X837" s="50"/>
      <c r="Y837" s="50"/>
      <c r="Z837" s="50"/>
    </row>
    <row r="838" spans="1:26" ht="17.2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0"/>
      <c r="K838" s="125"/>
      <c r="L838" s="125"/>
      <c r="R838" s="50"/>
      <c r="S838" s="50"/>
      <c r="T838" s="50"/>
      <c r="U838" s="50"/>
      <c r="V838" s="50"/>
      <c r="W838" s="52"/>
      <c r="X838" s="50"/>
      <c r="Y838" s="50"/>
      <c r="Z838" s="50"/>
    </row>
    <row r="839" spans="1:26" ht="17.2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0"/>
      <c r="K839" s="125"/>
      <c r="L839" s="125"/>
      <c r="R839" s="50"/>
      <c r="S839" s="50"/>
      <c r="T839" s="50"/>
      <c r="U839" s="50"/>
      <c r="V839" s="50"/>
      <c r="W839" s="52"/>
      <c r="X839" s="50"/>
      <c r="Y839" s="50"/>
      <c r="Z839" s="50"/>
    </row>
    <row r="840" spans="1:26" ht="17.2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0"/>
      <c r="K840" s="125"/>
      <c r="L840" s="125"/>
      <c r="R840" s="50"/>
      <c r="S840" s="50"/>
      <c r="T840" s="50"/>
      <c r="U840" s="50"/>
      <c r="V840" s="50"/>
      <c r="W840" s="52"/>
      <c r="X840" s="50"/>
      <c r="Y840" s="50"/>
      <c r="Z840" s="50"/>
    </row>
    <row r="841" spans="1:26" ht="17.2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0"/>
      <c r="K841" s="125"/>
      <c r="L841" s="125"/>
      <c r="R841" s="50"/>
      <c r="S841" s="50"/>
      <c r="T841" s="50"/>
      <c r="U841" s="50"/>
      <c r="V841" s="50"/>
      <c r="W841" s="52"/>
      <c r="X841" s="50"/>
      <c r="Y841" s="50"/>
      <c r="Z841" s="50"/>
    </row>
    <row r="842" spans="1:26" ht="17.2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0"/>
      <c r="K842" s="125"/>
      <c r="L842" s="125"/>
      <c r="R842" s="50"/>
      <c r="S842" s="50"/>
      <c r="T842" s="50"/>
      <c r="U842" s="50"/>
      <c r="V842" s="50"/>
      <c r="W842" s="52"/>
      <c r="X842" s="50"/>
      <c r="Y842" s="50"/>
      <c r="Z842" s="50"/>
    </row>
    <row r="843" spans="1:26" ht="17.2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0"/>
      <c r="K843" s="125"/>
      <c r="L843" s="125"/>
      <c r="R843" s="50"/>
      <c r="S843" s="50"/>
      <c r="T843" s="50"/>
      <c r="U843" s="50"/>
      <c r="V843" s="50"/>
      <c r="W843" s="52"/>
      <c r="X843" s="50"/>
      <c r="Y843" s="50"/>
      <c r="Z843" s="50"/>
    </row>
    <row r="844" spans="1:26" ht="17.2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0"/>
      <c r="K844" s="125"/>
      <c r="L844" s="125"/>
      <c r="R844" s="50"/>
      <c r="S844" s="50"/>
      <c r="T844" s="50"/>
      <c r="U844" s="50"/>
      <c r="V844" s="50"/>
      <c r="W844" s="52"/>
      <c r="X844" s="50"/>
      <c r="Y844" s="50"/>
      <c r="Z844" s="50"/>
    </row>
    <row r="845" spans="1:26" ht="17.2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0"/>
      <c r="K845" s="125"/>
      <c r="L845" s="125"/>
      <c r="R845" s="50"/>
      <c r="S845" s="50"/>
      <c r="T845" s="50"/>
      <c r="U845" s="50"/>
      <c r="V845" s="50"/>
      <c r="W845" s="52"/>
      <c r="X845" s="50"/>
      <c r="Y845" s="50"/>
      <c r="Z845" s="50"/>
    </row>
    <row r="846" spans="1:26" ht="17.2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0"/>
      <c r="K846" s="125"/>
      <c r="L846" s="125"/>
      <c r="R846" s="50"/>
      <c r="S846" s="50"/>
      <c r="T846" s="50"/>
      <c r="U846" s="50"/>
      <c r="V846" s="50"/>
      <c r="W846" s="52"/>
      <c r="X846" s="50"/>
      <c r="Y846" s="50"/>
      <c r="Z846" s="50"/>
    </row>
    <row r="847" spans="1:26" ht="17.2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0"/>
      <c r="K847" s="125"/>
      <c r="L847" s="125"/>
      <c r="R847" s="50"/>
      <c r="S847" s="50"/>
      <c r="T847" s="50"/>
      <c r="U847" s="50"/>
      <c r="V847" s="50"/>
      <c r="W847" s="52"/>
      <c r="X847" s="50"/>
      <c r="Y847" s="50"/>
      <c r="Z847" s="50"/>
    </row>
    <row r="848" spans="1:26" ht="17.2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0"/>
      <c r="K848" s="125"/>
      <c r="L848" s="125"/>
      <c r="R848" s="50"/>
      <c r="S848" s="50"/>
      <c r="T848" s="50"/>
      <c r="U848" s="50"/>
      <c r="V848" s="50"/>
      <c r="W848" s="52"/>
      <c r="X848" s="50"/>
      <c r="Y848" s="50"/>
      <c r="Z848" s="50"/>
    </row>
    <row r="849" spans="1:26" ht="17.2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0"/>
      <c r="K849" s="125"/>
      <c r="L849" s="125"/>
      <c r="R849" s="50"/>
      <c r="S849" s="50"/>
      <c r="T849" s="50"/>
      <c r="U849" s="50"/>
      <c r="V849" s="50"/>
      <c r="W849" s="52"/>
      <c r="X849" s="50"/>
      <c r="Y849" s="50"/>
      <c r="Z849" s="50"/>
    </row>
    <row r="850" spans="1:26" ht="17.2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0"/>
      <c r="K850" s="125"/>
      <c r="L850" s="125"/>
      <c r="R850" s="50"/>
      <c r="S850" s="50"/>
      <c r="T850" s="50"/>
      <c r="U850" s="50"/>
      <c r="V850" s="50"/>
      <c r="W850" s="52"/>
      <c r="X850" s="50"/>
      <c r="Y850" s="50"/>
      <c r="Z850" s="50"/>
    </row>
    <row r="851" spans="1:26" ht="17.2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0"/>
      <c r="K851" s="125"/>
      <c r="L851" s="125"/>
      <c r="R851" s="50"/>
      <c r="S851" s="50"/>
      <c r="T851" s="50"/>
      <c r="U851" s="50"/>
      <c r="V851" s="50"/>
      <c r="W851" s="52"/>
      <c r="X851" s="50"/>
      <c r="Y851" s="50"/>
      <c r="Z851" s="50"/>
    </row>
    <row r="852" spans="1:26" ht="17.2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0"/>
      <c r="K852" s="125"/>
      <c r="L852" s="125"/>
      <c r="R852" s="50"/>
      <c r="S852" s="50"/>
      <c r="T852" s="50"/>
      <c r="U852" s="50"/>
      <c r="V852" s="50"/>
      <c r="W852" s="52"/>
      <c r="X852" s="50"/>
      <c r="Y852" s="50"/>
      <c r="Z852" s="50"/>
    </row>
    <row r="853" spans="1:26" ht="17.2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0"/>
      <c r="K853" s="125"/>
      <c r="L853" s="125"/>
      <c r="R853" s="50"/>
      <c r="S853" s="50"/>
      <c r="T853" s="50"/>
      <c r="U853" s="50"/>
      <c r="V853" s="50"/>
      <c r="W853" s="52"/>
      <c r="X853" s="50"/>
      <c r="Y853" s="50"/>
      <c r="Z853" s="50"/>
    </row>
    <row r="854" spans="1:26" ht="17.2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0"/>
      <c r="K854" s="125"/>
      <c r="L854" s="125"/>
      <c r="R854" s="50"/>
      <c r="S854" s="50"/>
      <c r="T854" s="50"/>
      <c r="U854" s="50"/>
      <c r="V854" s="50"/>
      <c r="W854" s="52"/>
      <c r="X854" s="50"/>
      <c r="Y854" s="50"/>
      <c r="Z854" s="50"/>
    </row>
    <row r="855" spans="1:26" ht="17.2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0"/>
      <c r="K855" s="125"/>
      <c r="L855" s="125"/>
      <c r="R855" s="50"/>
      <c r="S855" s="50"/>
      <c r="T855" s="50"/>
      <c r="U855" s="50"/>
      <c r="V855" s="50"/>
      <c r="W855" s="52"/>
      <c r="X855" s="50"/>
      <c r="Y855" s="50"/>
      <c r="Z855" s="50"/>
    </row>
    <row r="856" spans="1:26" ht="17.2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0"/>
      <c r="K856" s="125"/>
      <c r="L856" s="125"/>
      <c r="R856" s="50"/>
      <c r="S856" s="50"/>
      <c r="T856" s="50"/>
      <c r="U856" s="50"/>
      <c r="V856" s="50"/>
      <c r="W856" s="52"/>
      <c r="X856" s="50"/>
      <c r="Y856" s="50"/>
      <c r="Z856" s="50"/>
    </row>
    <row r="857" spans="1:26" ht="17.2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0"/>
      <c r="K857" s="125"/>
      <c r="L857" s="125"/>
      <c r="R857" s="50"/>
      <c r="S857" s="50"/>
      <c r="T857" s="50"/>
      <c r="U857" s="50"/>
      <c r="V857" s="50"/>
      <c r="W857" s="52"/>
      <c r="X857" s="50"/>
      <c r="Y857" s="50"/>
      <c r="Z857" s="50"/>
    </row>
    <row r="858" spans="1:26" ht="17.2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0"/>
      <c r="K858" s="125"/>
      <c r="L858" s="125"/>
      <c r="R858" s="50"/>
      <c r="S858" s="50"/>
      <c r="T858" s="50"/>
      <c r="U858" s="50"/>
      <c r="V858" s="50"/>
      <c r="W858" s="52"/>
      <c r="X858" s="50"/>
      <c r="Y858" s="50"/>
      <c r="Z858" s="50"/>
    </row>
    <row r="859" spans="1:26" ht="17.2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0"/>
      <c r="K859" s="125"/>
      <c r="L859" s="125"/>
      <c r="R859" s="50"/>
      <c r="S859" s="50"/>
      <c r="T859" s="50"/>
      <c r="U859" s="50"/>
      <c r="V859" s="50"/>
      <c r="W859" s="52"/>
      <c r="X859" s="50"/>
      <c r="Y859" s="50"/>
      <c r="Z859" s="50"/>
    </row>
    <row r="860" spans="1:26" ht="17.2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0"/>
      <c r="K860" s="125"/>
      <c r="L860" s="125"/>
      <c r="R860" s="50"/>
      <c r="S860" s="50"/>
      <c r="T860" s="50"/>
      <c r="U860" s="50"/>
      <c r="V860" s="50"/>
      <c r="W860" s="52"/>
      <c r="X860" s="50"/>
      <c r="Y860" s="50"/>
      <c r="Z860" s="50"/>
    </row>
    <row r="861" spans="1:26" ht="17.2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0"/>
      <c r="K861" s="125"/>
      <c r="L861" s="125"/>
      <c r="R861" s="50"/>
      <c r="S861" s="50"/>
      <c r="T861" s="50"/>
      <c r="U861" s="50"/>
      <c r="V861" s="50"/>
      <c r="W861" s="52"/>
      <c r="X861" s="50"/>
      <c r="Y861" s="50"/>
      <c r="Z861" s="50"/>
    </row>
    <row r="862" spans="1:26" ht="17.2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0"/>
      <c r="K862" s="125"/>
      <c r="L862" s="125"/>
      <c r="R862" s="50"/>
      <c r="S862" s="50"/>
      <c r="T862" s="50"/>
      <c r="U862" s="50"/>
      <c r="V862" s="50"/>
      <c r="W862" s="52"/>
      <c r="X862" s="50"/>
      <c r="Y862" s="50"/>
      <c r="Z862" s="50"/>
    </row>
    <row r="863" spans="1:26" ht="17.2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0"/>
      <c r="K863" s="125"/>
      <c r="L863" s="125"/>
      <c r="R863" s="50"/>
      <c r="S863" s="50"/>
      <c r="T863" s="50"/>
      <c r="U863" s="50"/>
      <c r="V863" s="50"/>
      <c r="W863" s="52"/>
      <c r="X863" s="50"/>
      <c r="Y863" s="50"/>
      <c r="Z863" s="50"/>
    </row>
    <row r="864" spans="1:26" ht="17.2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0"/>
      <c r="K864" s="125"/>
      <c r="L864" s="125"/>
      <c r="R864" s="50"/>
      <c r="S864" s="50"/>
      <c r="T864" s="50"/>
      <c r="U864" s="50"/>
      <c r="V864" s="50"/>
      <c r="W864" s="52"/>
      <c r="X864" s="50"/>
      <c r="Y864" s="50"/>
      <c r="Z864" s="50"/>
    </row>
    <row r="865" spans="1:26" ht="17.2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0"/>
      <c r="K865" s="125"/>
      <c r="L865" s="125"/>
      <c r="R865" s="50"/>
      <c r="S865" s="50"/>
      <c r="T865" s="50"/>
      <c r="U865" s="50"/>
      <c r="V865" s="50"/>
      <c r="W865" s="52"/>
      <c r="X865" s="50"/>
      <c r="Y865" s="50"/>
      <c r="Z865" s="50"/>
    </row>
    <row r="866" spans="1:26" ht="17.2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0"/>
      <c r="K866" s="125"/>
      <c r="L866" s="125"/>
      <c r="R866" s="50"/>
      <c r="S866" s="50"/>
      <c r="T866" s="50"/>
      <c r="U866" s="50"/>
      <c r="V866" s="50"/>
      <c r="W866" s="52"/>
      <c r="X866" s="50"/>
      <c r="Y866" s="50"/>
      <c r="Z866" s="50"/>
    </row>
    <row r="867" spans="1:26" ht="17.2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0"/>
      <c r="K867" s="125"/>
      <c r="L867" s="125"/>
      <c r="R867" s="50"/>
      <c r="S867" s="50"/>
      <c r="T867" s="50"/>
      <c r="U867" s="50"/>
      <c r="V867" s="50"/>
      <c r="W867" s="52"/>
      <c r="X867" s="50"/>
      <c r="Y867" s="50"/>
      <c r="Z867" s="50"/>
    </row>
    <row r="868" spans="1:26" ht="17.2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0"/>
      <c r="K868" s="125"/>
      <c r="L868" s="125"/>
      <c r="R868" s="50"/>
      <c r="S868" s="50"/>
      <c r="T868" s="50"/>
      <c r="U868" s="50"/>
      <c r="V868" s="50"/>
      <c r="W868" s="52"/>
      <c r="X868" s="50"/>
      <c r="Y868" s="50"/>
      <c r="Z868" s="50"/>
    </row>
    <row r="869" spans="1:26" ht="17.2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0"/>
      <c r="K869" s="125"/>
      <c r="L869" s="125"/>
      <c r="R869" s="50"/>
      <c r="S869" s="50"/>
      <c r="T869" s="50"/>
      <c r="U869" s="50"/>
      <c r="V869" s="50"/>
      <c r="W869" s="52"/>
      <c r="X869" s="50"/>
      <c r="Y869" s="50"/>
      <c r="Z869" s="50"/>
    </row>
    <row r="870" spans="1:26" ht="17.2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0"/>
      <c r="K870" s="125"/>
      <c r="L870" s="125"/>
      <c r="R870" s="50"/>
      <c r="S870" s="50"/>
      <c r="T870" s="50"/>
      <c r="U870" s="50"/>
      <c r="V870" s="50"/>
      <c r="W870" s="52"/>
      <c r="X870" s="50"/>
      <c r="Y870" s="50"/>
      <c r="Z870" s="50"/>
    </row>
    <row r="871" spans="1:26" ht="17.2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0"/>
      <c r="K871" s="125"/>
      <c r="L871" s="125"/>
      <c r="R871" s="50"/>
      <c r="S871" s="50"/>
      <c r="T871" s="50"/>
      <c r="U871" s="50"/>
      <c r="V871" s="50"/>
      <c r="W871" s="52"/>
      <c r="X871" s="50"/>
      <c r="Y871" s="50"/>
      <c r="Z871" s="50"/>
    </row>
    <row r="872" spans="1:26" ht="17.2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0"/>
      <c r="K872" s="125"/>
      <c r="L872" s="125"/>
      <c r="R872" s="50"/>
      <c r="S872" s="50"/>
      <c r="T872" s="50"/>
      <c r="U872" s="50"/>
      <c r="V872" s="50"/>
      <c r="W872" s="52"/>
      <c r="X872" s="50"/>
      <c r="Y872" s="50"/>
      <c r="Z872" s="50"/>
    </row>
    <row r="873" spans="1:26" ht="17.2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0"/>
      <c r="K873" s="125"/>
      <c r="L873" s="125"/>
      <c r="R873" s="50"/>
      <c r="S873" s="50"/>
      <c r="T873" s="50"/>
      <c r="U873" s="50"/>
      <c r="V873" s="50"/>
      <c r="W873" s="52"/>
      <c r="X873" s="50"/>
      <c r="Y873" s="50"/>
      <c r="Z873" s="50"/>
    </row>
    <row r="874" spans="1:26" ht="17.2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0"/>
      <c r="K874" s="125"/>
      <c r="L874" s="125"/>
      <c r="R874" s="50"/>
      <c r="S874" s="50"/>
      <c r="T874" s="50"/>
      <c r="U874" s="50"/>
      <c r="V874" s="50"/>
      <c r="W874" s="52"/>
      <c r="X874" s="50"/>
      <c r="Y874" s="50"/>
      <c r="Z874" s="50"/>
    </row>
    <row r="875" spans="1:26" ht="17.2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0"/>
      <c r="K875" s="125"/>
      <c r="L875" s="125"/>
      <c r="R875" s="50"/>
      <c r="S875" s="50"/>
      <c r="T875" s="50"/>
      <c r="U875" s="50"/>
      <c r="V875" s="50"/>
      <c r="W875" s="52"/>
      <c r="X875" s="50"/>
      <c r="Y875" s="50"/>
      <c r="Z875" s="50"/>
    </row>
    <row r="876" spans="1:26" ht="17.2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0"/>
      <c r="K876" s="125"/>
      <c r="L876" s="125"/>
      <c r="R876" s="50"/>
      <c r="S876" s="50"/>
      <c r="T876" s="50"/>
      <c r="U876" s="50"/>
      <c r="V876" s="50"/>
      <c r="W876" s="52"/>
      <c r="X876" s="50"/>
      <c r="Y876" s="50"/>
      <c r="Z876" s="50"/>
    </row>
    <row r="877" spans="1:26" ht="17.2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0"/>
      <c r="K877" s="125"/>
      <c r="L877" s="125"/>
      <c r="R877" s="50"/>
      <c r="S877" s="50"/>
      <c r="T877" s="50"/>
      <c r="U877" s="50"/>
      <c r="V877" s="50"/>
      <c r="W877" s="52"/>
      <c r="X877" s="50"/>
      <c r="Y877" s="50"/>
      <c r="Z877" s="50"/>
    </row>
    <row r="878" spans="1:26" ht="17.2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0"/>
      <c r="K878" s="125"/>
      <c r="L878" s="125"/>
      <c r="R878" s="50"/>
      <c r="S878" s="50"/>
      <c r="T878" s="50"/>
      <c r="U878" s="50"/>
      <c r="V878" s="50"/>
      <c r="W878" s="52"/>
      <c r="X878" s="50"/>
      <c r="Y878" s="50"/>
      <c r="Z878" s="50"/>
    </row>
    <row r="879" spans="1:26" ht="17.2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0"/>
      <c r="K879" s="125"/>
      <c r="L879" s="125"/>
      <c r="R879" s="50"/>
      <c r="S879" s="50"/>
      <c r="T879" s="50"/>
      <c r="U879" s="50"/>
      <c r="V879" s="50"/>
      <c r="W879" s="52"/>
      <c r="X879" s="50"/>
      <c r="Y879" s="50"/>
      <c r="Z879" s="50"/>
    </row>
    <row r="880" spans="1:26" ht="17.2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0"/>
      <c r="K880" s="125"/>
      <c r="L880" s="125"/>
      <c r="R880" s="50"/>
      <c r="S880" s="50"/>
      <c r="T880" s="50"/>
      <c r="U880" s="50"/>
      <c r="V880" s="50"/>
      <c r="W880" s="52"/>
      <c r="X880" s="50"/>
      <c r="Y880" s="50"/>
      <c r="Z880" s="50"/>
    </row>
    <row r="881" spans="1:26" ht="17.2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0"/>
      <c r="K881" s="125"/>
      <c r="L881" s="125"/>
      <c r="R881" s="50"/>
      <c r="S881" s="50"/>
      <c r="T881" s="50"/>
      <c r="U881" s="50"/>
      <c r="V881" s="50"/>
      <c r="W881" s="52"/>
      <c r="X881" s="50"/>
      <c r="Y881" s="50"/>
      <c r="Z881" s="50"/>
    </row>
    <row r="882" spans="1:26" ht="17.2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0"/>
      <c r="K882" s="125"/>
      <c r="L882" s="125"/>
      <c r="R882" s="50"/>
      <c r="S882" s="50"/>
      <c r="T882" s="50"/>
      <c r="U882" s="50"/>
      <c r="V882" s="50"/>
      <c r="W882" s="52"/>
      <c r="X882" s="50"/>
      <c r="Y882" s="50"/>
      <c r="Z882" s="50"/>
    </row>
    <row r="883" spans="1:26" ht="17.2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0"/>
      <c r="K883" s="125"/>
      <c r="L883" s="125"/>
      <c r="R883" s="50"/>
      <c r="S883" s="50"/>
      <c r="T883" s="50"/>
      <c r="U883" s="50"/>
      <c r="V883" s="50"/>
      <c r="W883" s="52"/>
      <c r="X883" s="50"/>
      <c r="Y883" s="50"/>
      <c r="Z883" s="50"/>
    </row>
    <row r="884" spans="1:26" ht="17.2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0"/>
      <c r="K884" s="125"/>
      <c r="L884" s="125"/>
      <c r="R884" s="50"/>
      <c r="S884" s="50"/>
      <c r="T884" s="50"/>
      <c r="U884" s="50"/>
      <c r="V884" s="50"/>
      <c r="W884" s="52"/>
      <c r="X884" s="50"/>
      <c r="Y884" s="50"/>
      <c r="Z884" s="50"/>
    </row>
    <row r="885" spans="1:26" ht="17.2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0"/>
      <c r="K885" s="125"/>
      <c r="L885" s="125"/>
      <c r="R885" s="50"/>
      <c r="S885" s="50"/>
      <c r="T885" s="50"/>
      <c r="U885" s="50"/>
      <c r="V885" s="50"/>
      <c r="W885" s="52"/>
      <c r="X885" s="50"/>
      <c r="Y885" s="50"/>
      <c r="Z885" s="50"/>
    </row>
    <row r="886" spans="1:26" ht="17.2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0"/>
      <c r="K886" s="125"/>
      <c r="L886" s="125"/>
      <c r="R886" s="50"/>
      <c r="S886" s="50"/>
      <c r="T886" s="50"/>
      <c r="U886" s="50"/>
      <c r="V886" s="50"/>
      <c r="W886" s="52"/>
      <c r="X886" s="50"/>
      <c r="Y886" s="50"/>
      <c r="Z886" s="50"/>
    </row>
    <row r="887" spans="1:26" ht="17.2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0"/>
      <c r="K887" s="125"/>
      <c r="L887" s="125"/>
      <c r="R887" s="50"/>
      <c r="S887" s="50"/>
      <c r="T887" s="50"/>
      <c r="U887" s="50"/>
      <c r="V887" s="50"/>
      <c r="W887" s="52"/>
      <c r="X887" s="50"/>
      <c r="Y887" s="50"/>
      <c r="Z887" s="50"/>
    </row>
    <row r="888" spans="1:26" ht="17.2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0"/>
      <c r="K888" s="125"/>
      <c r="L888" s="125"/>
      <c r="R888" s="50"/>
      <c r="S888" s="50"/>
      <c r="T888" s="50"/>
      <c r="U888" s="50"/>
      <c r="V888" s="50"/>
      <c r="W888" s="52"/>
      <c r="X888" s="50"/>
      <c r="Y888" s="50"/>
      <c r="Z888" s="50"/>
    </row>
    <row r="889" spans="1:26" ht="17.2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0"/>
      <c r="K889" s="125"/>
      <c r="L889" s="125"/>
      <c r="R889" s="50"/>
      <c r="S889" s="50"/>
      <c r="T889" s="50"/>
      <c r="U889" s="50"/>
      <c r="V889" s="50"/>
      <c r="W889" s="52"/>
      <c r="X889" s="50"/>
      <c r="Y889" s="50"/>
      <c r="Z889" s="50"/>
    </row>
    <row r="890" spans="1:26" ht="17.2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0"/>
      <c r="K890" s="125"/>
      <c r="L890" s="125"/>
      <c r="R890" s="50"/>
      <c r="S890" s="50"/>
      <c r="T890" s="50"/>
      <c r="U890" s="50"/>
      <c r="V890" s="50"/>
      <c r="W890" s="52"/>
      <c r="X890" s="50"/>
      <c r="Y890" s="50"/>
      <c r="Z890" s="50"/>
    </row>
    <row r="891" spans="1:26" ht="17.2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0"/>
      <c r="K891" s="125"/>
      <c r="L891" s="125"/>
      <c r="R891" s="50"/>
      <c r="S891" s="50"/>
      <c r="T891" s="50"/>
      <c r="U891" s="50"/>
      <c r="V891" s="50"/>
      <c r="W891" s="52"/>
      <c r="X891" s="50"/>
      <c r="Y891" s="50"/>
      <c r="Z891" s="50"/>
    </row>
    <row r="892" spans="1:26" ht="17.2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0"/>
      <c r="K892" s="125"/>
      <c r="L892" s="125"/>
      <c r="R892" s="50"/>
      <c r="S892" s="50"/>
      <c r="T892" s="50"/>
      <c r="U892" s="50"/>
      <c r="V892" s="50"/>
      <c r="W892" s="52"/>
      <c r="X892" s="50"/>
      <c r="Y892" s="50"/>
      <c r="Z892" s="50"/>
    </row>
    <row r="893" spans="1:26" ht="17.2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0"/>
      <c r="K893" s="125"/>
      <c r="L893" s="125"/>
      <c r="R893" s="50"/>
      <c r="S893" s="50"/>
      <c r="T893" s="50"/>
      <c r="U893" s="50"/>
      <c r="V893" s="50"/>
      <c r="W893" s="52"/>
      <c r="X893" s="50"/>
      <c r="Y893" s="50"/>
      <c r="Z893" s="50"/>
    </row>
    <row r="894" spans="1:26" ht="17.2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0"/>
      <c r="K894" s="125"/>
      <c r="L894" s="125"/>
      <c r="R894" s="50"/>
      <c r="S894" s="50"/>
      <c r="T894" s="50"/>
      <c r="U894" s="50"/>
      <c r="V894" s="50"/>
      <c r="W894" s="52"/>
      <c r="X894" s="50"/>
      <c r="Y894" s="50"/>
      <c r="Z894" s="50"/>
    </row>
    <row r="895" spans="1:26" ht="17.2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0"/>
      <c r="K895" s="125"/>
      <c r="L895" s="125"/>
      <c r="R895" s="50"/>
      <c r="S895" s="50"/>
      <c r="T895" s="50"/>
      <c r="U895" s="50"/>
      <c r="V895" s="50"/>
      <c r="W895" s="52"/>
      <c r="X895" s="50"/>
      <c r="Y895" s="50"/>
      <c r="Z895" s="50"/>
    </row>
    <row r="896" spans="1:26" ht="17.2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0"/>
      <c r="K896" s="125"/>
      <c r="L896" s="125"/>
      <c r="R896" s="50"/>
      <c r="S896" s="50"/>
      <c r="T896" s="50"/>
      <c r="U896" s="50"/>
      <c r="V896" s="50"/>
      <c r="W896" s="52"/>
      <c r="X896" s="50"/>
      <c r="Y896" s="50"/>
      <c r="Z896" s="50"/>
    </row>
    <row r="897" spans="1:26" ht="17.2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0"/>
      <c r="K897" s="125"/>
      <c r="L897" s="125"/>
      <c r="R897" s="50"/>
      <c r="S897" s="50"/>
      <c r="T897" s="50"/>
      <c r="U897" s="50"/>
      <c r="V897" s="50"/>
      <c r="W897" s="52"/>
      <c r="X897" s="50"/>
      <c r="Y897" s="50"/>
      <c r="Z897" s="50"/>
    </row>
    <row r="898" spans="1:26" ht="17.2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0"/>
      <c r="K898" s="125"/>
      <c r="L898" s="125"/>
      <c r="R898" s="50"/>
      <c r="S898" s="50"/>
      <c r="T898" s="50"/>
      <c r="U898" s="50"/>
      <c r="V898" s="50"/>
      <c r="W898" s="52"/>
      <c r="X898" s="50"/>
      <c r="Y898" s="50"/>
      <c r="Z898" s="50"/>
    </row>
    <row r="899" spans="1:26" ht="17.2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0"/>
      <c r="K899" s="125"/>
      <c r="L899" s="125"/>
      <c r="R899" s="50"/>
      <c r="S899" s="50"/>
      <c r="T899" s="50"/>
      <c r="U899" s="50"/>
      <c r="V899" s="50"/>
      <c r="W899" s="52"/>
      <c r="X899" s="50"/>
      <c r="Y899" s="50"/>
      <c r="Z899" s="50"/>
    </row>
    <row r="900" spans="1:26" ht="17.2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0"/>
      <c r="K900" s="125"/>
      <c r="L900" s="125"/>
      <c r="R900" s="50"/>
      <c r="S900" s="50"/>
      <c r="T900" s="50"/>
      <c r="U900" s="50"/>
      <c r="V900" s="50"/>
      <c r="W900" s="52"/>
      <c r="X900" s="50"/>
      <c r="Y900" s="50"/>
      <c r="Z900" s="50"/>
    </row>
    <row r="901" spans="1:26" ht="17.2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0"/>
      <c r="K901" s="125"/>
      <c r="L901" s="125"/>
      <c r="R901" s="50"/>
      <c r="S901" s="50"/>
      <c r="T901" s="50"/>
      <c r="U901" s="50"/>
      <c r="V901" s="50"/>
      <c r="W901" s="52"/>
      <c r="X901" s="50"/>
      <c r="Y901" s="50"/>
      <c r="Z901" s="50"/>
    </row>
    <row r="902" spans="1:26" ht="17.2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0"/>
      <c r="K902" s="125"/>
      <c r="L902" s="125"/>
      <c r="R902" s="50"/>
      <c r="S902" s="50"/>
      <c r="T902" s="50"/>
      <c r="U902" s="50"/>
      <c r="V902" s="50"/>
      <c r="W902" s="52"/>
      <c r="X902" s="50"/>
      <c r="Y902" s="50"/>
      <c r="Z902" s="50"/>
    </row>
    <row r="903" spans="1:26" ht="17.2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0"/>
      <c r="K903" s="125"/>
      <c r="L903" s="125"/>
      <c r="R903" s="50"/>
      <c r="S903" s="50"/>
      <c r="T903" s="50"/>
      <c r="U903" s="50"/>
      <c r="V903" s="50"/>
      <c r="W903" s="52"/>
      <c r="X903" s="50"/>
      <c r="Y903" s="50"/>
      <c r="Z903" s="50"/>
    </row>
    <row r="904" spans="1:26" ht="17.2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0"/>
      <c r="K904" s="125"/>
      <c r="L904" s="125"/>
      <c r="R904" s="50"/>
      <c r="S904" s="50"/>
      <c r="T904" s="50"/>
      <c r="U904" s="50"/>
      <c r="V904" s="50"/>
      <c r="W904" s="52"/>
      <c r="X904" s="50"/>
      <c r="Y904" s="50"/>
      <c r="Z904" s="50"/>
    </row>
    <row r="905" spans="1:26" ht="17.2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0"/>
      <c r="K905" s="125"/>
      <c r="L905" s="125"/>
      <c r="R905" s="50"/>
      <c r="S905" s="50"/>
      <c r="T905" s="50"/>
      <c r="U905" s="50"/>
      <c r="V905" s="50"/>
      <c r="W905" s="52"/>
      <c r="X905" s="50"/>
      <c r="Y905" s="50"/>
      <c r="Z905" s="50"/>
    </row>
    <row r="906" spans="1:26" ht="17.2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0"/>
      <c r="K906" s="125"/>
      <c r="L906" s="125"/>
      <c r="R906" s="50"/>
      <c r="S906" s="50"/>
      <c r="T906" s="50"/>
      <c r="U906" s="50"/>
      <c r="V906" s="50"/>
      <c r="W906" s="52"/>
      <c r="X906" s="50"/>
      <c r="Y906" s="50"/>
      <c r="Z906" s="50"/>
    </row>
    <row r="907" spans="1:26" ht="17.2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0"/>
      <c r="K907" s="125"/>
      <c r="L907" s="125"/>
      <c r="R907" s="50"/>
      <c r="S907" s="50"/>
      <c r="T907" s="50"/>
      <c r="U907" s="50"/>
      <c r="V907" s="50"/>
      <c r="W907" s="52"/>
      <c r="X907" s="50"/>
      <c r="Y907" s="50"/>
      <c r="Z907" s="50"/>
    </row>
    <row r="908" spans="1:26" ht="17.2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0"/>
      <c r="K908" s="125"/>
      <c r="L908" s="125"/>
      <c r="R908" s="50"/>
      <c r="S908" s="50"/>
      <c r="T908" s="50"/>
      <c r="U908" s="50"/>
      <c r="V908" s="50"/>
      <c r="W908" s="52"/>
      <c r="X908" s="50"/>
      <c r="Y908" s="50"/>
      <c r="Z908" s="50"/>
    </row>
    <row r="909" spans="1:26" ht="17.2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0"/>
      <c r="K909" s="125"/>
      <c r="L909" s="125"/>
      <c r="R909" s="50"/>
      <c r="S909" s="50"/>
      <c r="T909" s="50"/>
      <c r="U909" s="50"/>
      <c r="V909" s="50"/>
      <c r="W909" s="52"/>
      <c r="X909" s="50"/>
      <c r="Y909" s="50"/>
      <c r="Z909" s="50"/>
    </row>
    <row r="910" spans="1:26" ht="17.2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0"/>
      <c r="K910" s="125"/>
      <c r="L910" s="125"/>
      <c r="R910" s="50"/>
      <c r="S910" s="50"/>
      <c r="T910" s="50"/>
      <c r="U910" s="50"/>
      <c r="V910" s="50"/>
      <c r="W910" s="52"/>
      <c r="X910" s="50"/>
      <c r="Y910" s="50"/>
      <c r="Z910" s="50"/>
    </row>
    <row r="911" spans="1:26" ht="17.2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0"/>
      <c r="K911" s="125"/>
      <c r="L911" s="125"/>
      <c r="R911" s="50"/>
      <c r="S911" s="50"/>
      <c r="T911" s="50"/>
      <c r="U911" s="50"/>
      <c r="V911" s="50"/>
      <c r="W911" s="52"/>
      <c r="X911" s="50"/>
      <c r="Y911" s="50"/>
      <c r="Z911" s="50"/>
    </row>
    <row r="912" spans="1:26" ht="17.2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0"/>
      <c r="K912" s="125"/>
      <c r="L912" s="125"/>
      <c r="R912" s="50"/>
      <c r="S912" s="50"/>
      <c r="T912" s="50"/>
      <c r="U912" s="50"/>
      <c r="V912" s="50"/>
      <c r="W912" s="52"/>
      <c r="X912" s="50"/>
      <c r="Y912" s="50"/>
      <c r="Z912" s="50"/>
    </row>
    <row r="913" spans="1:26" ht="17.2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0"/>
      <c r="K913" s="125"/>
      <c r="L913" s="125"/>
      <c r="R913" s="50"/>
      <c r="S913" s="50"/>
      <c r="T913" s="50"/>
      <c r="U913" s="50"/>
      <c r="V913" s="50"/>
      <c r="W913" s="52"/>
      <c r="X913" s="50"/>
      <c r="Y913" s="50"/>
      <c r="Z913" s="50"/>
    </row>
    <row r="914" spans="1:26" ht="17.2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0"/>
      <c r="K914" s="125"/>
      <c r="L914" s="125"/>
      <c r="R914" s="50"/>
      <c r="S914" s="50"/>
      <c r="T914" s="50"/>
      <c r="U914" s="50"/>
      <c r="V914" s="50"/>
      <c r="W914" s="52"/>
      <c r="X914" s="50"/>
      <c r="Y914" s="50"/>
      <c r="Z914" s="50"/>
    </row>
    <row r="915" spans="1:26" ht="17.2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0"/>
      <c r="K915" s="125"/>
      <c r="L915" s="125"/>
      <c r="R915" s="50"/>
      <c r="S915" s="50"/>
      <c r="T915" s="50"/>
      <c r="U915" s="50"/>
      <c r="V915" s="50"/>
      <c r="W915" s="52"/>
      <c r="X915" s="50"/>
      <c r="Y915" s="50"/>
      <c r="Z915" s="50"/>
    </row>
    <row r="916" spans="1:26" ht="17.2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0"/>
      <c r="K916" s="125"/>
      <c r="L916" s="125"/>
      <c r="R916" s="50"/>
      <c r="S916" s="50"/>
      <c r="T916" s="50"/>
      <c r="U916" s="50"/>
      <c r="V916" s="50"/>
      <c r="W916" s="52"/>
      <c r="X916" s="50"/>
      <c r="Y916" s="50"/>
      <c r="Z916" s="50"/>
    </row>
    <row r="917" spans="1:26" ht="17.2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0"/>
      <c r="K917" s="125"/>
      <c r="L917" s="125"/>
      <c r="R917" s="50"/>
      <c r="S917" s="50"/>
      <c r="T917" s="50"/>
      <c r="U917" s="50"/>
      <c r="V917" s="50"/>
      <c r="W917" s="52"/>
      <c r="X917" s="50"/>
      <c r="Y917" s="50"/>
      <c r="Z917" s="50"/>
    </row>
    <row r="918" spans="1:26" ht="17.2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0"/>
      <c r="K918" s="125"/>
      <c r="L918" s="125"/>
      <c r="R918" s="50"/>
      <c r="S918" s="50"/>
      <c r="T918" s="50"/>
      <c r="U918" s="50"/>
      <c r="V918" s="50"/>
      <c r="W918" s="52"/>
      <c r="X918" s="50"/>
      <c r="Y918" s="50"/>
      <c r="Z918" s="50"/>
    </row>
    <row r="919" spans="1:26" ht="17.2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0"/>
      <c r="K919" s="125"/>
      <c r="L919" s="125"/>
      <c r="R919" s="50"/>
      <c r="S919" s="50"/>
      <c r="T919" s="50"/>
      <c r="U919" s="50"/>
      <c r="V919" s="50"/>
      <c r="W919" s="52"/>
      <c r="X919" s="50"/>
      <c r="Y919" s="50"/>
      <c r="Z919" s="50"/>
    </row>
    <row r="920" spans="1:26" ht="17.2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0"/>
      <c r="K920" s="125"/>
      <c r="L920" s="125"/>
      <c r="R920" s="50"/>
      <c r="S920" s="50"/>
      <c r="T920" s="50"/>
      <c r="U920" s="50"/>
      <c r="V920" s="50"/>
      <c r="W920" s="52"/>
      <c r="X920" s="50"/>
      <c r="Y920" s="50"/>
      <c r="Z920" s="50"/>
    </row>
    <row r="921" spans="1:26" ht="17.2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0"/>
      <c r="K921" s="125"/>
      <c r="L921" s="125"/>
      <c r="R921" s="50"/>
      <c r="S921" s="50"/>
      <c r="T921" s="50"/>
      <c r="U921" s="50"/>
      <c r="V921" s="50"/>
      <c r="W921" s="52"/>
      <c r="X921" s="50"/>
      <c r="Y921" s="50"/>
      <c r="Z921" s="50"/>
    </row>
    <row r="922" spans="1:26" ht="17.2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0"/>
      <c r="K922" s="125"/>
      <c r="L922" s="125"/>
      <c r="R922" s="50"/>
      <c r="S922" s="50"/>
      <c r="T922" s="50"/>
      <c r="U922" s="50"/>
      <c r="V922" s="50"/>
      <c r="W922" s="52"/>
      <c r="X922" s="50"/>
      <c r="Y922" s="50"/>
      <c r="Z922" s="50"/>
    </row>
    <row r="923" spans="1:26" ht="17.2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0"/>
      <c r="K923" s="125"/>
      <c r="L923" s="125"/>
      <c r="R923" s="50"/>
      <c r="S923" s="50"/>
      <c r="T923" s="50"/>
      <c r="U923" s="50"/>
      <c r="V923" s="50"/>
      <c r="W923" s="52"/>
      <c r="X923" s="50"/>
      <c r="Y923" s="50"/>
      <c r="Z923" s="50"/>
    </row>
    <row r="924" spans="1:26" ht="17.2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0"/>
      <c r="K924" s="125"/>
      <c r="L924" s="125"/>
      <c r="R924" s="50"/>
      <c r="S924" s="50"/>
      <c r="T924" s="50"/>
      <c r="U924" s="50"/>
      <c r="V924" s="50"/>
      <c r="W924" s="52"/>
      <c r="X924" s="50"/>
      <c r="Y924" s="50"/>
      <c r="Z924" s="50"/>
    </row>
    <row r="925" spans="1:26" ht="17.2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0"/>
      <c r="K925" s="125"/>
      <c r="L925" s="125"/>
      <c r="R925" s="50"/>
      <c r="S925" s="50"/>
      <c r="T925" s="50"/>
      <c r="U925" s="50"/>
      <c r="V925" s="50"/>
      <c r="W925" s="52"/>
      <c r="X925" s="50"/>
      <c r="Y925" s="50"/>
      <c r="Z925" s="50"/>
    </row>
    <row r="926" spans="1:26" ht="17.2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0"/>
      <c r="K926" s="125"/>
      <c r="L926" s="125"/>
      <c r="R926" s="50"/>
      <c r="S926" s="50"/>
      <c r="T926" s="50"/>
      <c r="U926" s="50"/>
      <c r="V926" s="50"/>
      <c r="W926" s="52"/>
      <c r="X926" s="50"/>
      <c r="Y926" s="50"/>
      <c r="Z926" s="50"/>
    </row>
    <row r="927" spans="1:26" ht="17.2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0"/>
      <c r="K927" s="125"/>
      <c r="L927" s="125"/>
      <c r="R927" s="50"/>
      <c r="S927" s="50"/>
      <c r="T927" s="50"/>
      <c r="U927" s="50"/>
      <c r="V927" s="50"/>
      <c r="W927" s="52"/>
      <c r="X927" s="50"/>
      <c r="Y927" s="50"/>
      <c r="Z927" s="50"/>
    </row>
    <row r="928" spans="1:26" ht="17.2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0"/>
      <c r="K928" s="125"/>
      <c r="L928" s="125"/>
      <c r="R928" s="50"/>
      <c r="S928" s="50"/>
      <c r="T928" s="50"/>
      <c r="U928" s="50"/>
      <c r="V928" s="50"/>
      <c r="W928" s="52"/>
      <c r="X928" s="50"/>
      <c r="Y928" s="50"/>
      <c r="Z928" s="50"/>
    </row>
    <row r="929" spans="1:26" ht="17.2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0"/>
      <c r="K929" s="125"/>
      <c r="L929" s="125"/>
      <c r="R929" s="50"/>
      <c r="S929" s="50"/>
      <c r="T929" s="50"/>
      <c r="U929" s="50"/>
      <c r="V929" s="50"/>
      <c r="W929" s="52"/>
      <c r="X929" s="50"/>
      <c r="Y929" s="50"/>
      <c r="Z929" s="50"/>
    </row>
    <row r="930" spans="1:26" ht="17.2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0"/>
      <c r="K930" s="125"/>
      <c r="L930" s="125"/>
      <c r="R930" s="50"/>
      <c r="S930" s="50"/>
      <c r="T930" s="50"/>
      <c r="U930" s="50"/>
      <c r="V930" s="50"/>
      <c r="W930" s="52"/>
      <c r="X930" s="50"/>
      <c r="Y930" s="50"/>
      <c r="Z930" s="50"/>
    </row>
    <row r="931" spans="1:26" ht="17.2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0"/>
      <c r="K931" s="125"/>
      <c r="L931" s="125"/>
      <c r="R931" s="50"/>
      <c r="S931" s="50"/>
      <c r="T931" s="50"/>
      <c r="U931" s="50"/>
      <c r="V931" s="50"/>
      <c r="W931" s="52"/>
      <c r="X931" s="50"/>
      <c r="Y931" s="50"/>
      <c r="Z931" s="50"/>
    </row>
    <row r="932" spans="1:26" ht="17.2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0"/>
      <c r="K932" s="125"/>
      <c r="L932" s="125"/>
      <c r="R932" s="50"/>
      <c r="S932" s="50"/>
      <c r="T932" s="50"/>
      <c r="U932" s="50"/>
      <c r="V932" s="50"/>
      <c r="W932" s="52"/>
      <c r="X932" s="50"/>
      <c r="Y932" s="50"/>
      <c r="Z932" s="50"/>
    </row>
    <row r="933" spans="1:26" ht="17.2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0"/>
      <c r="K933" s="125"/>
      <c r="L933" s="125"/>
      <c r="R933" s="50"/>
      <c r="S933" s="50"/>
      <c r="T933" s="50"/>
      <c r="U933" s="50"/>
      <c r="V933" s="50"/>
      <c r="W933" s="52"/>
      <c r="X933" s="50"/>
      <c r="Y933" s="50"/>
      <c r="Z933" s="50"/>
    </row>
    <row r="934" spans="1:26" ht="17.2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0"/>
      <c r="K934" s="125"/>
      <c r="L934" s="125"/>
      <c r="R934" s="50"/>
      <c r="S934" s="50"/>
      <c r="T934" s="50"/>
      <c r="U934" s="50"/>
      <c r="V934" s="50"/>
      <c r="W934" s="52"/>
      <c r="X934" s="50"/>
      <c r="Y934" s="50"/>
      <c r="Z934" s="50"/>
    </row>
    <row r="935" spans="1:26" ht="17.2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0"/>
      <c r="K935" s="125"/>
      <c r="L935" s="125"/>
      <c r="R935" s="50"/>
      <c r="S935" s="50"/>
      <c r="T935" s="50"/>
      <c r="U935" s="50"/>
      <c r="V935" s="50"/>
      <c r="W935" s="52"/>
      <c r="X935" s="50"/>
      <c r="Y935" s="50"/>
      <c r="Z935" s="50"/>
    </row>
    <row r="936" spans="1:26" ht="17.2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0"/>
      <c r="K936" s="125"/>
      <c r="L936" s="125"/>
      <c r="R936" s="50"/>
      <c r="S936" s="50"/>
      <c r="T936" s="50"/>
      <c r="U936" s="50"/>
      <c r="V936" s="50"/>
      <c r="W936" s="52"/>
      <c r="X936" s="50"/>
      <c r="Y936" s="50"/>
      <c r="Z936" s="50"/>
    </row>
    <row r="937" spans="1:26" ht="17.2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0"/>
      <c r="K937" s="125"/>
      <c r="L937" s="125"/>
      <c r="R937" s="50"/>
      <c r="S937" s="50"/>
      <c r="T937" s="50"/>
      <c r="U937" s="50"/>
      <c r="V937" s="50"/>
      <c r="W937" s="52"/>
      <c r="X937" s="50"/>
      <c r="Y937" s="50"/>
      <c r="Z937" s="50"/>
    </row>
    <row r="938" spans="1:26" ht="17.2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0"/>
      <c r="K938" s="125"/>
      <c r="L938" s="125"/>
      <c r="R938" s="50"/>
      <c r="S938" s="50"/>
      <c r="T938" s="50"/>
      <c r="U938" s="50"/>
      <c r="V938" s="50"/>
      <c r="W938" s="52"/>
      <c r="X938" s="50"/>
      <c r="Y938" s="50"/>
      <c r="Z938" s="50"/>
    </row>
    <row r="939" spans="1:26" ht="17.2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0"/>
      <c r="K939" s="125"/>
      <c r="L939" s="125"/>
      <c r="R939" s="50"/>
      <c r="S939" s="50"/>
      <c r="T939" s="50"/>
      <c r="U939" s="50"/>
      <c r="V939" s="50"/>
      <c r="W939" s="52"/>
      <c r="X939" s="50"/>
      <c r="Y939" s="50"/>
      <c r="Z939" s="50"/>
    </row>
    <row r="940" spans="1:26" ht="17.2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0"/>
      <c r="K940" s="125"/>
      <c r="L940" s="125"/>
      <c r="R940" s="50"/>
      <c r="S940" s="50"/>
      <c r="T940" s="50"/>
      <c r="U940" s="50"/>
      <c r="V940" s="50"/>
      <c r="W940" s="52"/>
      <c r="X940" s="50"/>
      <c r="Y940" s="50"/>
      <c r="Z940" s="50"/>
    </row>
    <row r="941" spans="1:26" ht="17.2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0"/>
      <c r="K941" s="125"/>
      <c r="L941" s="125"/>
      <c r="R941" s="50"/>
      <c r="S941" s="50"/>
      <c r="T941" s="50"/>
      <c r="U941" s="50"/>
      <c r="V941" s="50"/>
      <c r="W941" s="52"/>
      <c r="X941" s="50"/>
      <c r="Y941" s="50"/>
      <c r="Z941" s="50"/>
    </row>
    <row r="942" spans="1:26" ht="17.2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0"/>
      <c r="K942" s="125"/>
      <c r="L942" s="125"/>
      <c r="R942" s="50"/>
      <c r="S942" s="50"/>
      <c r="T942" s="50"/>
      <c r="U942" s="50"/>
      <c r="V942" s="50"/>
      <c r="W942" s="52"/>
      <c r="X942" s="50"/>
      <c r="Y942" s="50"/>
      <c r="Z942" s="50"/>
    </row>
    <row r="943" spans="1:26" ht="17.2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0"/>
      <c r="K943" s="125"/>
      <c r="L943" s="125"/>
      <c r="R943" s="50"/>
      <c r="S943" s="50"/>
      <c r="T943" s="50"/>
      <c r="U943" s="50"/>
      <c r="V943" s="50"/>
      <c r="W943" s="52"/>
      <c r="X943" s="50"/>
      <c r="Y943" s="50"/>
      <c r="Z943" s="50"/>
    </row>
    <row r="944" spans="1:26" ht="17.2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0"/>
      <c r="K944" s="125"/>
      <c r="L944" s="125"/>
      <c r="R944" s="50"/>
      <c r="S944" s="50"/>
      <c r="T944" s="50"/>
      <c r="U944" s="50"/>
      <c r="V944" s="50"/>
      <c r="W944" s="52"/>
      <c r="X944" s="50"/>
      <c r="Y944" s="50"/>
      <c r="Z944" s="50"/>
    </row>
    <row r="945" spans="1:26" ht="17.2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0"/>
      <c r="K945" s="125"/>
      <c r="L945" s="125"/>
      <c r="R945" s="50"/>
      <c r="S945" s="50"/>
      <c r="T945" s="50"/>
      <c r="U945" s="50"/>
      <c r="V945" s="50"/>
      <c r="W945" s="52"/>
      <c r="X945" s="50"/>
      <c r="Y945" s="50"/>
      <c r="Z945" s="50"/>
    </row>
    <row r="946" spans="1:26" ht="17.2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0"/>
      <c r="K946" s="125"/>
      <c r="L946" s="125"/>
      <c r="R946" s="50"/>
      <c r="S946" s="50"/>
      <c r="T946" s="50"/>
      <c r="U946" s="50"/>
      <c r="V946" s="50"/>
      <c r="W946" s="52"/>
      <c r="X946" s="50"/>
      <c r="Y946" s="50"/>
      <c r="Z946" s="50"/>
    </row>
    <row r="947" spans="1:26" ht="17.2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0"/>
      <c r="K947" s="125"/>
      <c r="L947" s="125"/>
      <c r="R947" s="50"/>
      <c r="S947" s="50"/>
      <c r="T947" s="50"/>
      <c r="U947" s="50"/>
      <c r="V947" s="50"/>
      <c r="W947" s="52"/>
      <c r="X947" s="50"/>
      <c r="Y947" s="50"/>
      <c r="Z947" s="50"/>
    </row>
    <row r="948" spans="1:26" ht="17.2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0"/>
      <c r="K948" s="125"/>
      <c r="L948" s="125"/>
      <c r="R948" s="50"/>
      <c r="S948" s="50"/>
      <c r="T948" s="50"/>
      <c r="U948" s="50"/>
      <c r="V948" s="50"/>
      <c r="W948" s="52"/>
      <c r="X948" s="50"/>
      <c r="Y948" s="50"/>
      <c r="Z948" s="50"/>
    </row>
    <row r="949" spans="1:26" ht="17.2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0"/>
      <c r="K949" s="125"/>
      <c r="L949" s="125"/>
      <c r="R949" s="50"/>
      <c r="S949" s="50"/>
      <c r="T949" s="50"/>
      <c r="U949" s="50"/>
      <c r="V949" s="50"/>
      <c r="W949" s="52"/>
      <c r="X949" s="50"/>
      <c r="Y949" s="50"/>
      <c r="Z949" s="50"/>
    </row>
    <row r="950" spans="1:26" ht="17.2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0"/>
      <c r="K950" s="125"/>
      <c r="L950" s="125"/>
      <c r="R950" s="50"/>
      <c r="S950" s="50"/>
      <c r="T950" s="50"/>
      <c r="U950" s="50"/>
      <c r="V950" s="50"/>
      <c r="W950" s="52"/>
      <c r="X950" s="50"/>
      <c r="Y950" s="50"/>
      <c r="Z950" s="50"/>
    </row>
    <row r="951" spans="1:26" ht="17.2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0"/>
      <c r="K951" s="125"/>
      <c r="L951" s="125"/>
      <c r="R951" s="50"/>
      <c r="S951" s="50"/>
      <c r="T951" s="50"/>
      <c r="U951" s="50"/>
      <c r="V951" s="50"/>
      <c r="W951" s="52"/>
      <c r="X951" s="50"/>
      <c r="Y951" s="50"/>
      <c r="Z951" s="50"/>
    </row>
    <row r="952" spans="1:26" ht="17.2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0"/>
      <c r="K952" s="125"/>
      <c r="L952" s="125"/>
      <c r="R952" s="50"/>
      <c r="S952" s="50"/>
      <c r="T952" s="50"/>
      <c r="U952" s="50"/>
      <c r="V952" s="50"/>
      <c r="W952" s="52"/>
      <c r="X952" s="50"/>
      <c r="Y952" s="50"/>
      <c r="Z952" s="50"/>
    </row>
    <row r="953" spans="1:26" ht="17.2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0"/>
      <c r="K953" s="125"/>
      <c r="L953" s="125"/>
      <c r="R953" s="50"/>
      <c r="S953" s="50"/>
      <c r="T953" s="50"/>
      <c r="U953" s="50"/>
      <c r="V953" s="50"/>
      <c r="W953" s="52"/>
      <c r="X953" s="50"/>
      <c r="Y953" s="50"/>
      <c r="Z953" s="50"/>
    </row>
    <row r="954" spans="1:26" ht="17.2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0"/>
      <c r="K954" s="125"/>
      <c r="L954" s="125"/>
      <c r="R954" s="50"/>
      <c r="S954" s="50"/>
      <c r="T954" s="50"/>
      <c r="U954" s="50"/>
      <c r="V954" s="50"/>
      <c r="W954" s="52"/>
      <c r="X954" s="50"/>
      <c r="Y954" s="50"/>
      <c r="Z954" s="50"/>
    </row>
    <row r="955" spans="1:26" ht="17.2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0"/>
      <c r="K955" s="125"/>
      <c r="L955" s="125"/>
      <c r="R955" s="50"/>
      <c r="S955" s="50"/>
      <c r="T955" s="50"/>
      <c r="U955" s="50"/>
      <c r="V955" s="50"/>
      <c r="W955" s="52"/>
      <c r="X955" s="50"/>
      <c r="Y955" s="50"/>
      <c r="Z955" s="50"/>
    </row>
    <row r="956" spans="1:26" ht="17.2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0"/>
      <c r="K956" s="125"/>
      <c r="L956" s="125"/>
      <c r="R956" s="50"/>
      <c r="S956" s="50"/>
      <c r="T956" s="50"/>
      <c r="U956" s="50"/>
      <c r="V956" s="50"/>
      <c r="W956" s="52"/>
      <c r="X956" s="50"/>
      <c r="Y956" s="50"/>
      <c r="Z956" s="50"/>
    </row>
    <row r="957" spans="1:26" ht="17.2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0"/>
      <c r="K957" s="125"/>
      <c r="L957" s="125"/>
      <c r="R957" s="50"/>
      <c r="S957" s="50"/>
      <c r="T957" s="50"/>
      <c r="U957" s="50"/>
      <c r="V957" s="50"/>
      <c r="W957" s="52"/>
      <c r="X957" s="50"/>
      <c r="Y957" s="50"/>
      <c r="Z957" s="50"/>
    </row>
    <row r="958" spans="1:26" ht="17.2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0"/>
      <c r="K958" s="125"/>
      <c r="L958" s="125"/>
      <c r="R958" s="50"/>
      <c r="S958" s="50"/>
      <c r="T958" s="50"/>
      <c r="U958" s="50"/>
      <c r="V958" s="50"/>
      <c r="W958" s="52"/>
      <c r="X958" s="50"/>
      <c r="Y958" s="50"/>
      <c r="Z958" s="50"/>
    </row>
    <row r="959" spans="1:26" ht="17.2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0"/>
      <c r="K959" s="125"/>
      <c r="L959" s="125"/>
      <c r="R959" s="50"/>
      <c r="S959" s="50"/>
      <c r="T959" s="50"/>
      <c r="U959" s="50"/>
      <c r="V959" s="50"/>
      <c r="W959" s="52"/>
      <c r="X959" s="50"/>
      <c r="Y959" s="50"/>
      <c r="Z959" s="50"/>
    </row>
    <row r="960" spans="1:26" ht="17.2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0"/>
      <c r="K960" s="125"/>
      <c r="L960" s="125"/>
      <c r="R960" s="50"/>
      <c r="S960" s="50"/>
      <c r="T960" s="50"/>
      <c r="U960" s="50"/>
      <c r="V960" s="50"/>
      <c r="W960" s="52"/>
      <c r="X960" s="50"/>
      <c r="Y960" s="50"/>
      <c r="Z960" s="50"/>
    </row>
    <row r="961" spans="1:26" ht="17.2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0"/>
      <c r="K961" s="125"/>
      <c r="L961" s="125"/>
      <c r="R961" s="50"/>
      <c r="S961" s="50"/>
      <c r="T961" s="50"/>
      <c r="U961" s="50"/>
      <c r="V961" s="50"/>
      <c r="W961" s="52"/>
      <c r="X961" s="50"/>
      <c r="Y961" s="50"/>
      <c r="Z961" s="50"/>
    </row>
    <row r="962" spans="1:26" ht="17.2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0"/>
      <c r="K962" s="125"/>
      <c r="L962" s="125"/>
      <c r="R962" s="50"/>
      <c r="S962" s="50"/>
      <c r="T962" s="50"/>
      <c r="U962" s="50"/>
      <c r="V962" s="50"/>
      <c r="W962" s="52"/>
      <c r="X962" s="50"/>
      <c r="Y962" s="50"/>
      <c r="Z962" s="50"/>
    </row>
    <row r="963" spans="1:26" ht="17.2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0"/>
      <c r="K963" s="125"/>
      <c r="L963" s="125"/>
      <c r="R963" s="50"/>
      <c r="S963" s="50"/>
      <c r="T963" s="50"/>
      <c r="U963" s="50"/>
      <c r="V963" s="50"/>
      <c r="W963" s="52"/>
      <c r="X963" s="50"/>
      <c r="Y963" s="50"/>
      <c r="Z963" s="50"/>
    </row>
    <row r="964" spans="1:26" ht="17.2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0"/>
      <c r="K964" s="125"/>
      <c r="L964" s="125"/>
      <c r="R964" s="50"/>
      <c r="S964" s="50"/>
      <c r="T964" s="50"/>
      <c r="U964" s="50"/>
      <c r="V964" s="50"/>
      <c r="W964" s="52"/>
      <c r="X964" s="50"/>
      <c r="Y964" s="50"/>
      <c r="Z964" s="50"/>
    </row>
    <row r="965" spans="1:26" ht="17.2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0"/>
      <c r="K965" s="125"/>
      <c r="L965" s="125"/>
      <c r="R965" s="50"/>
      <c r="S965" s="50"/>
      <c r="T965" s="50"/>
      <c r="U965" s="50"/>
      <c r="V965" s="50"/>
      <c r="W965" s="52"/>
      <c r="X965" s="50"/>
      <c r="Y965" s="50"/>
      <c r="Z965" s="50"/>
    </row>
    <row r="966" spans="1:26" ht="17.2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0"/>
      <c r="K966" s="125"/>
      <c r="L966" s="125"/>
      <c r="R966" s="50"/>
      <c r="S966" s="50"/>
      <c r="T966" s="50"/>
      <c r="U966" s="50"/>
      <c r="V966" s="50"/>
      <c r="W966" s="52"/>
      <c r="X966" s="50"/>
      <c r="Y966" s="50"/>
      <c r="Z966" s="50"/>
    </row>
    <row r="967" spans="1:26" ht="17.2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0"/>
      <c r="K967" s="125"/>
      <c r="L967" s="125"/>
      <c r="R967" s="50"/>
      <c r="S967" s="50"/>
      <c r="T967" s="50"/>
      <c r="U967" s="50"/>
      <c r="V967" s="50"/>
      <c r="W967" s="52"/>
      <c r="X967" s="50"/>
      <c r="Y967" s="50"/>
      <c r="Z967" s="50"/>
    </row>
    <row r="968" spans="1:26" ht="17.2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0"/>
      <c r="K968" s="125"/>
      <c r="L968" s="125"/>
      <c r="R968" s="50"/>
      <c r="S968" s="50"/>
      <c r="T968" s="50"/>
      <c r="U968" s="50"/>
      <c r="V968" s="50"/>
      <c r="W968" s="52"/>
      <c r="X968" s="50"/>
      <c r="Y968" s="50"/>
      <c r="Z968" s="50"/>
    </row>
    <row r="969" spans="1:26" ht="17.2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0"/>
      <c r="K969" s="125"/>
      <c r="L969" s="125"/>
      <c r="R969" s="50"/>
      <c r="S969" s="50"/>
      <c r="T969" s="50"/>
      <c r="U969" s="50"/>
      <c r="V969" s="50"/>
      <c r="W969" s="52"/>
      <c r="X969" s="50"/>
      <c r="Y969" s="50"/>
      <c r="Z969" s="50"/>
    </row>
    <row r="970" spans="1:26" ht="17.2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0"/>
      <c r="K970" s="125"/>
      <c r="L970" s="125"/>
      <c r="R970" s="50"/>
      <c r="S970" s="50"/>
      <c r="T970" s="50"/>
      <c r="U970" s="50"/>
      <c r="V970" s="50"/>
      <c r="W970" s="52"/>
      <c r="X970" s="50"/>
      <c r="Y970" s="50"/>
      <c r="Z970" s="50"/>
    </row>
    <row r="971" spans="1:26" ht="17.2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0"/>
      <c r="K971" s="125"/>
      <c r="L971" s="125"/>
      <c r="R971" s="50"/>
      <c r="S971" s="50"/>
      <c r="T971" s="50"/>
      <c r="U971" s="50"/>
      <c r="V971" s="50"/>
      <c r="W971" s="52"/>
      <c r="X971" s="50"/>
      <c r="Y971" s="50"/>
      <c r="Z971" s="50"/>
    </row>
    <row r="972" spans="1:26" ht="17.2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0"/>
      <c r="K972" s="125"/>
      <c r="L972" s="125"/>
      <c r="R972" s="50"/>
      <c r="S972" s="50"/>
      <c r="T972" s="50"/>
      <c r="U972" s="50"/>
      <c r="V972" s="50"/>
      <c r="W972" s="52"/>
      <c r="X972" s="50"/>
      <c r="Y972" s="50"/>
      <c r="Z972" s="50"/>
    </row>
    <row r="973" spans="1:26" ht="17.2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0"/>
      <c r="K973" s="125"/>
      <c r="L973" s="125"/>
      <c r="R973" s="50"/>
      <c r="S973" s="50"/>
      <c r="T973" s="50"/>
      <c r="U973" s="50"/>
      <c r="V973" s="50"/>
      <c r="W973" s="52"/>
      <c r="X973" s="50"/>
      <c r="Y973" s="50"/>
      <c r="Z973" s="50"/>
    </row>
    <row r="974" spans="1:26" ht="17.2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0"/>
      <c r="K974" s="125"/>
      <c r="L974" s="125"/>
      <c r="R974" s="50"/>
      <c r="S974" s="50"/>
      <c r="T974" s="50"/>
      <c r="U974" s="50"/>
      <c r="V974" s="50"/>
      <c r="W974" s="52"/>
      <c r="X974" s="50"/>
      <c r="Y974" s="50"/>
      <c r="Z974" s="50"/>
    </row>
    <row r="975" spans="1:26" ht="17.2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0"/>
      <c r="K975" s="125"/>
      <c r="L975" s="125"/>
      <c r="R975" s="50"/>
      <c r="S975" s="50"/>
      <c r="T975" s="50"/>
      <c r="U975" s="50"/>
      <c r="V975" s="50"/>
      <c r="W975" s="52"/>
      <c r="X975" s="50"/>
      <c r="Y975" s="50"/>
      <c r="Z975" s="50"/>
    </row>
    <row r="976" spans="1:26" ht="17.2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0"/>
      <c r="K976" s="125"/>
      <c r="L976" s="125"/>
      <c r="R976" s="50"/>
      <c r="S976" s="50"/>
      <c r="T976" s="50"/>
      <c r="U976" s="50"/>
      <c r="V976" s="50"/>
      <c r="W976" s="52"/>
      <c r="X976" s="50"/>
      <c r="Y976" s="50"/>
      <c r="Z976" s="50"/>
    </row>
    <row r="977" spans="1:26" ht="17.2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0"/>
      <c r="K977" s="125"/>
      <c r="L977" s="125"/>
      <c r="R977" s="50"/>
      <c r="S977" s="50"/>
      <c r="T977" s="50"/>
      <c r="U977" s="50"/>
      <c r="V977" s="50"/>
      <c r="W977" s="52"/>
      <c r="X977" s="50"/>
      <c r="Y977" s="50"/>
      <c r="Z977" s="50"/>
    </row>
    <row r="978" spans="1:26" ht="17.2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0"/>
      <c r="K978" s="125"/>
      <c r="L978" s="125"/>
      <c r="R978" s="50"/>
      <c r="S978" s="50"/>
      <c r="T978" s="50"/>
      <c r="U978" s="50"/>
      <c r="V978" s="50"/>
      <c r="W978" s="52"/>
      <c r="X978" s="50"/>
      <c r="Y978" s="50"/>
      <c r="Z978" s="50"/>
    </row>
    <row r="979" spans="1:26" ht="17.2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0"/>
      <c r="K979" s="125"/>
      <c r="L979" s="125"/>
      <c r="R979" s="50"/>
      <c r="S979" s="50"/>
      <c r="T979" s="50"/>
      <c r="U979" s="50"/>
      <c r="V979" s="50"/>
      <c r="W979" s="52"/>
      <c r="X979" s="50"/>
      <c r="Y979" s="50"/>
      <c r="Z979" s="50"/>
    </row>
    <row r="980" spans="1:26" ht="17.2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0"/>
      <c r="K980" s="125"/>
      <c r="L980" s="125"/>
      <c r="R980" s="50"/>
      <c r="S980" s="50"/>
      <c r="T980" s="50"/>
      <c r="U980" s="50"/>
      <c r="V980" s="50"/>
      <c r="W980" s="52"/>
      <c r="X980" s="50"/>
      <c r="Y980" s="50"/>
      <c r="Z980" s="50"/>
    </row>
    <row r="981" spans="1:26" ht="17.2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0"/>
      <c r="K981" s="125"/>
      <c r="L981" s="125"/>
      <c r="R981" s="50"/>
      <c r="S981" s="50"/>
      <c r="T981" s="50"/>
      <c r="U981" s="50"/>
      <c r="V981" s="50"/>
      <c r="W981" s="52"/>
      <c r="X981" s="50"/>
      <c r="Y981" s="50"/>
      <c r="Z981" s="50"/>
    </row>
    <row r="982" spans="1:26" ht="17.2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0"/>
      <c r="K982" s="125"/>
      <c r="L982" s="125"/>
      <c r="R982" s="50"/>
      <c r="S982" s="50"/>
      <c r="T982" s="50"/>
      <c r="U982" s="50"/>
      <c r="V982" s="50"/>
      <c r="W982" s="52"/>
      <c r="X982" s="50"/>
      <c r="Y982" s="50"/>
      <c r="Z982" s="50"/>
    </row>
    <row r="983" spans="1:26" ht="17.2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0"/>
      <c r="K983" s="125"/>
      <c r="L983" s="125"/>
      <c r="R983" s="50"/>
      <c r="S983" s="50"/>
      <c r="T983" s="50"/>
      <c r="U983" s="50"/>
      <c r="V983" s="50"/>
      <c r="W983" s="52"/>
      <c r="X983" s="50"/>
      <c r="Y983" s="50"/>
      <c r="Z983" s="50"/>
    </row>
    <row r="984" spans="1:26" ht="17.2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0"/>
      <c r="K984" s="125"/>
      <c r="L984" s="125"/>
      <c r="R984" s="50"/>
      <c r="S984" s="50"/>
      <c r="T984" s="50"/>
      <c r="U984" s="50"/>
      <c r="V984" s="50"/>
      <c r="W984" s="52"/>
      <c r="X984" s="50"/>
      <c r="Y984" s="50"/>
      <c r="Z984" s="50"/>
    </row>
    <row r="985" spans="1:26" ht="17.2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0"/>
      <c r="K985" s="125"/>
      <c r="L985" s="125"/>
      <c r="R985" s="50"/>
      <c r="S985" s="50"/>
      <c r="T985" s="50"/>
      <c r="U985" s="50"/>
      <c r="V985" s="50"/>
      <c r="W985" s="52"/>
      <c r="X985" s="50"/>
      <c r="Y985" s="50"/>
      <c r="Z985" s="50"/>
    </row>
    <row r="986" spans="1:26" ht="17.2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0"/>
      <c r="K986" s="125"/>
      <c r="L986" s="125"/>
      <c r="R986" s="50"/>
      <c r="S986" s="50"/>
      <c r="T986" s="50"/>
      <c r="U986" s="50"/>
      <c r="V986" s="50"/>
      <c r="W986" s="52"/>
      <c r="X986" s="50"/>
      <c r="Y986" s="50"/>
      <c r="Z986" s="50"/>
    </row>
    <row r="987" spans="1:26" ht="17.2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0"/>
      <c r="K987" s="125"/>
      <c r="L987" s="125"/>
      <c r="R987" s="50"/>
      <c r="S987" s="50"/>
      <c r="T987" s="50"/>
      <c r="U987" s="50"/>
      <c r="V987" s="50"/>
      <c r="W987" s="52"/>
      <c r="X987" s="50"/>
      <c r="Y987" s="50"/>
      <c r="Z987" s="50"/>
    </row>
    <row r="988" spans="1:26" ht="17.2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0"/>
      <c r="K988" s="125"/>
      <c r="L988" s="125"/>
      <c r="R988" s="50"/>
      <c r="S988" s="50"/>
      <c r="T988" s="50"/>
      <c r="U988" s="50"/>
      <c r="V988" s="50"/>
      <c r="W988" s="52"/>
      <c r="X988" s="50"/>
      <c r="Y988" s="50"/>
      <c r="Z988" s="50"/>
    </row>
    <row r="989" spans="1:26" ht="17.2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0"/>
      <c r="K989" s="125"/>
      <c r="L989" s="125"/>
      <c r="R989" s="50"/>
      <c r="S989" s="50"/>
      <c r="T989" s="50"/>
      <c r="U989" s="50"/>
      <c r="V989" s="50"/>
      <c r="W989" s="52"/>
      <c r="X989" s="50"/>
      <c r="Y989" s="50"/>
      <c r="Z989" s="50"/>
    </row>
    <row r="990" spans="1:26" ht="17.2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0"/>
      <c r="K990" s="125"/>
      <c r="L990" s="125"/>
      <c r="R990" s="50"/>
      <c r="S990" s="50"/>
      <c r="T990" s="50"/>
      <c r="U990" s="50"/>
      <c r="V990" s="50"/>
      <c r="W990" s="52"/>
      <c r="X990" s="50"/>
      <c r="Y990" s="50"/>
      <c r="Z990" s="50"/>
    </row>
    <row r="991" spans="1:26" ht="17.2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0"/>
      <c r="K991" s="125"/>
      <c r="L991" s="125"/>
      <c r="R991" s="50"/>
      <c r="S991" s="50"/>
      <c r="T991" s="50"/>
      <c r="U991" s="50"/>
      <c r="V991" s="50"/>
      <c r="W991" s="52"/>
      <c r="X991" s="50"/>
      <c r="Y991" s="50"/>
      <c r="Z991" s="50"/>
    </row>
    <row r="992" spans="1:26" ht="17.2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0"/>
      <c r="K992" s="125"/>
      <c r="L992" s="125"/>
      <c r="R992" s="50"/>
      <c r="S992" s="50"/>
      <c r="T992" s="50"/>
      <c r="U992" s="50"/>
      <c r="V992" s="50"/>
      <c r="W992" s="52"/>
      <c r="X992" s="50"/>
      <c r="Y992" s="50"/>
      <c r="Z992" s="50"/>
    </row>
    <row r="993" spans="1:26" ht="17.2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0"/>
      <c r="K993" s="125"/>
      <c r="L993" s="125"/>
      <c r="R993" s="50"/>
      <c r="S993" s="50"/>
      <c r="T993" s="50"/>
      <c r="U993" s="50"/>
      <c r="V993" s="50"/>
      <c r="W993" s="52"/>
      <c r="X993" s="50"/>
      <c r="Y993" s="50"/>
      <c r="Z993" s="50"/>
    </row>
    <row r="994" spans="1:26" ht="17.2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0"/>
      <c r="K994" s="125"/>
      <c r="L994" s="125"/>
      <c r="R994" s="50"/>
      <c r="S994" s="50"/>
      <c r="T994" s="50"/>
      <c r="U994" s="50"/>
      <c r="V994" s="50"/>
      <c r="W994" s="52"/>
      <c r="X994" s="50"/>
      <c r="Y994" s="50"/>
      <c r="Z994" s="50"/>
    </row>
    <row r="995" spans="1:26" ht="17.2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0"/>
      <c r="K995" s="125"/>
      <c r="L995" s="125"/>
      <c r="R995" s="50"/>
      <c r="S995" s="50"/>
      <c r="T995" s="50"/>
      <c r="U995" s="50"/>
      <c r="V995" s="50"/>
      <c r="W995" s="52"/>
      <c r="X995" s="50"/>
      <c r="Y995" s="50"/>
      <c r="Z995" s="50"/>
    </row>
    <row r="996" spans="1:26" ht="17.2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0"/>
      <c r="K996" s="125"/>
      <c r="L996" s="125"/>
      <c r="R996" s="50"/>
      <c r="S996" s="50"/>
      <c r="T996" s="50"/>
      <c r="U996" s="50"/>
      <c r="V996" s="50"/>
      <c r="W996" s="52"/>
      <c r="X996" s="50"/>
      <c r="Y996" s="50"/>
      <c r="Z996" s="50"/>
    </row>
    <row r="997" spans="1:26" ht="17.2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0"/>
      <c r="K997" s="125"/>
      <c r="L997" s="125"/>
      <c r="R997" s="50"/>
      <c r="S997" s="50"/>
      <c r="T997" s="50"/>
      <c r="U997" s="50"/>
      <c r="V997" s="50"/>
      <c r="W997" s="52"/>
      <c r="X997" s="50"/>
      <c r="Y997" s="50"/>
      <c r="Z997" s="50"/>
    </row>
    <row r="998" spans="1:26" ht="17.2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0"/>
      <c r="K998" s="125"/>
      <c r="L998" s="125"/>
      <c r="R998" s="50"/>
      <c r="S998" s="50"/>
      <c r="T998" s="50"/>
      <c r="U998" s="50"/>
      <c r="V998" s="50"/>
      <c r="W998" s="52"/>
      <c r="X998" s="50"/>
      <c r="Y998" s="50"/>
      <c r="Z998" s="50"/>
    </row>
    <row r="999" spans="1:26" ht="17.2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0"/>
      <c r="K999" s="125"/>
      <c r="L999" s="125"/>
      <c r="R999" s="50"/>
      <c r="S999" s="50"/>
      <c r="T999" s="50"/>
      <c r="U999" s="50"/>
      <c r="V999" s="50"/>
      <c r="W999" s="52"/>
      <c r="X999" s="50"/>
      <c r="Y999" s="50"/>
      <c r="Z999" s="50"/>
    </row>
    <row r="1000" spans="1:26" ht="17.2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0"/>
      <c r="K1000" s="125"/>
      <c r="L1000" s="125"/>
      <c r="R1000" s="50"/>
      <c r="S1000" s="50"/>
      <c r="T1000" s="50"/>
      <c r="U1000" s="50"/>
      <c r="V1000" s="50"/>
      <c r="W1000" s="52"/>
      <c r="X1000" s="50"/>
      <c r="Y1000" s="50"/>
      <c r="Z1000" s="50"/>
    </row>
  </sheetData>
  <autoFilter ref="Q3:W56" xr:uid="{00000000-0001-0000-0A00-000000000000}"/>
  <mergeCells count="14">
    <mergeCell ref="J3:J4"/>
    <mergeCell ref="F14:G14"/>
    <mergeCell ref="E38:I38"/>
    <mergeCell ref="F35:G35"/>
    <mergeCell ref="E36:G36"/>
    <mergeCell ref="C1:F1"/>
    <mergeCell ref="G1:I1"/>
    <mergeCell ref="A3:C3"/>
    <mergeCell ref="E3:I3"/>
    <mergeCell ref="A4:C11"/>
    <mergeCell ref="A13:C13"/>
    <mergeCell ref="A20:C20"/>
    <mergeCell ref="A28:C28"/>
    <mergeCell ref="A37:C37"/>
  </mergeCells>
  <phoneticPr fontId="39" type="noConversion"/>
  <conditionalFormatting sqref="I5:I35">
    <cfRule type="cellIs" dxfId="13" priority="1" operator="greaterThan">
      <formula>0.9</formula>
    </cfRule>
  </conditionalFormatting>
  <conditionalFormatting sqref="J5:J36">
    <cfRule type="cellIs" dxfId="12" priority="2" operator="lessThan">
      <formula>0</formula>
    </cfRule>
  </conditionalFormatting>
  <dataValidations count="2">
    <dataValidation type="list" allowBlank="1" showInputMessage="1" showErrorMessage="1" sqref="R1:R1048576" xr:uid="{FD4B1F38-949A-43E2-9723-0CED0B0803C5}">
      <formula1>$A$29:$A$34</formula1>
    </dataValidation>
    <dataValidation type="list" allowBlank="1" showInputMessage="1" showErrorMessage="1" sqref="U1:U1048576" xr:uid="{8FB4018E-C587-4F18-B25F-7D62940480E6}">
      <formula1>$G$5:$G$34</formula1>
    </dataValidation>
  </dataValidations>
  <pageMargins left="0.70866141732283472" right="0.70866141732283472" top="0.74803149606299213" bottom="0.74803149606299213" header="0" footer="0"/>
  <pageSetup paperSize="9" orientation="portrait"/>
  <colBreaks count="1" manualBreakCount="1">
    <brk id="10" man="1"/>
  </colBreak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BFBFBF"/>
  </sheetPr>
  <dimension ref="A1:Z1000"/>
  <sheetViews>
    <sheetView showGridLines="0" workbookViewId="0"/>
  </sheetViews>
  <sheetFormatPr defaultColWidth="14.42578125" defaultRowHeight="15" customHeight="1" outlineLevelCol="1"/>
  <cols>
    <col min="1" max="3" width="14" customWidth="1"/>
    <col min="4" max="4" width="2.42578125" customWidth="1"/>
    <col min="6" max="9" width="14" customWidth="1"/>
    <col min="10" max="10" width="10.28515625" customWidth="1"/>
    <col min="11" max="11" width="2.42578125" customWidth="1"/>
    <col min="12" max="14" width="14" customWidth="1"/>
    <col min="15" max="15" width="18.42578125" customWidth="1"/>
    <col min="16" max="16" width="2.42578125" customWidth="1"/>
    <col min="17" max="17" width="7.5703125" customWidth="1"/>
    <col min="18" max="18" width="17.140625" customWidth="1"/>
    <col min="19" max="20" width="14" hidden="1" customWidth="1" outlineLevel="1"/>
    <col min="21" max="21" width="14" customWidth="1" collapsed="1"/>
    <col min="22" max="22" width="14" customWidth="1"/>
    <col min="23" max="23" width="18.5703125" customWidth="1"/>
    <col min="24" max="26" width="14" customWidth="1"/>
  </cols>
  <sheetData>
    <row r="1" spans="1:26" ht="17.25" customHeight="1">
      <c r="A1" s="122" t="s">
        <v>15</v>
      </c>
      <c r="B1" s="53"/>
      <c r="C1" s="426"/>
      <c r="D1" s="427"/>
      <c r="E1" s="427"/>
      <c r="F1" s="427"/>
      <c r="G1" s="428"/>
      <c r="H1" s="427"/>
      <c r="I1" s="427"/>
      <c r="J1" s="124"/>
      <c r="K1" s="125"/>
      <c r="L1" s="125"/>
      <c r="R1" s="50"/>
      <c r="S1" s="50"/>
      <c r="T1" s="50"/>
      <c r="U1" s="50"/>
      <c r="V1" s="50"/>
      <c r="W1" s="52"/>
      <c r="X1" s="50"/>
      <c r="Y1" s="50"/>
      <c r="Z1" s="50"/>
    </row>
    <row r="2" spans="1:26" ht="17.25" customHeight="1">
      <c r="A2" s="53"/>
      <c r="B2" s="53"/>
      <c r="C2" s="53"/>
      <c r="D2" s="53"/>
      <c r="E2" s="53"/>
      <c r="F2" s="53"/>
      <c r="G2" s="53"/>
      <c r="H2" s="53"/>
      <c r="I2" s="53"/>
      <c r="J2" s="127"/>
      <c r="K2" s="125"/>
      <c r="L2" s="128" t="s">
        <v>111</v>
      </c>
      <c r="Q2" s="59" t="s">
        <v>112</v>
      </c>
      <c r="R2" s="50"/>
      <c r="S2" s="50"/>
      <c r="T2" s="50"/>
      <c r="U2" s="50"/>
      <c r="V2" s="50"/>
      <c r="W2" s="52"/>
      <c r="X2" s="50"/>
      <c r="Y2" s="50"/>
      <c r="Z2" s="50"/>
    </row>
    <row r="3" spans="1:26" ht="17.25" customHeight="1">
      <c r="A3" s="429" t="s">
        <v>113</v>
      </c>
      <c r="B3" s="388"/>
      <c r="C3" s="430"/>
      <c r="D3" s="129"/>
      <c r="E3" s="431" t="s">
        <v>114</v>
      </c>
      <c r="F3" s="432"/>
      <c r="G3" s="432"/>
      <c r="H3" s="432"/>
      <c r="I3" s="433"/>
      <c r="J3" s="434" t="s">
        <v>115</v>
      </c>
      <c r="K3" s="130"/>
      <c r="L3" s="131" t="s">
        <v>116</v>
      </c>
      <c r="M3" s="132" t="s">
        <v>25</v>
      </c>
      <c r="N3" s="132" t="s">
        <v>24</v>
      </c>
      <c r="O3" s="133" t="s">
        <v>117</v>
      </c>
      <c r="Q3" s="134" t="s">
        <v>116</v>
      </c>
      <c r="R3" s="135" t="s">
        <v>118</v>
      </c>
      <c r="S3" s="135" t="s">
        <v>119</v>
      </c>
      <c r="T3" s="135" t="s">
        <v>120</v>
      </c>
      <c r="U3" s="135" t="s">
        <v>121</v>
      </c>
      <c r="V3" s="136" t="s">
        <v>24</v>
      </c>
      <c r="W3" s="137" t="s">
        <v>122</v>
      </c>
      <c r="X3" s="50"/>
      <c r="Y3" s="50"/>
      <c r="Z3" s="50"/>
    </row>
    <row r="4" spans="1:26" ht="17.25" customHeight="1">
      <c r="A4" s="442"/>
      <c r="B4" s="443"/>
      <c r="C4" s="444"/>
      <c r="D4" s="126"/>
      <c r="E4" s="138" t="s">
        <v>119</v>
      </c>
      <c r="F4" s="139" t="s">
        <v>120</v>
      </c>
      <c r="G4" s="139" t="s">
        <v>121</v>
      </c>
      <c r="H4" s="139" t="s">
        <v>24</v>
      </c>
      <c r="I4" s="140" t="s">
        <v>123</v>
      </c>
      <c r="J4" s="435"/>
      <c r="K4" s="141"/>
      <c r="L4" s="142"/>
      <c r="M4" s="143" t="s">
        <v>46</v>
      </c>
      <c r="N4" s="144">
        <v>1000000</v>
      </c>
      <c r="O4" s="145"/>
      <c r="Q4" s="146">
        <v>45536</v>
      </c>
      <c r="R4" s="156" t="s">
        <v>110</v>
      </c>
      <c r="S4" s="147"/>
      <c r="T4" s="147"/>
      <c r="U4" s="157" t="s">
        <v>62</v>
      </c>
      <c r="V4" s="148">
        <f>2700</f>
        <v>2700</v>
      </c>
      <c r="W4" s="149" t="s">
        <v>139</v>
      </c>
      <c r="X4" s="50"/>
      <c r="Y4" s="50"/>
      <c r="Z4" s="50"/>
    </row>
    <row r="5" spans="1:26" ht="17.25" customHeight="1">
      <c r="A5" s="445"/>
      <c r="B5" s="446"/>
      <c r="C5" s="447"/>
      <c r="D5" s="168" t="str">
        <f>현금흐름!$B$20</f>
        <v>관리비</v>
      </c>
      <c r="E5" s="150" t="s">
        <v>125</v>
      </c>
      <c r="F5" s="151" t="str">
        <f>현금흐름!A20</f>
        <v>주거</v>
      </c>
      <c r="G5" s="152" t="str">
        <f>현금흐름!$B$20</f>
        <v>관리비</v>
      </c>
      <c r="H5" s="153">
        <f t="shared" ref="H5:H13" si="0">SUMIF(U:U,G5,V:V)</f>
        <v>0</v>
      </c>
      <c r="I5" s="285" t="e">
        <f>H5/현금흐름!S20</f>
        <v>#DIV/0!</v>
      </c>
      <c r="J5" s="154">
        <f>현금흐름!S20-H5</f>
        <v>0</v>
      </c>
      <c r="K5" s="141"/>
      <c r="L5" s="142"/>
      <c r="M5" s="143" t="s">
        <v>47</v>
      </c>
      <c r="N5" s="144"/>
      <c r="O5" s="145"/>
      <c r="Q5" s="155"/>
      <c r="R5" s="156"/>
      <c r="S5" s="147"/>
      <c r="T5" s="147"/>
      <c r="U5" s="157"/>
      <c r="V5" s="157"/>
      <c r="W5" s="158"/>
      <c r="X5" s="50"/>
      <c r="Y5" s="50"/>
      <c r="Z5" s="50"/>
    </row>
    <row r="6" spans="1:26" ht="17.25" customHeight="1">
      <c r="A6" s="445"/>
      <c r="B6" s="446"/>
      <c r="C6" s="447"/>
      <c r="D6" s="168" t="str">
        <f>현금흐름!$B$21</f>
        <v>전세대출</v>
      </c>
      <c r="E6" s="159" t="s">
        <v>125</v>
      </c>
      <c r="F6" s="160" t="str">
        <f>현금흐름!A20</f>
        <v>주거</v>
      </c>
      <c r="G6" s="161" t="str">
        <f>현금흐름!$B$21</f>
        <v>전세대출</v>
      </c>
      <c r="H6" s="162">
        <f t="shared" si="0"/>
        <v>0</v>
      </c>
      <c r="I6" s="285" t="e">
        <f>H6/현금흐름!S21</f>
        <v>#DIV/0!</v>
      </c>
      <c r="J6" s="154">
        <f>현금흐름!S21-H6</f>
        <v>0</v>
      </c>
      <c r="K6" s="141"/>
      <c r="L6" s="142"/>
      <c r="M6" s="143" t="s">
        <v>48</v>
      </c>
      <c r="N6" s="144"/>
      <c r="O6" s="145"/>
      <c r="Q6" s="155"/>
      <c r="R6" s="156"/>
      <c r="S6" s="147"/>
      <c r="T6" s="147"/>
      <c r="U6" s="157"/>
      <c r="V6" s="157"/>
      <c r="W6" s="158"/>
      <c r="X6" s="50"/>
      <c r="Y6" s="50"/>
      <c r="Z6" s="50"/>
    </row>
    <row r="7" spans="1:26" ht="17.25" customHeight="1">
      <c r="A7" s="445"/>
      <c r="B7" s="446"/>
      <c r="C7" s="447"/>
      <c r="D7" s="168" t="str">
        <f>현금흐름!$B$22</f>
        <v>휴대폰</v>
      </c>
      <c r="E7" s="159" t="s">
        <v>125</v>
      </c>
      <c r="F7" s="163" t="str">
        <f>현금흐름!A22</f>
        <v>통신</v>
      </c>
      <c r="G7" s="161" t="str">
        <f>현금흐름!$B$22</f>
        <v>휴대폰</v>
      </c>
      <c r="H7" s="162">
        <f t="shared" si="0"/>
        <v>2700</v>
      </c>
      <c r="I7" s="285" t="e">
        <f>H7/현금흐름!S22</f>
        <v>#DIV/0!</v>
      </c>
      <c r="J7" s="154">
        <f>현금흐름!S22-H7</f>
        <v>-2700</v>
      </c>
      <c r="K7" s="141"/>
      <c r="L7" s="142"/>
      <c r="M7" s="143"/>
      <c r="N7" s="144"/>
      <c r="O7" s="145"/>
      <c r="Q7" s="155"/>
      <c r="R7" s="156"/>
      <c r="S7" s="147"/>
      <c r="T7" s="147"/>
      <c r="U7" s="157"/>
      <c r="V7" s="157"/>
      <c r="W7" s="158"/>
      <c r="X7" s="50"/>
      <c r="Y7" s="50"/>
      <c r="Z7" s="50"/>
    </row>
    <row r="8" spans="1:26" ht="17.25" customHeight="1">
      <c r="A8" s="445"/>
      <c r="B8" s="446"/>
      <c r="C8" s="447"/>
      <c r="D8" s="168" t="str">
        <f>현금흐름!$B$23</f>
        <v>인터넷/TV</v>
      </c>
      <c r="E8" s="159" t="s">
        <v>125</v>
      </c>
      <c r="F8" s="160" t="str">
        <f>현금흐름!A22</f>
        <v>통신</v>
      </c>
      <c r="G8" s="161" t="str">
        <f>현금흐름!$B$23</f>
        <v>인터넷/TV</v>
      </c>
      <c r="H8" s="162">
        <f t="shared" si="0"/>
        <v>0</v>
      </c>
      <c r="I8" s="285" t="e">
        <f>H8/현금흐름!S23</f>
        <v>#DIV/0!</v>
      </c>
      <c r="J8" s="154">
        <f>현금흐름!S23-H8</f>
        <v>0</v>
      </c>
      <c r="K8" s="141"/>
      <c r="L8" s="142"/>
      <c r="M8" s="143"/>
      <c r="N8" s="144"/>
      <c r="O8" s="145"/>
      <c r="Q8" s="155"/>
      <c r="R8" s="156"/>
      <c r="S8" s="147"/>
      <c r="T8" s="147"/>
      <c r="U8" s="157"/>
      <c r="V8" s="157"/>
      <c r="W8" s="158"/>
      <c r="X8" s="50"/>
      <c r="Y8" s="50"/>
      <c r="Z8" s="50"/>
    </row>
    <row r="9" spans="1:26" ht="17.25" customHeight="1">
      <c r="A9" s="445"/>
      <c r="B9" s="446"/>
      <c r="C9" s="447"/>
      <c r="D9" s="168" t="str">
        <f>현금흐름!$B$24</f>
        <v>보장성</v>
      </c>
      <c r="E9" s="159" t="s">
        <v>125</v>
      </c>
      <c r="F9" s="164" t="str">
        <f>현금흐름!A24</f>
        <v>보험</v>
      </c>
      <c r="G9" s="161" t="str">
        <f>현금흐름!$B$24</f>
        <v>보장성</v>
      </c>
      <c r="H9" s="162">
        <f t="shared" si="0"/>
        <v>0</v>
      </c>
      <c r="I9" s="285" t="e">
        <f>H9/현금흐름!S24</f>
        <v>#DIV/0!</v>
      </c>
      <c r="J9" s="154">
        <f>현금흐름!S24-H9</f>
        <v>0</v>
      </c>
      <c r="K9" s="141"/>
      <c r="L9" s="142"/>
      <c r="M9" s="143"/>
      <c r="N9" s="144"/>
      <c r="O9" s="145"/>
      <c r="Q9" s="155"/>
      <c r="R9" s="156"/>
      <c r="S9" s="147"/>
      <c r="T9" s="147"/>
      <c r="U9" s="157"/>
      <c r="V9" s="157"/>
      <c r="W9" s="158"/>
      <c r="X9" s="50"/>
      <c r="Y9" s="50"/>
      <c r="Z9" s="50"/>
    </row>
    <row r="10" spans="1:26" ht="17.25" customHeight="1">
      <c r="A10" s="445"/>
      <c r="B10" s="446"/>
      <c r="C10" s="447"/>
      <c r="D10" s="168" t="str">
        <f>현금흐름!$B$25</f>
        <v>주담대</v>
      </c>
      <c r="E10" s="159" t="s">
        <v>125</v>
      </c>
      <c r="F10" s="163" t="str">
        <f>현금흐름!A25</f>
        <v>이자</v>
      </c>
      <c r="G10" s="161" t="str">
        <f>현금흐름!$B$25</f>
        <v>주담대</v>
      </c>
      <c r="H10" s="162">
        <f t="shared" si="0"/>
        <v>0</v>
      </c>
      <c r="I10" s="285" t="e">
        <f>H10/현금흐름!S25</f>
        <v>#DIV/0!</v>
      </c>
      <c r="J10" s="154">
        <f>현금흐름!S25-H10</f>
        <v>0</v>
      </c>
      <c r="K10" s="141"/>
      <c r="L10" s="142"/>
      <c r="M10" s="143"/>
      <c r="N10" s="144"/>
      <c r="O10" s="145"/>
      <c r="Q10" s="155"/>
      <c r="R10" s="156"/>
      <c r="S10" s="147"/>
      <c r="T10" s="147"/>
      <c r="U10" s="157"/>
      <c r="V10" s="157"/>
      <c r="W10" s="158"/>
      <c r="X10" s="50"/>
      <c r="Y10" s="50"/>
      <c r="Z10" s="50"/>
    </row>
    <row r="11" spans="1:26" ht="17.25" customHeight="1">
      <c r="A11" s="448"/>
      <c r="B11" s="449"/>
      <c r="C11" s="450"/>
      <c r="D11" s="168" t="str">
        <f>현금흐름!$B$26</f>
        <v>신용</v>
      </c>
      <c r="E11" s="159" t="s">
        <v>125</v>
      </c>
      <c r="F11" s="160" t="str">
        <f>현금흐름!A25</f>
        <v>이자</v>
      </c>
      <c r="G11" s="161" t="str">
        <f>현금흐름!$B$26</f>
        <v>신용</v>
      </c>
      <c r="H11" s="162">
        <f t="shared" si="0"/>
        <v>0</v>
      </c>
      <c r="I11" s="285" t="e">
        <f>H11/현금흐름!S26</f>
        <v>#DIV/0!</v>
      </c>
      <c r="J11" s="154">
        <f>현금흐름!S26-H11</f>
        <v>0</v>
      </c>
      <c r="K11" s="141"/>
      <c r="L11" s="142"/>
      <c r="M11" s="143"/>
      <c r="N11" s="144"/>
      <c r="O11" s="145"/>
      <c r="Q11" s="155"/>
      <c r="R11" s="156"/>
      <c r="S11" s="147"/>
      <c r="T11" s="147"/>
      <c r="U11" s="157"/>
      <c r="V11" s="157"/>
      <c r="W11" s="158"/>
      <c r="X11" s="50"/>
      <c r="Y11" s="50"/>
      <c r="Z11" s="50"/>
    </row>
    <row r="12" spans="1:26" ht="17.25" customHeight="1">
      <c r="D12" s="168" t="str">
        <f>현금흐름!$B$27</f>
        <v>대중교통/택시</v>
      </c>
      <c r="E12" s="159" t="s">
        <v>125</v>
      </c>
      <c r="F12" s="164" t="str">
        <f>현금흐름!A27</f>
        <v>교통</v>
      </c>
      <c r="G12" s="161" t="str">
        <f>현금흐름!$B$27</f>
        <v>대중교통/택시</v>
      </c>
      <c r="H12" s="162">
        <f t="shared" si="0"/>
        <v>0</v>
      </c>
      <c r="I12" s="285" t="e">
        <f>H12/현금흐름!S27</f>
        <v>#DIV/0!</v>
      </c>
      <c r="J12" s="154">
        <f>현금흐름!S27-H12</f>
        <v>0</v>
      </c>
      <c r="K12" s="141"/>
      <c r="L12" s="142"/>
      <c r="M12" s="143"/>
      <c r="N12" s="144"/>
      <c r="O12" s="145"/>
      <c r="Q12" s="155"/>
      <c r="R12" s="156"/>
      <c r="S12" s="147"/>
      <c r="T12" s="147"/>
      <c r="U12" s="157"/>
      <c r="V12" s="157"/>
      <c r="W12" s="158"/>
      <c r="X12" s="50"/>
      <c r="Y12" s="50"/>
      <c r="Z12" s="50"/>
    </row>
    <row r="13" spans="1:26" ht="17.25" customHeight="1">
      <c r="A13" s="451" t="s">
        <v>44</v>
      </c>
      <c r="B13" s="452"/>
      <c r="C13" s="453"/>
      <c r="D13" s="168" t="str">
        <f>현금흐름!$B$28</f>
        <v>세금/공과금</v>
      </c>
      <c r="E13" s="159" t="s">
        <v>125</v>
      </c>
      <c r="F13" s="164" t="str">
        <f>현금흐름!A28</f>
        <v>기타</v>
      </c>
      <c r="G13" s="161" t="str">
        <f>현금흐름!$B$28</f>
        <v>세금/공과금</v>
      </c>
      <c r="H13" s="162">
        <f t="shared" si="0"/>
        <v>0</v>
      </c>
      <c r="I13" s="285" t="e">
        <f>H13/현금흐름!S28</f>
        <v>#DIV/0!</v>
      </c>
      <c r="J13" s="154">
        <f>현금흐름!S28-H13</f>
        <v>0</v>
      </c>
      <c r="K13" s="141"/>
      <c r="L13" s="142"/>
      <c r="M13" s="143"/>
      <c r="N13" s="144"/>
      <c r="O13" s="145"/>
      <c r="Q13" s="155"/>
      <c r="R13" s="156"/>
      <c r="S13" s="147"/>
      <c r="T13" s="147"/>
      <c r="U13" s="157"/>
      <c r="V13" s="157"/>
      <c r="W13" s="158"/>
      <c r="X13" s="50"/>
      <c r="Y13" s="50"/>
      <c r="Z13" s="50"/>
    </row>
    <row r="14" spans="1:26" ht="17.25" customHeight="1">
      <c r="A14" s="312" t="s">
        <v>126</v>
      </c>
      <c r="B14" s="166" t="s">
        <v>24</v>
      </c>
      <c r="C14" s="313" t="s">
        <v>127</v>
      </c>
      <c r="D14" s="126"/>
      <c r="E14" s="170"/>
      <c r="F14" s="436" t="s">
        <v>1</v>
      </c>
      <c r="G14" s="367"/>
      <c r="H14" s="171">
        <f>SUM(H5:H13)</f>
        <v>2700</v>
      </c>
      <c r="I14" s="287" t="e">
        <f>H14/현금흐름!S29</f>
        <v>#DIV/0!</v>
      </c>
      <c r="J14" s="172">
        <f>현금흐름!S29-H14</f>
        <v>-2700</v>
      </c>
      <c r="K14" s="141"/>
      <c r="L14" s="142"/>
      <c r="M14" s="143"/>
      <c r="N14" s="144"/>
      <c r="O14" s="145"/>
      <c r="Q14" s="155"/>
      <c r="R14" s="156"/>
      <c r="S14" s="147"/>
      <c r="T14" s="147"/>
      <c r="U14" s="157"/>
      <c r="V14" s="157"/>
      <c r="W14" s="158"/>
      <c r="X14" s="50"/>
      <c r="Y14" s="50"/>
      <c r="Z14" s="50"/>
    </row>
    <row r="15" spans="1:26" ht="17.25" customHeight="1">
      <c r="A15" s="314" t="str">
        <f>현금흐름!A4</f>
        <v>회사</v>
      </c>
      <c r="B15" s="162">
        <f>SUMIF($M$4:$M$15,A15,$N$4:$N$15)</f>
        <v>1000000</v>
      </c>
      <c r="C15" s="315">
        <f>B15/$B$18</f>
        <v>1</v>
      </c>
      <c r="D15" s="168" t="str">
        <f>현금흐름!$B$30</f>
        <v>자동차보험</v>
      </c>
      <c r="E15" s="173" t="s">
        <v>128</v>
      </c>
      <c r="F15" s="174" t="str">
        <f>현금흐름!A30</f>
        <v>차량</v>
      </c>
      <c r="G15" s="161" t="str">
        <f>현금흐름!$B$30</f>
        <v>자동차보험</v>
      </c>
      <c r="H15" s="162">
        <f t="shared" ref="H15:H34" si="1">SUMIF(U:U,G15,V:V)</f>
        <v>0</v>
      </c>
      <c r="I15" s="285" t="e">
        <f>H15/현금흐름!S30</f>
        <v>#DIV/0!</v>
      </c>
      <c r="J15" s="154">
        <f>현금흐름!S30-H15</f>
        <v>0</v>
      </c>
      <c r="K15" s="175"/>
      <c r="L15" s="142"/>
      <c r="M15" s="143"/>
      <c r="N15" s="144"/>
      <c r="O15" s="145"/>
      <c r="Q15" s="155"/>
      <c r="R15" s="156"/>
      <c r="S15" s="147"/>
      <c r="T15" s="147"/>
      <c r="U15" s="157"/>
      <c r="V15" s="157"/>
      <c r="W15" s="158"/>
      <c r="X15" s="50"/>
      <c r="Y15" s="50"/>
      <c r="Z15" s="50"/>
    </row>
    <row r="16" spans="1:26" ht="17.25" customHeight="1">
      <c r="A16" s="314" t="s">
        <v>47</v>
      </c>
      <c r="B16" s="162">
        <f>SUMIF($M$4:$M$15,A16,$N$4:$N$15)</f>
        <v>0</v>
      </c>
      <c r="C16" s="315">
        <f>B16/$B$18</f>
        <v>0</v>
      </c>
      <c r="D16" s="168" t="str">
        <f>현금흐름!$B$31</f>
        <v>주유</v>
      </c>
      <c r="E16" s="178" t="s">
        <v>128</v>
      </c>
      <c r="F16" s="179" t="str">
        <f>현금흐름!A30</f>
        <v>차량</v>
      </c>
      <c r="G16" s="161" t="str">
        <f>현금흐름!$B$31</f>
        <v>주유</v>
      </c>
      <c r="H16" s="162">
        <f t="shared" si="1"/>
        <v>0</v>
      </c>
      <c r="I16" s="285" t="e">
        <f>H16/현금흐름!S31</f>
        <v>#DIV/0!</v>
      </c>
      <c r="J16" s="154">
        <f>현금흐름!S31-H16</f>
        <v>0</v>
      </c>
      <c r="K16" s="141"/>
      <c r="L16" s="185"/>
      <c r="M16" s="186" t="s">
        <v>129</v>
      </c>
      <c r="N16" s="187">
        <f>SUM(N4:N15)</f>
        <v>1000000</v>
      </c>
      <c r="O16" s="188"/>
      <c r="Q16" s="155"/>
      <c r="R16" s="156"/>
      <c r="S16" s="147"/>
      <c r="T16" s="147"/>
      <c r="U16" s="157"/>
      <c r="V16" s="157"/>
      <c r="W16" s="158"/>
      <c r="X16" s="50"/>
      <c r="Y16" s="50"/>
      <c r="Z16" s="50"/>
    </row>
    <row r="17" spans="1:26" ht="17.25" customHeight="1">
      <c r="A17" s="314" t="s">
        <v>48</v>
      </c>
      <c r="B17" s="162">
        <f>SUMIF($M$4:$M$15,A17,$N$4:$N$15)</f>
        <v>0</v>
      </c>
      <c r="C17" s="315">
        <f>B17/$B$18</f>
        <v>0</v>
      </c>
      <c r="D17" s="168" t="str">
        <f>현금흐름!$B$32</f>
        <v>기타유지비</v>
      </c>
      <c r="E17" s="178" t="s">
        <v>128</v>
      </c>
      <c r="F17" s="180" t="str">
        <f>현금흐름!A30</f>
        <v>차량</v>
      </c>
      <c r="G17" s="161" t="str">
        <f>현금흐름!$B$32</f>
        <v>기타유지비</v>
      </c>
      <c r="H17" s="162">
        <f t="shared" si="1"/>
        <v>0</v>
      </c>
      <c r="I17" s="285" t="e">
        <f>H17/현금흐름!S32</f>
        <v>#DIV/0!</v>
      </c>
      <c r="J17" s="154">
        <f>현금흐름!S32-H17</f>
        <v>0</v>
      </c>
      <c r="K17" s="141"/>
      <c r="L17" s="128"/>
      <c r="Q17" s="155"/>
      <c r="R17" s="156"/>
      <c r="S17" s="147"/>
      <c r="T17" s="147"/>
      <c r="U17" s="157"/>
      <c r="V17" s="157"/>
      <c r="W17" s="158"/>
      <c r="X17" s="50"/>
      <c r="Y17" s="50"/>
      <c r="Z17" s="50"/>
    </row>
    <row r="18" spans="1:26" ht="17.25" customHeight="1">
      <c r="A18" s="316" t="s">
        <v>129</v>
      </c>
      <c r="B18" s="317">
        <f>SUM(B15:B17)</f>
        <v>1000000</v>
      </c>
      <c r="C18" s="318"/>
      <c r="D18" s="168" t="str">
        <f>현금흐름!$B$33</f>
        <v>집밥</v>
      </c>
      <c r="E18" s="178" t="s">
        <v>128</v>
      </c>
      <c r="F18" s="163" t="str">
        <f>현금흐름!A33</f>
        <v>식비</v>
      </c>
      <c r="G18" s="161" t="str">
        <f>현금흐름!$B$33</f>
        <v>집밥</v>
      </c>
      <c r="H18" s="162">
        <f t="shared" si="1"/>
        <v>0</v>
      </c>
      <c r="I18" s="285" t="e">
        <f>H18/현금흐름!S33</f>
        <v>#DIV/0!</v>
      </c>
      <c r="J18" s="154">
        <f>현금흐름!S33-H18</f>
        <v>0</v>
      </c>
      <c r="K18" s="141"/>
      <c r="L18" s="128" t="s">
        <v>49</v>
      </c>
      <c r="Q18" s="155"/>
      <c r="R18" s="156"/>
      <c r="S18" s="147"/>
      <c r="T18" s="147"/>
      <c r="U18" s="157"/>
      <c r="V18" s="157"/>
      <c r="W18" s="158"/>
      <c r="X18" s="50"/>
      <c r="Y18" s="50"/>
      <c r="Z18" s="50"/>
    </row>
    <row r="19" spans="1:26" ht="17.25" customHeight="1">
      <c r="A19" s="53"/>
      <c r="B19" s="53"/>
      <c r="C19" s="53"/>
      <c r="D19" s="168" t="str">
        <f>현금흐름!$B$34</f>
        <v>외식/배달</v>
      </c>
      <c r="E19" s="178" t="s">
        <v>128</v>
      </c>
      <c r="F19" s="181" t="str">
        <f>현금흐름!A33</f>
        <v>식비</v>
      </c>
      <c r="G19" s="161" t="str">
        <f>현금흐름!$B$34</f>
        <v>외식/배달</v>
      </c>
      <c r="H19" s="162">
        <f t="shared" si="1"/>
        <v>0</v>
      </c>
      <c r="I19" s="285" t="e">
        <f>H19/현금흐름!S34</f>
        <v>#DIV/0!</v>
      </c>
      <c r="J19" s="154">
        <f>현금흐름!S34-H19</f>
        <v>0</v>
      </c>
      <c r="K19" s="141"/>
      <c r="L19" s="131" t="s">
        <v>116</v>
      </c>
      <c r="M19" s="132" t="s">
        <v>130</v>
      </c>
      <c r="N19" s="132" t="s">
        <v>24</v>
      </c>
      <c r="O19" s="133" t="s">
        <v>117</v>
      </c>
      <c r="Q19" s="155"/>
      <c r="R19" s="156"/>
      <c r="S19" s="147"/>
      <c r="T19" s="147"/>
      <c r="U19" s="157"/>
      <c r="V19" s="157"/>
      <c r="W19" s="158"/>
      <c r="X19" s="50"/>
      <c r="Y19" s="50"/>
      <c r="Z19" s="50"/>
    </row>
    <row r="20" spans="1:26" ht="17.25" customHeight="1">
      <c r="A20" s="437" t="s">
        <v>49</v>
      </c>
      <c r="B20" s="438"/>
      <c r="C20" s="439"/>
      <c r="D20" s="168" t="str">
        <f>현금흐름!$B$35</f>
        <v>카페/간식</v>
      </c>
      <c r="E20" s="178" t="s">
        <v>128</v>
      </c>
      <c r="F20" s="184" t="str">
        <f>현금흐름!A33</f>
        <v>식비</v>
      </c>
      <c r="G20" s="161" t="str">
        <f>현금흐름!$B$35</f>
        <v>카페/간식</v>
      </c>
      <c r="H20" s="162">
        <f t="shared" si="1"/>
        <v>0</v>
      </c>
      <c r="I20" s="285" t="e">
        <f>H20/현금흐름!S35</f>
        <v>#DIV/0!</v>
      </c>
      <c r="J20" s="154">
        <f>현금흐름!S35-H20</f>
        <v>0</v>
      </c>
      <c r="K20" s="141"/>
      <c r="L20" s="142"/>
      <c r="M20" s="192" t="s">
        <v>153</v>
      </c>
      <c r="N20" s="193">
        <v>1000000</v>
      </c>
      <c r="O20" s="194"/>
      <c r="Q20" s="155"/>
      <c r="R20" s="156"/>
      <c r="S20" s="147"/>
      <c r="T20" s="147"/>
      <c r="U20" s="157"/>
      <c r="V20" s="157"/>
      <c r="W20" s="158"/>
      <c r="X20" s="50"/>
      <c r="Y20" s="50"/>
      <c r="Z20" s="50"/>
    </row>
    <row r="21" spans="1:26" ht="17.25" customHeight="1">
      <c r="A21" s="165" t="s">
        <v>130</v>
      </c>
      <c r="B21" s="166" t="s">
        <v>24</v>
      </c>
      <c r="C21" s="167" t="s">
        <v>127</v>
      </c>
      <c r="D21" s="168" t="str">
        <f>현금흐름!$B$36</f>
        <v>음악</v>
      </c>
      <c r="E21" s="178" t="s">
        <v>128</v>
      </c>
      <c r="F21" s="288" t="str">
        <f>현금흐름!A36</f>
        <v>취미</v>
      </c>
      <c r="G21" s="161" t="str">
        <f>현금흐름!$B$36</f>
        <v>음악</v>
      </c>
      <c r="H21" s="162">
        <f t="shared" si="1"/>
        <v>0</v>
      </c>
      <c r="I21" s="285" t="e">
        <f>H21/현금흐름!S36</f>
        <v>#DIV/0!</v>
      </c>
      <c r="J21" s="154">
        <f>현금흐름!S36-H21</f>
        <v>0</v>
      </c>
      <c r="K21" s="141"/>
      <c r="L21" s="142"/>
      <c r="M21" s="143" t="s">
        <v>154</v>
      </c>
      <c r="N21" s="144"/>
      <c r="O21" s="145"/>
      <c r="Q21" s="155"/>
      <c r="R21" s="156"/>
      <c r="S21" s="147"/>
      <c r="T21" s="147"/>
      <c r="U21" s="157"/>
      <c r="V21" s="157"/>
      <c r="W21" s="158"/>
      <c r="X21" s="50"/>
      <c r="Y21" s="50"/>
      <c r="Z21" s="50"/>
    </row>
    <row r="22" spans="1:26" ht="17.25" customHeight="1">
      <c r="A22" s="183" t="str">
        <f>현금흐름!A10</f>
        <v>대출상환</v>
      </c>
      <c r="B22" s="162">
        <f>SUMIF(M$20:M$31,A22,N$20:N$31)</f>
        <v>1000000</v>
      </c>
      <c r="C22" s="169">
        <f>B22/$B$26</f>
        <v>1</v>
      </c>
      <c r="D22" s="168" t="str">
        <f>현금흐름!$B$37</f>
        <v>문화</v>
      </c>
      <c r="E22" s="178" t="s">
        <v>128</v>
      </c>
      <c r="F22" s="289" t="str">
        <f>현금흐름!A36</f>
        <v>취미</v>
      </c>
      <c r="G22" s="161" t="str">
        <f>현금흐름!$B$37</f>
        <v>문화</v>
      </c>
      <c r="H22" s="162">
        <f t="shared" si="1"/>
        <v>0</v>
      </c>
      <c r="I22" s="285" t="e">
        <f>H22/현금흐름!S37</f>
        <v>#DIV/0!</v>
      </c>
      <c r="J22" s="154">
        <f>현금흐름!S37-H22</f>
        <v>0</v>
      </c>
      <c r="K22" s="141"/>
      <c r="L22" s="142"/>
      <c r="M22" s="143"/>
      <c r="N22" s="144"/>
      <c r="O22" s="145"/>
      <c r="Q22" s="155"/>
      <c r="R22" s="156"/>
      <c r="S22" s="147"/>
      <c r="T22" s="147"/>
      <c r="U22" s="157"/>
      <c r="V22" s="157"/>
      <c r="W22" s="158"/>
      <c r="X22" s="50"/>
      <c r="Y22" s="50"/>
      <c r="Z22" s="50"/>
    </row>
    <row r="23" spans="1:26" ht="17.25" customHeight="1">
      <c r="A23" s="183" t="str">
        <f>현금흐름!A11</f>
        <v>금융투자</v>
      </c>
      <c r="B23" s="162">
        <f>SUMIF(M$20:M$31,A23,N$20:N$31)</f>
        <v>0</v>
      </c>
      <c r="C23" s="169">
        <f>B23/$B$26</f>
        <v>0</v>
      </c>
      <c r="D23" s="168" t="str">
        <f>현금흐름!$B$38</f>
        <v>여행</v>
      </c>
      <c r="E23" s="178" t="s">
        <v>128</v>
      </c>
      <c r="F23" s="290" t="str">
        <f>현금흐름!A36</f>
        <v>취미</v>
      </c>
      <c r="G23" s="161" t="str">
        <f>현금흐름!$B$38</f>
        <v>여행</v>
      </c>
      <c r="H23" s="162">
        <f t="shared" si="1"/>
        <v>0</v>
      </c>
      <c r="I23" s="285" t="e">
        <f>H23/현금흐름!S38</f>
        <v>#DIV/0!</v>
      </c>
      <c r="J23" s="154">
        <f>현금흐름!S38-H23</f>
        <v>0</v>
      </c>
      <c r="K23" s="141"/>
      <c r="L23" s="142"/>
      <c r="M23" s="143"/>
      <c r="N23" s="144"/>
      <c r="O23" s="145"/>
      <c r="Q23" s="155"/>
      <c r="R23" s="156"/>
      <c r="S23" s="147"/>
      <c r="T23" s="147"/>
      <c r="U23" s="157"/>
      <c r="V23" s="157"/>
      <c r="W23" s="158"/>
      <c r="X23" s="50"/>
      <c r="Y23" s="50"/>
      <c r="Z23" s="50"/>
    </row>
    <row r="24" spans="1:26" ht="17.25" customHeight="1">
      <c r="A24" s="183" t="str">
        <f>현금흐름!A12</f>
        <v>비상금</v>
      </c>
      <c r="B24" s="162">
        <f>SUMIF(M$20:M$31,A24,N$20:N$31)</f>
        <v>0</v>
      </c>
      <c r="C24" s="169">
        <f>B24/$B$26</f>
        <v>0</v>
      </c>
      <c r="D24" s="168" t="str">
        <f>현금흐름!$B$39</f>
        <v>운동</v>
      </c>
      <c r="E24" s="178" t="s">
        <v>128</v>
      </c>
      <c r="F24" s="174" t="str">
        <f>현금흐름!A39</f>
        <v>개발</v>
      </c>
      <c r="G24" s="161" t="str">
        <f>현금흐름!$B$39</f>
        <v>운동</v>
      </c>
      <c r="H24" s="162">
        <f t="shared" si="1"/>
        <v>0</v>
      </c>
      <c r="I24" s="285" t="e">
        <f>H24/현금흐름!S39</f>
        <v>#DIV/0!</v>
      </c>
      <c r="J24" s="154">
        <f>현금흐름!S39-H24</f>
        <v>0</v>
      </c>
      <c r="K24" s="141"/>
      <c r="L24" s="142"/>
      <c r="M24" s="143"/>
      <c r="N24" s="144"/>
      <c r="O24" s="145"/>
      <c r="Q24" s="155"/>
      <c r="R24" s="156"/>
      <c r="S24" s="147"/>
      <c r="T24" s="147"/>
      <c r="U24" s="157"/>
      <c r="V24" s="157"/>
      <c r="W24" s="158"/>
      <c r="X24" s="50"/>
      <c r="Y24" s="50"/>
      <c r="Z24" s="50"/>
    </row>
    <row r="25" spans="1:26" ht="17.25" customHeight="1">
      <c r="A25" s="183" t="str">
        <f>현금흐름!A13</f>
        <v>목적적금-여행</v>
      </c>
      <c r="B25" s="162">
        <f>SUMIF(M$20:M$31,A25,N$20:N$31)</f>
        <v>0</v>
      </c>
      <c r="C25" s="169">
        <f>B25/$B$26</f>
        <v>0</v>
      </c>
      <c r="D25" s="168" t="str">
        <f>현금흐름!$B$40</f>
        <v>교육</v>
      </c>
      <c r="E25" s="178" t="s">
        <v>128</v>
      </c>
      <c r="F25" s="180" t="str">
        <f>현금흐름!A39</f>
        <v>개발</v>
      </c>
      <c r="G25" s="161" t="str">
        <f>현금흐름!$B$40</f>
        <v>교육</v>
      </c>
      <c r="H25" s="162">
        <f t="shared" si="1"/>
        <v>0</v>
      </c>
      <c r="I25" s="285" t="e">
        <f>H25/현금흐름!S40</f>
        <v>#DIV/0!</v>
      </c>
      <c r="J25" s="154">
        <f>현금흐름!S40-H25</f>
        <v>0</v>
      </c>
      <c r="K25" s="141"/>
      <c r="L25" s="142"/>
      <c r="M25" s="143"/>
      <c r="N25" s="144"/>
      <c r="O25" s="145"/>
      <c r="Q25" s="155"/>
      <c r="R25" s="156"/>
      <c r="S25" s="147"/>
      <c r="T25" s="147"/>
      <c r="U25" s="157"/>
      <c r="V25" s="157"/>
      <c r="W25" s="158"/>
      <c r="X25" s="50"/>
      <c r="Y25" s="50"/>
      <c r="Z25" s="50"/>
    </row>
    <row r="26" spans="1:26" ht="17.25" customHeight="1">
      <c r="A26" s="165" t="s">
        <v>129</v>
      </c>
      <c r="B26" s="176">
        <f>SUM(B22:B25)</f>
        <v>1000000</v>
      </c>
      <c r="C26" s="177"/>
      <c r="D26" s="168" t="str">
        <f>현금흐름!$B$41</f>
        <v>미용</v>
      </c>
      <c r="E26" s="178" t="s">
        <v>128</v>
      </c>
      <c r="F26" s="174" t="str">
        <f>현금흐름!A41</f>
        <v>꾸밈</v>
      </c>
      <c r="G26" s="161" t="str">
        <f>현금흐름!$B$41</f>
        <v>미용</v>
      </c>
      <c r="H26" s="162">
        <f t="shared" si="1"/>
        <v>0</v>
      </c>
      <c r="I26" s="285" t="e">
        <f>H26/현금흐름!S41</f>
        <v>#DIV/0!</v>
      </c>
      <c r="J26" s="154">
        <f>현금흐름!S41-H26</f>
        <v>0</v>
      </c>
      <c r="K26" s="141"/>
      <c r="L26" s="142"/>
      <c r="M26" s="182"/>
      <c r="N26" s="144"/>
      <c r="O26" s="145"/>
      <c r="Q26" s="155"/>
      <c r="R26" s="156"/>
      <c r="S26" s="147"/>
      <c r="T26" s="147"/>
      <c r="U26" s="157"/>
      <c r="V26" s="157"/>
      <c r="W26" s="158"/>
      <c r="X26" s="50"/>
      <c r="Y26" s="50"/>
      <c r="Z26" s="50"/>
    </row>
    <row r="27" spans="1:26" ht="17.25" customHeight="1">
      <c r="A27" s="53"/>
      <c r="B27" s="53"/>
      <c r="C27" s="53"/>
      <c r="D27" s="168" t="str">
        <f>현금흐름!$B$42</f>
        <v>의류/잡화</v>
      </c>
      <c r="E27" s="178" t="s">
        <v>128</v>
      </c>
      <c r="F27" s="180" t="str">
        <f>현금흐름!A41</f>
        <v>꾸밈</v>
      </c>
      <c r="G27" s="161" t="str">
        <f>현금흐름!$B$42</f>
        <v>의류/잡화</v>
      </c>
      <c r="H27" s="162">
        <f t="shared" si="1"/>
        <v>0</v>
      </c>
      <c r="I27" s="285" t="e">
        <f>H27/현금흐름!S42</f>
        <v>#DIV/0!</v>
      </c>
      <c r="J27" s="154">
        <f>현금흐름!S42-H27</f>
        <v>0</v>
      </c>
      <c r="K27" s="175"/>
      <c r="L27" s="142"/>
      <c r="M27" s="182"/>
      <c r="N27" s="144"/>
      <c r="O27" s="145"/>
      <c r="Q27" s="155"/>
      <c r="R27" s="156"/>
      <c r="S27" s="147"/>
      <c r="T27" s="147"/>
      <c r="U27" s="157"/>
      <c r="V27" s="157"/>
      <c r="W27" s="158"/>
      <c r="X27" s="50"/>
      <c r="Y27" s="50"/>
      <c r="Z27" s="50"/>
    </row>
    <row r="28" spans="1:26" ht="17.25" customHeight="1">
      <c r="A28" s="454" t="s">
        <v>131</v>
      </c>
      <c r="B28" s="455"/>
      <c r="C28" s="456"/>
      <c r="D28" s="168" t="str">
        <f>현금흐름!$B$43</f>
        <v>경조사</v>
      </c>
      <c r="E28" s="178" t="s">
        <v>128</v>
      </c>
      <c r="F28" s="174" t="str">
        <f>현금흐름!A43</f>
        <v>관계</v>
      </c>
      <c r="G28" s="161" t="str">
        <f>현금흐름!$B$43</f>
        <v>경조사</v>
      </c>
      <c r="H28" s="162">
        <f t="shared" si="1"/>
        <v>0</v>
      </c>
      <c r="I28" s="285" t="e">
        <f>H28/현금흐름!S43</f>
        <v>#DIV/0!</v>
      </c>
      <c r="J28" s="154">
        <f>현금흐름!S43-H28</f>
        <v>0</v>
      </c>
      <c r="K28" s="191"/>
      <c r="L28" s="142"/>
      <c r="M28" s="182"/>
      <c r="N28" s="144"/>
      <c r="O28" s="145"/>
      <c r="Q28" s="155"/>
      <c r="R28" s="156"/>
      <c r="S28" s="147"/>
      <c r="T28" s="147"/>
      <c r="U28" s="157"/>
      <c r="V28" s="157"/>
      <c r="W28" s="158"/>
      <c r="X28" s="50"/>
      <c r="Y28" s="50"/>
      <c r="Z28" s="50"/>
    </row>
    <row r="29" spans="1:26" ht="17.25" customHeight="1">
      <c r="A29" s="189" t="str">
        <f>현금흐름!A76</f>
        <v>신한 더모아</v>
      </c>
      <c r="B29" s="153">
        <f t="shared" ref="B29:B34" si="2">SUMIF(R:R,A29,V:V)</f>
        <v>0</v>
      </c>
      <c r="C29" s="190">
        <f t="shared" ref="C29:C34" si="3">B29/$B$35</f>
        <v>0</v>
      </c>
      <c r="D29" s="168" t="str">
        <f>현금흐름!$B$44</f>
        <v>모임</v>
      </c>
      <c r="E29" s="178" t="s">
        <v>128</v>
      </c>
      <c r="F29" s="180" t="str">
        <f>현금흐름!A43</f>
        <v>관계</v>
      </c>
      <c r="G29" s="161" t="str">
        <f>현금흐름!$B$44</f>
        <v>모임</v>
      </c>
      <c r="H29" s="162">
        <f t="shared" si="1"/>
        <v>0</v>
      </c>
      <c r="I29" s="285" t="e">
        <f>H29/현금흐름!S44</f>
        <v>#DIV/0!</v>
      </c>
      <c r="J29" s="154">
        <f>현금흐름!S44-H29</f>
        <v>0</v>
      </c>
      <c r="K29" s="127"/>
      <c r="L29" s="142"/>
      <c r="M29" s="182"/>
      <c r="N29" s="144"/>
      <c r="O29" s="145"/>
      <c r="Q29" s="155"/>
      <c r="R29" s="156"/>
      <c r="S29" s="147"/>
      <c r="T29" s="147"/>
      <c r="U29" s="157"/>
      <c r="V29" s="157"/>
      <c r="W29" s="158"/>
      <c r="X29" s="50"/>
      <c r="Y29" s="50"/>
      <c r="Z29" s="50"/>
    </row>
    <row r="30" spans="1:26" ht="17.25" customHeight="1">
      <c r="A30" s="189" t="str">
        <f>현금흐름!A77</f>
        <v>현대 네이버</v>
      </c>
      <c r="B30" s="153">
        <f t="shared" si="2"/>
        <v>0</v>
      </c>
      <c r="C30" s="190">
        <f t="shared" si="3"/>
        <v>0</v>
      </c>
      <c r="D30" s="168" t="str">
        <f>현금흐름!$B$45</f>
        <v>의료</v>
      </c>
      <c r="E30" s="178" t="s">
        <v>128</v>
      </c>
      <c r="F30" s="195" t="str">
        <f>현금흐름!A45</f>
        <v>건강</v>
      </c>
      <c r="G30" s="161" t="str">
        <f>현금흐름!$B$45</f>
        <v>의료</v>
      </c>
      <c r="H30" s="162">
        <f t="shared" si="1"/>
        <v>0</v>
      </c>
      <c r="I30" s="285" t="e">
        <f>H30/현금흐름!S45</f>
        <v>#DIV/0!</v>
      </c>
      <c r="J30" s="154">
        <f>현금흐름!S45-H30</f>
        <v>0</v>
      </c>
      <c r="K30" s="127"/>
      <c r="L30" s="142"/>
      <c r="M30" s="182"/>
      <c r="N30" s="144"/>
      <c r="O30" s="145"/>
      <c r="Q30" s="155"/>
      <c r="R30" s="156"/>
      <c r="S30" s="147"/>
      <c r="T30" s="147"/>
      <c r="U30" s="157"/>
      <c r="V30" s="157"/>
      <c r="W30" s="158"/>
      <c r="X30" s="50"/>
      <c r="Y30" s="50"/>
      <c r="Z30" s="50"/>
    </row>
    <row r="31" spans="1:26" ht="17.25" customHeight="1">
      <c r="A31" s="189" t="str">
        <f>현금흐름!A78</f>
        <v>국민 노리체크</v>
      </c>
      <c r="B31" s="153">
        <f t="shared" si="2"/>
        <v>0</v>
      </c>
      <c r="C31" s="190">
        <f t="shared" si="3"/>
        <v>0</v>
      </c>
      <c r="D31" s="168" t="str">
        <f>현금흐름!$B$46</f>
        <v>동물병원</v>
      </c>
      <c r="E31" s="178" t="s">
        <v>128</v>
      </c>
      <c r="F31" s="174" t="str">
        <f>현금흐름!A46</f>
        <v>복순</v>
      </c>
      <c r="G31" s="161" t="str">
        <f>현금흐름!$B$46</f>
        <v>동물병원</v>
      </c>
      <c r="H31" s="162">
        <f t="shared" si="1"/>
        <v>0</v>
      </c>
      <c r="I31" s="285" t="e">
        <f>H31/현금흐름!S46</f>
        <v>#DIV/0!</v>
      </c>
      <c r="J31" s="154">
        <f>현금흐름!S46-H31</f>
        <v>0</v>
      </c>
      <c r="K31" s="127"/>
      <c r="L31" s="142"/>
      <c r="M31" s="182"/>
      <c r="N31" s="144"/>
      <c r="O31" s="145"/>
      <c r="Q31" s="155"/>
      <c r="R31" s="156"/>
      <c r="S31" s="147"/>
      <c r="T31" s="147"/>
      <c r="U31" s="157"/>
      <c r="V31" s="157"/>
      <c r="W31" s="158"/>
      <c r="X31" s="50"/>
      <c r="Y31" s="50"/>
      <c r="Z31" s="50"/>
    </row>
    <row r="32" spans="1:26" ht="17.25" customHeight="1">
      <c r="A32" s="189" t="str">
        <f>현금흐름!A79</f>
        <v>토스체크</v>
      </c>
      <c r="B32" s="153">
        <f t="shared" si="2"/>
        <v>0</v>
      </c>
      <c r="C32" s="190">
        <f t="shared" si="3"/>
        <v>0</v>
      </c>
      <c r="D32" s="168" t="str">
        <f>현금흐름!$B$47</f>
        <v>용품</v>
      </c>
      <c r="E32" s="178" t="s">
        <v>128</v>
      </c>
      <c r="F32" s="180" t="str">
        <f>현금흐름!A46</f>
        <v>복순</v>
      </c>
      <c r="G32" s="161" t="str">
        <f>현금흐름!$B$47</f>
        <v>용품</v>
      </c>
      <c r="H32" s="162">
        <f t="shared" si="1"/>
        <v>0</v>
      </c>
      <c r="I32" s="285" t="e">
        <f>H32/현금흐름!S47</f>
        <v>#DIV/0!</v>
      </c>
      <c r="J32" s="154">
        <f>현금흐름!S47-H32</f>
        <v>0</v>
      </c>
      <c r="K32" s="50"/>
      <c r="L32" s="185"/>
      <c r="M32" s="186" t="s">
        <v>129</v>
      </c>
      <c r="N32" s="187">
        <f>SUM(N20:N31)</f>
        <v>1000000</v>
      </c>
      <c r="O32" s="188"/>
      <c r="Q32" s="155"/>
      <c r="R32" s="156"/>
      <c r="S32" s="147"/>
      <c r="T32" s="147"/>
      <c r="U32" s="157"/>
      <c r="V32" s="157"/>
      <c r="W32" s="158"/>
      <c r="X32" s="50"/>
      <c r="Y32" s="50"/>
      <c r="Z32" s="50"/>
    </row>
    <row r="33" spans="1:26" ht="17.25" customHeight="1">
      <c r="A33" s="189" t="s">
        <v>155</v>
      </c>
      <c r="B33" s="153">
        <f t="shared" si="2"/>
        <v>2700</v>
      </c>
      <c r="C33" s="190">
        <f t="shared" si="3"/>
        <v>1</v>
      </c>
      <c r="D33" s="168" t="str">
        <f>현금흐름!$B$48</f>
        <v>생필품</v>
      </c>
      <c r="E33" s="178" t="s">
        <v>128</v>
      </c>
      <c r="F33" s="174" t="str">
        <f>현금흐름!A48</f>
        <v>생활</v>
      </c>
      <c r="G33" s="161" t="str">
        <f>현금흐름!$B$48</f>
        <v>생필품</v>
      </c>
      <c r="H33" s="162">
        <f t="shared" si="1"/>
        <v>0</v>
      </c>
      <c r="I33" s="285" t="e">
        <f>H33/현금흐름!S48</f>
        <v>#DIV/0!</v>
      </c>
      <c r="J33" s="154">
        <f>현금흐름!S48-H33</f>
        <v>0</v>
      </c>
      <c r="K33" s="50"/>
      <c r="L33" s="125"/>
      <c r="Q33" s="155"/>
      <c r="R33" s="156"/>
      <c r="S33" s="147"/>
      <c r="T33" s="147"/>
      <c r="U33" s="157"/>
      <c r="V33" s="157"/>
      <c r="W33" s="158"/>
      <c r="X33" s="50"/>
      <c r="Y33" s="50"/>
      <c r="Z33" s="50"/>
    </row>
    <row r="34" spans="1:26" ht="17.25" customHeight="1">
      <c r="A34" s="189" t="s">
        <v>156</v>
      </c>
      <c r="B34" s="153">
        <f t="shared" si="2"/>
        <v>0</v>
      </c>
      <c r="C34" s="190">
        <f t="shared" si="3"/>
        <v>0</v>
      </c>
      <c r="D34" s="168" t="str">
        <f>현금흐름!$B$49</f>
        <v>기타</v>
      </c>
      <c r="E34" s="178" t="s">
        <v>128</v>
      </c>
      <c r="F34" s="180" t="str">
        <f>현금흐름!A48</f>
        <v>생활</v>
      </c>
      <c r="G34" s="161" t="str">
        <f>현금흐름!$B$49</f>
        <v>기타</v>
      </c>
      <c r="H34" s="162">
        <f t="shared" si="1"/>
        <v>0</v>
      </c>
      <c r="I34" s="285" t="e">
        <f>H34/현금흐름!S49</f>
        <v>#DIV/0!</v>
      </c>
      <c r="J34" s="154">
        <f>현금흐름!S49-H34</f>
        <v>0</v>
      </c>
      <c r="K34" s="50"/>
      <c r="L34" s="125"/>
      <c r="Q34" s="155"/>
      <c r="R34" s="156"/>
      <c r="S34" s="147"/>
      <c r="T34" s="147"/>
      <c r="U34" s="157"/>
      <c r="V34" s="157"/>
      <c r="W34" s="158"/>
      <c r="X34" s="50"/>
      <c r="Y34" s="50"/>
      <c r="Z34" s="50"/>
    </row>
    <row r="35" spans="1:26" ht="17.25" customHeight="1">
      <c r="A35" s="199" t="s">
        <v>2</v>
      </c>
      <c r="B35" s="200">
        <f>SUM(B29:B34)</f>
        <v>2700</v>
      </c>
      <c r="C35" s="201"/>
      <c r="D35" s="126"/>
      <c r="E35" s="196"/>
      <c r="F35" s="440" t="s">
        <v>1</v>
      </c>
      <c r="G35" s="367"/>
      <c r="H35" s="197">
        <f>SUM(H15:H34)</f>
        <v>0</v>
      </c>
      <c r="I35" s="291" t="e">
        <f>H35/현금흐름!S50</f>
        <v>#DIV/0!</v>
      </c>
      <c r="J35" s="198">
        <f>현금흐름!S50-H35</f>
        <v>0</v>
      </c>
      <c r="K35" s="50"/>
      <c r="L35" s="125"/>
      <c r="Q35" s="155"/>
      <c r="R35" s="156"/>
      <c r="S35" s="147"/>
      <c r="T35" s="147"/>
      <c r="U35" s="157"/>
      <c r="V35" s="157"/>
      <c r="W35" s="158"/>
      <c r="X35" s="50"/>
      <c r="Y35" s="50"/>
      <c r="Z35" s="50"/>
    </row>
    <row r="36" spans="1:26" ht="17.25" customHeight="1">
      <c r="A36" s="53"/>
      <c r="B36" s="53"/>
      <c r="C36" s="53"/>
      <c r="D36" s="126"/>
      <c r="E36" s="441" t="s">
        <v>4</v>
      </c>
      <c r="F36" s="399"/>
      <c r="G36" s="382"/>
      <c r="H36" s="202">
        <f>SUM(H14,H35)</f>
        <v>2700</v>
      </c>
      <c r="I36" s="203" t="e">
        <f>H36/현금흐름!S51</f>
        <v>#DIV/0!</v>
      </c>
      <c r="J36" s="204">
        <f>SUM(J14,J35)</f>
        <v>-2700</v>
      </c>
      <c r="K36" s="50"/>
      <c r="L36" s="125"/>
      <c r="Q36" s="155"/>
      <c r="R36" s="156"/>
      <c r="S36" s="147"/>
      <c r="T36" s="147"/>
      <c r="U36" s="157"/>
      <c r="V36" s="157"/>
      <c r="W36" s="158"/>
      <c r="X36" s="50"/>
      <c r="Y36" s="50"/>
      <c r="Z36" s="50"/>
    </row>
    <row r="37" spans="1:26" ht="17.25" customHeight="1">
      <c r="A37" s="454" t="s">
        <v>132</v>
      </c>
      <c r="B37" s="455"/>
      <c r="C37" s="456"/>
      <c r="D37" s="205"/>
      <c r="H37" s="125"/>
      <c r="L37" s="125"/>
      <c r="Q37" s="155"/>
      <c r="R37" s="156"/>
      <c r="S37" s="147"/>
      <c r="T37" s="147"/>
      <c r="U37" s="157"/>
      <c r="V37" s="157"/>
      <c r="W37" s="158"/>
      <c r="X37" s="50"/>
      <c r="Y37" s="50"/>
      <c r="Z37" s="50"/>
    </row>
    <row r="38" spans="1:26" ht="17.25" customHeight="1">
      <c r="A38" s="206" t="s">
        <v>49</v>
      </c>
      <c r="B38" s="153">
        <f>N32</f>
        <v>1000000</v>
      </c>
      <c r="C38" s="190">
        <f>B38/$B$18</f>
        <v>1</v>
      </c>
      <c r="D38" s="126"/>
      <c r="E38" s="437" t="s">
        <v>133</v>
      </c>
      <c r="F38" s="348"/>
      <c r="G38" s="348"/>
      <c r="H38" s="348"/>
      <c r="I38" s="376"/>
      <c r="J38" s="50"/>
      <c r="K38" s="125"/>
      <c r="L38" s="125"/>
      <c r="Q38" s="155"/>
      <c r="R38" s="156"/>
      <c r="S38" s="147"/>
      <c r="T38" s="147"/>
      <c r="U38" s="156"/>
      <c r="V38" s="157"/>
      <c r="W38" s="158"/>
      <c r="X38" s="50"/>
      <c r="Y38" s="50"/>
      <c r="Z38" s="50"/>
    </row>
    <row r="39" spans="1:26" ht="17.25" customHeight="1">
      <c r="A39" s="183" t="s">
        <v>125</v>
      </c>
      <c r="B39" s="162">
        <f>H14</f>
        <v>2700</v>
      </c>
      <c r="C39" s="169">
        <f>B39/$B$18</f>
        <v>2.7000000000000001E-3</v>
      </c>
      <c r="D39" s="126"/>
      <c r="E39" s="207" t="s">
        <v>134</v>
      </c>
      <c r="F39" s="207">
        <v>7.0000000000000007E-2</v>
      </c>
      <c r="G39" s="161" t="s">
        <v>135</v>
      </c>
      <c r="H39" s="208" t="str">
        <f>IF($C$39&lt;$F$39,"권장기준 미만","권장기준 초과")</f>
        <v>권장기준 미만</v>
      </c>
      <c r="I39" s="209" t="str">
        <f>IF(H39="권장기준 미만","개선","양호")</f>
        <v>개선</v>
      </c>
      <c r="J39" s="50"/>
      <c r="K39" s="125"/>
      <c r="L39" s="125"/>
      <c r="Q39" s="155"/>
      <c r="R39" s="156"/>
      <c r="S39" s="147"/>
      <c r="T39" s="147"/>
      <c r="U39" s="157"/>
      <c r="V39" s="157"/>
      <c r="W39" s="158"/>
      <c r="X39" s="50"/>
      <c r="Y39" s="50"/>
      <c r="Z39" s="50"/>
    </row>
    <row r="40" spans="1:26" ht="17.25" customHeight="1">
      <c r="A40" s="183" t="s">
        <v>128</v>
      </c>
      <c r="B40" s="162">
        <f>H35</f>
        <v>0</v>
      </c>
      <c r="C40" s="169">
        <f>B40/$B$18</f>
        <v>0</v>
      </c>
      <c r="D40" s="126"/>
      <c r="E40" s="207" t="s">
        <v>136</v>
      </c>
      <c r="F40" s="207">
        <v>0.31</v>
      </c>
      <c r="G40" s="161" t="s">
        <v>137</v>
      </c>
      <c r="H40" s="208" t="str">
        <f>IF($C$40&lt;$F$40,"권장기준 미만","권장기준 초과")</f>
        <v>권장기준 미만</v>
      </c>
      <c r="I40" s="209" t="str">
        <f t="shared" ref="I40:I41" si="4">IF(H40="권장기준 미만","양호","개선")</f>
        <v>양호</v>
      </c>
      <c r="J40" s="50"/>
      <c r="K40" s="125"/>
      <c r="L40" s="125"/>
      <c r="Q40" s="155"/>
      <c r="R40" s="156"/>
      <c r="S40" s="147"/>
      <c r="T40" s="147"/>
      <c r="U40" s="156"/>
      <c r="V40" s="157"/>
      <c r="W40" s="158"/>
      <c r="X40" s="50"/>
      <c r="Y40" s="50"/>
      <c r="Z40" s="50"/>
    </row>
    <row r="41" spans="1:26" ht="17.25" customHeight="1">
      <c r="A41" s="214" t="s">
        <v>2</v>
      </c>
      <c r="B41" s="200">
        <f>SUM(B38:B40)</f>
        <v>1002700</v>
      </c>
      <c r="C41" s="201"/>
      <c r="D41" s="126"/>
      <c r="E41" s="210" t="s">
        <v>138</v>
      </c>
      <c r="F41" s="210">
        <v>0.32</v>
      </c>
      <c r="G41" s="211" t="s">
        <v>137</v>
      </c>
      <c r="H41" s="212" t="str">
        <f>IF($C$41&lt;$F$41,"권장기준 미만","권장기준 초과")</f>
        <v>권장기준 미만</v>
      </c>
      <c r="I41" s="213" t="str">
        <f t="shared" si="4"/>
        <v>양호</v>
      </c>
      <c r="J41" s="50"/>
      <c r="K41" s="125"/>
      <c r="L41" s="125"/>
      <c r="Q41" s="155"/>
      <c r="R41" s="156"/>
      <c r="S41" s="147"/>
      <c r="T41" s="147"/>
      <c r="U41" s="156"/>
      <c r="V41" s="157"/>
      <c r="W41" s="158"/>
      <c r="X41" s="50"/>
      <c r="Y41" s="50"/>
      <c r="Z41" s="50"/>
    </row>
    <row r="42" spans="1:26" ht="17.25" customHeight="1">
      <c r="A42" s="53"/>
      <c r="B42" s="53"/>
      <c r="C42" s="53"/>
      <c r="D42" s="126"/>
      <c r="E42" s="53"/>
      <c r="F42" s="53"/>
      <c r="G42" s="53"/>
      <c r="H42" s="53"/>
      <c r="I42" s="53"/>
      <c r="J42" s="50"/>
      <c r="K42" s="125"/>
      <c r="L42" s="125"/>
      <c r="Q42" s="155"/>
      <c r="R42" s="156"/>
      <c r="S42" s="147"/>
      <c r="T42" s="147"/>
      <c r="U42" s="157"/>
      <c r="V42" s="157"/>
      <c r="W42" s="158"/>
      <c r="X42" s="50"/>
      <c r="Y42" s="50"/>
      <c r="Z42" s="50"/>
    </row>
    <row r="43" spans="1:26" ht="17.25" customHeight="1">
      <c r="A43" s="53"/>
      <c r="B43" s="53"/>
      <c r="C43" s="53"/>
      <c r="D43" s="126"/>
      <c r="E43" s="53"/>
      <c r="F43" s="53"/>
      <c r="G43" s="53"/>
      <c r="H43" s="53"/>
      <c r="I43" s="53"/>
      <c r="J43" s="50"/>
      <c r="K43" s="125"/>
      <c r="L43" s="125"/>
      <c r="Q43" s="155"/>
      <c r="R43" s="156"/>
      <c r="S43" s="147"/>
      <c r="T43" s="147"/>
      <c r="U43" s="157"/>
      <c r="V43" s="157"/>
      <c r="W43" s="158"/>
      <c r="X43" s="50"/>
      <c r="Y43" s="50"/>
      <c r="Z43" s="50"/>
    </row>
    <row r="44" spans="1:26" ht="17.25" customHeight="1">
      <c r="A44" s="53"/>
      <c r="B44" s="53"/>
      <c r="C44" s="53"/>
      <c r="D44" s="126"/>
      <c r="E44" s="53"/>
      <c r="F44" s="53"/>
      <c r="G44" s="53"/>
      <c r="H44" s="53"/>
      <c r="I44" s="53"/>
      <c r="J44" s="50"/>
      <c r="K44" s="125"/>
      <c r="L44" s="125"/>
      <c r="Q44" s="155"/>
      <c r="R44" s="156"/>
      <c r="S44" s="147"/>
      <c r="T44" s="147"/>
      <c r="U44" s="157"/>
      <c r="V44" s="157"/>
      <c r="W44" s="158"/>
      <c r="X44" s="50"/>
      <c r="Y44" s="50"/>
      <c r="Z44" s="50"/>
    </row>
    <row r="45" spans="1:26" ht="17.25" customHeight="1">
      <c r="A45" s="53"/>
      <c r="B45" s="53"/>
      <c r="C45" s="53"/>
      <c r="D45" s="126"/>
      <c r="E45" s="53"/>
      <c r="F45" s="53"/>
      <c r="G45" s="53"/>
      <c r="H45" s="53"/>
      <c r="I45" s="53"/>
      <c r="J45" s="50"/>
      <c r="K45" s="125"/>
      <c r="L45" s="125"/>
      <c r="Q45" s="155"/>
      <c r="R45" s="156"/>
      <c r="S45" s="147"/>
      <c r="T45" s="147"/>
      <c r="U45" s="157"/>
      <c r="V45" s="157"/>
      <c r="W45" s="158"/>
      <c r="X45" s="50"/>
      <c r="Y45" s="50"/>
      <c r="Z45" s="50"/>
    </row>
    <row r="46" spans="1:26" ht="17.25" customHeight="1">
      <c r="A46" s="53"/>
      <c r="B46" s="53"/>
      <c r="C46" s="53"/>
      <c r="D46" s="126"/>
      <c r="E46" s="53"/>
      <c r="F46" s="53"/>
      <c r="G46" s="53"/>
      <c r="H46" s="53"/>
      <c r="I46" s="53"/>
      <c r="J46" s="50"/>
      <c r="K46" s="125"/>
      <c r="L46" s="125"/>
      <c r="P46" s="53"/>
      <c r="Q46" s="155"/>
      <c r="R46" s="156"/>
      <c r="S46" s="147"/>
      <c r="T46" s="147"/>
      <c r="U46" s="157"/>
      <c r="V46" s="157"/>
      <c r="W46" s="158"/>
      <c r="X46" s="50"/>
      <c r="Y46" s="50"/>
      <c r="Z46" s="50"/>
    </row>
    <row r="47" spans="1:26" ht="17.25" customHeight="1">
      <c r="A47" s="53"/>
      <c r="B47" s="53"/>
      <c r="C47" s="53"/>
      <c r="D47" s="126"/>
      <c r="E47" s="53"/>
      <c r="F47" s="53"/>
      <c r="G47" s="53"/>
      <c r="H47" s="53"/>
      <c r="I47" s="53"/>
      <c r="J47" s="50"/>
      <c r="K47" s="125"/>
      <c r="L47" s="125"/>
      <c r="P47" s="53"/>
      <c r="Q47" s="155"/>
      <c r="R47" s="156"/>
      <c r="S47" s="147"/>
      <c r="T47" s="147"/>
      <c r="U47" s="157"/>
      <c r="V47" s="157"/>
      <c r="W47" s="158"/>
      <c r="X47" s="50"/>
      <c r="Y47" s="50"/>
      <c r="Z47" s="50"/>
    </row>
    <row r="48" spans="1:26" ht="17.25" customHeight="1">
      <c r="A48" s="53"/>
      <c r="B48" s="53"/>
      <c r="C48" s="53"/>
      <c r="D48" s="126"/>
      <c r="E48" s="53"/>
      <c r="F48" s="53"/>
      <c r="G48" s="53"/>
      <c r="H48" s="53"/>
      <c r="I48" s="53"/>
      <c r="J48" s="50"/>
      <c r="K48" s="125"/>
      <c r="L48" s="125"/>
      <c r="P48" s="53"/>
      <c r="Q48" s="155"/>
      <c r="R48" s="156"/>
      <c r="S48" s="147"/>
      <c r="T48" s="147"/>
      <c r="U48" s="157"/>
      <c r="V48" s="157"/>
      <c r="W48" s="158"/>
      <c r="X48" s="50"/>
      <c r="Y48" s="50"/>
      <c r="Z48" s="50"/>
    </row>
    <row r="49" spans="1:26" ht="17.25" customHeight="1">
      <c r="A49" s="53"/>
      <c r="B49" s="53"/>
      <c r="C49" s="53"/>
      <c r="D49" s="126"/>
      <c r="E49" s="53"/>
      <c r="F49" s="53"/>
      <c r="G49" s="53"/>
      <c r="H49" s="53"/>
      <c r="I49" s="53"/>
      <c r="J49" s="50"/>
      <c r="K49" s="125"/>
      <c r="L49" s="125"/>
      <c r="Q49" s="155"/>
      <c r="R49" s="156"/>
      <c r="S49" s="147"/>
      <c r="T49" s="147"/>
      <c r="U49" s="157"/>
      <c r="V49" s="157"/>
      <c r="W49" s="158"/>
      <c r="X49" s="50"/>
      <c r="Y49" s="50"/>
      <c r="Z49" s="50"/>
    </row>
    <row r="50" spans="1:26" ht="17.25" customHeight="1">
      <c r="A50" s="53"/>
      <c r="B50" s="53"/>
      <c r="C50" s="53"/>
      <c r="D50" s="126"/>
      <c r="E50" s="53"/>
      <c r="F50" s="53"/>
      <c r="G50" s="53"/>
      <c r="H50" s="53"/>
      <c r="I50" s="53"/>
      <c r="J50" s="50"/>
      <c r="K50" s="125"/>
      <c r="L50" s="125"/>
      <c r="Q50" s="155"/>
      <c r="R50" s="156"/>
      <c r="S50" s="147"/>
      <c r="T50" s="147"/>
      <c r="U50" s="157"/>
      <c r="V50" s="157"/>
      <c r="W50" s="158"/>
      <c r="X50" s="50"/>
      <c r="Y50" s="50"/>
      <c r="Z50" s="50"/>
    </row>
    <row r="51" spans="1:26" ht="17.25" customHeight="1">
      <c r="A51" s="53"/>
      <c r="B51" s="53"/>
      <c r="C51" s="53"/>
      <c r="D51" s="126"/>
      <c r="E51" s="53"/>
      <c r="F51" s="53"/>
      <c r="G51" s="53"/>
      <c r="H51" s="53"/>
      <c r="I51" s="53"/>
      <c r="J51" s="50"/>
      <c r="K51" s="125"/>
      <c r="L51" s="125"/>
      <c r="R51" s="156"/>
      <c r="S51" s="147"/>
      <c r="T51" s="147"/>
      <c r="U51" s="157"/>
      <c r="V51" s="50"/>
      <c r="W51" s="50"/>
      <c r="X51" s="50"/>
      <c r="Y51" s="52"/>
      <c r="Z51" s="50"/>
    </row>
    <row r="52" spans="1:26" ht="17.25" customHeight="1">
      <c r="A52" s="53"/>
      <c r="B52" s="53"/>
      <c r="C52" s="53"/>
      <c r="D52" s="126"/>
      <c r="E52" s="53"/>
      <c r="F52" s="53"/>
      <c r="G52" s="53"/>
      <c r="H52" s="53"/>
      <c r="I52" s="53"/>
      <c r="J52" s="50"/>
      <c r="K52" s="125"/>
      <c r="L52" s="125"/>
      <c r="R52" s="156"/>
      <c r="S52" s="147"/>
      <c r="T52" s="147"/>
      <c r="U52" s="157"/>
      <c r="V52" s="50"/>
      <c r="W52" s="50"/>
      <c r="X52" s="50"/>
      <c r="Y52" s="52"/>
      <c r="Z52" s="50"/>
    </row>
    <row r="53" spans="1:26" ht="17.25" customHeight="1">
      <c r="A53" s="53"/>
      <c r="B53" s="53"/>
      <c r="C53" s="53"/>
      <c r="D53" s="126"/>
      <c r="E53" s="53"/>
      <c r="F53" s="53"/>
      <c r="G53" s="53"/>
      <c r="H53" s="53"/>
      <c r="I53" s="53"/>
      <c r="J53" s="50"/>
      <c r="K53" s="125"/>
      <c r="L53" s="125"/>
      <c r="R53" s="156"/>
      <c r="S53" s="147"/>
      <c r="T53" s="147"/>
      <c r="U53" s="157"/>
      <c r="V53" s="50"/>
      <c r="W53" s="50"/>
      <c r="X53" s="50"/>
      <c r="Y53" s="52"/>
      <c r="Z53" s="50"/>
    </row>
    <row r="54" spans="1:26" ht="17.25" customHeight="1">
      <c r="A54" s="53"/>
      <c r="B54" s="53"/>
      <c r="C54" s="53"/>
      <c r="D54" s="126"/>
      <c r="E54" s="53"/>
      <c r="F54" s="53"/>
      <c r="G54" s="53"/>
      <c r="H54" s="53"/>
      <c r="I54" s="53"/>
      <c r="J54" s="50"/>
      <c r="K54" s="125"/>
      <c r="L54" s="125"/>
      <c r="R54" s="156"/>
      <c r="S54" s="147"/>
      <c r="T54" s="147"/>
      <c r="U54" s="157"/>
      <c r="V54" s="50"/>
      <c r="W54" s="50"/>
      <c r="X54" s="50"/>
      <c r="Y54" s="52"/>
      <c r="Z54" s="50"/>
    </row>
    <row r="55" spans="1:26" ht="17.25" customHeight="1">
      <c r="A55" s="53"/>
      <c r="B55" s="53"/>
      <c r="C55" s="53"/>
      <c r="D55" s="126"/>
      <c r="E55" s="53"/>
      <c r="F55" s="53"/>
      <c r="G55" s="53"/>
      <c r="H55" s="53"/>
      <c r="I55" s="53"/>
      <c r="J55" s="50"/>
      <c r="K55" s="125"/>
      <c r="L55" s="125"/>
      <c r="R55" s="156"/>
      <c r="S55" s="147"/>
      <c r="T55" s="147"/>
      <c r="U55" s="157"/>
      <c r="V55" s="50"/>
      <c r="W55" s="50"/>
      <c r="X55" s="50"/>
      <c r="Y55" s="52"/>
      <c r="Z55" s="50"/>
    </row>
    <row r="56" spans="1:26" ht="17.25" customHeight="1">
      <c r="A56" s="53"/>
      <c r="B56" s="53"/>
      <c r="C56" s="53"/>
      <c r="D56" s="126"/>
      <c r="E56" s="53"/>
      <c r="F56" s="53"/>
      <c r="G56" s="53"/>
      <c r="H56" s="53"/>
      <c r="I56" s="53"/>
      <c r="J56" s="50"/>
      <c r="K56" s="125"/>
      <c r="L56" s="125"/>
      <c r="R56" s="156"/>
      <c r="S56" s="147"/>
      <c r="T56" s="147"/>
      <c r="U56" s="157"/>
      <c r="V56" s="50"/>
      <c r="W56" s="50"/>
      <c r="X56" s="50"/>
      <c r="Y56" s="52"/>
      <c r="Z56" s="50"/>
    </row>
    <row r="57" spans="1:26" ht="17.25" customHeight="1">
      <c r="A57" s="53"/>
      <c r="B57" s="53"/>
      <c r="C57" s="53"/>
      <c r="D57" s="126"/>
      <c r="E57" s="53"/>
      <c r="F57" s="53"/>
      <c r="G57" s="53"/>
      <c r="H57" s="53"/>
      <c r="I57" s="53"/>
      <c r="J57" s="50"/>
      <c r="K57" s="125"/>
      <c r="L57" s="125"/>
      <c r="R57" s="156"/>
      <c r="S57" s="147"/>
      <c r="T57" s="147"/>
      <c r="U57" s="157"/>
      <c r="V57" s="50"/>
      <c r="W57" s="50"/>
      <c r="X57" s="50"/>
      <c r="Y57" s="52"/>
      <c r="Z57" s="50"/>
    </row>
    <row r="58" spans="1:26" ht="17.25" customHeight="1">
      <c r="A58" s="53"/>
      <c r="B58" s="53"/>
      <c r="C58" s="53"/>
      <c r="D58" s="126"/>
      <c r="E58" s="53"/>
      <c r="F58" s="53"/>
      <c r="G58" s="53"/>
      <c r="H58" s="53"/>
      <c r="I58" s="53"/>
      <c r="J58" s="50"/>
      <c r="K58" s="125"/>
      <c r="L58" s="125"/>
      <c r="R58" s="156"/>
      <c r="S58" s="147"/>
      <c r="T58" s="147"/>
      <c r="U58" s="157"/>
      <c r="V58" s="50"/>
      <c r="W58" s="50"/>
      <c r="X58" s="50"/>
      <c r="Y58" s="52"/>
      <c r="Z58" s="50"/>
    </row>
    <row r="59" spans="1:26" ht="17.25" customHeight="1">
      <c r="A59" s="53"/>
      <c r="B59" s="53"/>
      <c r="C59" s="53"/>
      <c r="D59" s="126"/>
      <c r="E59" s="53"/>
      <c r="F59" s="53"/>
      <c r="G59" s="53"/>
      <c r="H59" s="53"/>
      <c r="I59" s="53"/>
      <c r="J59" s="50"/>
      <c r="K59" s="125"/>
      <c r="L59" s="125"/>
      <c r="R59" s="156"/>
      <c r="S59" s="147"/>
      <c r="T59" s="147"/>
      <c r="U59" s="157"/>
      <c r="V59" s="50"/>
      <c r="W59" s="50"/>
      <c r="X59" s="50"/>
      <c r="Y59" s="52"/>
      <c r="Z59" s="50"/>
    </row>
    <row r="60" spans="1:26" ht="17.25" customHeight="1">
      <c r="A60" s="53"/>
      <c r="B60" s="53"/>
      <c r="C60" s="53"/>
      <c r="D60" s="126"/>
      <c r="E60" s="53"/>
      <c r="F60" s="53"/>
      <c r="G60" s="53"/>
      <c r="H60" s="53"/>
      <c r="I60" s="53"/>
      <c r="J60" s="50"/>
      <c r="K60" s="125"/>
      <c r="L60" s="125"/>
      <c r="R60" s="156"/>
      <c r="S60" s="147"/>
      <c r="T60" s="147"/>
      <c r="U60" s="157"/>
      <c r="V60" s="50"/>
      <c r="W60" s="50"/>
      <c r="X60" s="50"/>
      <c r="Y60" s="52"/>
      <c r="Z60" s="50"/>
    </row>
    <row r="61" spans="1:26" ht="17.25" customHeight="1">
      <c r="A61" s="53"/>
      <c r="B61" s="53"/>
      <c r="C61" s="53"/>
      <c r="D61" s="126"/>
      <c r="E61" s="53"/>
      <c r="F61" s="53"/>
      <c r="G61" s="53"/>
      <c r="H61" s="53"/>
      <c r="I61" s="53"/>
      <c r="J61" s="50"/>
      <c r="K61" s="125"/>
      <c r="L61" s="125"/>
      <c r="R61" s="156"/>
      <c r="S61" s="147"/>
      <c r="T61" s="147"/>
      <c r="U61" s="157"/>
      <c r="V61" s="50"/>
      <c r="W61" s="50"/>
      <c r="X61" s="50"/>
      <c r="Y61" s="52"/>
      <c r="Z61" s="50"/>
    </row>
    <row r="62" spans="1:26" ht="17.25" customHeight="1">
      <c r="A62" s="53"/>
      <c r="B62" s="53"/>
      <c r="C62" s="53"/>
      <c r="D62" s="126"/>
      <c r="E62" s="53"/>
      <c r="F62" s="53"/>
      <c r="G62" s="53"/>
      <c r="H62" s="53"/>
      <c r="I62" s="53"/>
      <c r="J62" s="50"/>
      <c r="K62" s="125"/>
      <c r="L62" s="125"/>
      <c r="R62" s="156"/>
      <c r="S62" s="147"/>
      <c r="T62" s="147"/>
      <c r="U62" s="157"/>
      <c r="V62" s="50"/>
      <c r="W62" s="50"/>
      <c r="X62" s="50"/>
      <c r="Y62" s="52"/>
      <c r="Z62" s="50"/>
    </row>
    <row r="63" spans="1:26" ht="17.25" customHeight="1">
      <c r="A63" s="53"/>
      <c r="B63" s="53"/>
      <c r="C63" s="53"/>
      <c r="D63" s="126"/>
      <c r="E63" s="53"/>
      <c r="F63" s="53"/>
      <c r="G63" s="53"/>
      <c r="H63" s="53"/>
      <c r="I63" s="53"/>
      <c r="J63" s="50"/>
      <c r="K63" s="125"/>
      <c r="L63" s="125"/>
      <c r="R63" s="156"/>
      <c r="S63" s="147"/>
      <c r="T63" s="147"/>
      <c r="U63" s="157"/>
      <c r="V63" s="50"/>
      <c r="W63" s="50"/>
      <c r="X63" s="50"/>
      <c r="Y63" s="52"/>
      <c r="Z63" s="50"/>
    </row>
    <row r="64" spans="1:26" ht="17.25" customHeight="1">
      <c r="A64" s="53"/>
      <c r="B64" s="53"/>
      <c r="C64" s="53"/>
      <c r="D64" s="126"/>
      <c r="E64" s="53"/>
      <c r="F64" s="53"/>
      <c r="G64" s="53"/>
      <c r="H64" s="53"/>
      <c r="I64" s="53"/>
      <c r="J64" s="50"/>
      <c r="K64" s="125"/>
      <c r="L64" s="125"/>
      <c r="R64" s="215"/>
      <c r="S64" s="216"/>
      <c r="T64" s="216"/>
      <c r="U64" s="217"/>
      <c r="V64" s="50"/>
      <c r="W64" s="50"/>
      <c r="X64" s="50"/>
      <c r="Y64" s="52"/>
      <c r="Z64" s="50"/>
    </row>
    <row r="65" spans="1:26" ht="17.25" customHeight="1">
      <c r="A65" s="53"/>
      <c r="B65" s="53"/>
      <c r="C65" s="53"/>
      <c r="D65" s="126"/>
      <c r="E65" s="53"/>
      <c r="F65" s="53"/>
      <c r="G65" s="53"/>
      <c r="H65" s="53"/>
      <c r="I65" s="53"/>
      <c r="J65" s="50"/>
      <c r="K65" s="125"/>
      <c r="L65" s="125"/>
      <c r="R65" s="50"/>
      <c r="S65" s="50"/>
      <c r="T65" s="50"/>
      <c r="U65" s="50"/>
      <c r="V65" s="50"/>
      <c r="W65" s="50"/>
      <c r="X65" s="50"/>
      <c r="Y65" s="52"/>
      <c r="Z65" s="50"/>
    </row>
    <row r="66" spans="1:26" ht="17.25" customHeight="1">
      <c r="A66" s="53"/>
      <c r="B66" s="53"/>
      <c r="C66" s="53"/>
      <c r="D66" s="126"/>
      <c r="E66" s="53"/>
      <c r="F66" s="53"/>
      <c r="G66" s="53"/>
      <c r="H66" s="53"/>
      <c r="I66" s="53"/>
      <c r="J66" s="50"/>
      <c r="K66" s="125"/>
      <c r="L66" s="125"/>
      <c r="R66" s="50"/>
      <c r="S66" s="50"/>
      <c r="T66" s="50"/>
      <c r="U66" s="50"/>
      <c r="V66" s="50"/>
      <c r="W66" s="50"/>
      <c r="X66" s="50"/>
      <c r="Y66" s="52"/>
      <c r="Z66" s="50"/>
    </row>
    <row r="67" spans="1:26" ht="17.25" customHeight="1">
      <c r="A67" s="53"/>
      <c r="B67" s="53"/>
      <c r="C67" s="53"/>
      <c r="D67" s="126"/>
      <c r="E67" s="53"/>
      <c r="F67" s="53"/>
      <c r="G67" s="53"/>
      <c r="H67" s="53"/>
      <c r="I67" s="53"/>
      <c r="J67" s="50"/>
      <c r="K67" s="125"/>
      <c r="L67" s="125"/>
      <c r="R67" s="50"/>
      <c r="S67" s="50"/>
      <c r="T67" s="50"/>
      <c r="U67" s="50"/>
      <c r="V67" s="50"/>
      <c r="W67" s="50"/>
      <c r="X67" s="50"/>
      <c r="Y67" s="52"/>
      <c r="Z67" s="50"/>
    </row>
    <row r="68" spans="1:26" ht="17.25" customHeight="1">
      <c r="A68" s="125"/>
      <c r="D68" s="126"/>
      <c r="E68" s="53"/>
      <c r="F68" s="53"/>
      <c r="G68" s="53"/>
      <c r="H68" s="53"/>
      <c r="I68" s="53"/>
      <c r="J68" s="50"/>
      <c r="K68" s="125"/>
      <c r="L68" s="125"/>
      <c r="R68" s="50"/>
      <c r="S68" s="50"/>
      <c r="T68" s="50"/>
      <c r="U68" s="50"/>
      <c r="V68" s="50"/>
      <c r="W68" s="50"/>
      <c r="X68" s="50"/>
      <c r="Y68" s="52"/>
      <c r="Z68" s="50"/>
    </row>
    <row r="69" spans="1:26" ht="17.25" customHeight="1">
      <c r="A69" s="218"/>
      <c r="B69" s="219"/>
      <c r="C69" s="220"/>
      <c r="D69" s="53"/>
      <c r="E69" s="53"/>
      <c r="F69" s="53"/>
      <c r="G69" s="53"/>
      <c r="H69" s="53"/>
      <c r="I69" s="53"/>
      <c r="J69" s="50"/>
      <c r="K69" s="125"/>
      <c r="L69" s="125"/>
      <c r="R69" s="50"/>
      <c r="S69" s="50"/>
      <c r="T69" s="50"/>
      <c r="U69" s="50"/>
      <c r="V69" s="50"/>
      <c r="W69" s="50"/>
      <c r="X69" s="50"/>
      <c r="Y69" s="52"/>
      <c r="Z69" s="50"/>
    </row>
    <row r="70" spans="1:26" ht="17.25" customHeight="1">
      <c r="A70" s="218"/>
      <c r="B70" s="219"/>
      <c r="C70" s="220"/>
      <c r="D70" s="53"/>
      <c r="E70" s="53"/>
      <c r="F70" s="53"/>
      <c r="G70" s="53"/>
      <c r="H70" s="53"/>
      <c r="I70" s="53"/>
      <c r="J70" s="50"/>
      <c r="K70" s="125"/>
      <c r="L70" s="125"/>
      <c r="R70" s="50"/>
      <c r="S70" s="50"/>
      <c r="T70" s="50"/>
      <c r="U70" s="50"/>
      <c r="V70" s="50"/>
      <c r="W70" s="50"/>
      <c r="X70" s="50"/>
      <c r="Y70" s="52"/>
      <c r="Z70" s="50"/>
    </row>
    <row r="71" spans="1:26" ht="17.25" customHeight="1">
      <c r="A71" s="218"/>
      <c r="B71" s="219"/>
      <c r="C71" s="220"/>
      <c r="D71" s="53"/>
      <c r="E71" s="53"/>
      <c r="F71" s="53"/>
      <c r="G71" s="53"/>
      <c r="H71" s="53"/>
      <c r="I71" s="53"/>
      <c r="J71" s="50"/>
      <c r="K71" s="125"/>
      <c r="L71" s="125"/>
      <c r="R71" s="50"/>
      <c r="S71" s="50"/>
      <c r="T71" s="50"/>
      <c r="U71" s="50"/>
      <c r="V71" s="50"/>
      <c r="W71" s="50"/>
      <c r="X71" s="50"/>
      <c r="Y71" s="52"/>
      <c r="Z71" s="50"/>
    </row>
    <row r="72" spans="1:26" ht="17.25" customHeight="1">
      <c r="A72" s="218"/>
      <c r="B72" s="219"/>
      <c r="C72" s="220"/>
      <c r="D72" s="53"/>
      <c r="E72" s="53"/>
      <c r="F72" s="53"/>
      <c r="G72" s="53"/>
      <c r="H72" s="53"/>
      <c r="I72" s="53"/>
      <c r="J72" s="50"/>
      <c r="K72" s="125"/>
      <c r="L72" s="125"/>
      <c r="R72" s="50"/>
      <c r="S72" s="50"/>
      <c r="T72" s="50"/>
      <c r="U72" s="50"/>
      <c r="V72" s="50"/>
      <c r="W72" s="50"/>
      <c r="X72" s="50"/>
      <c r="Y72" s="52"/>
      <c r="Z72" s="50"/>
    </row>
    <row r="73" spans="1:26" ht="17.25" customHeight="1">
      <c r="A73" s="218"/>
      <c r="B73" s="219"/>
      <c r="C73" s="220"/>
      <c r="D73" s="53"/>
      <c r="E73" s="53"/>
      <c r="F73" s="53"/>
      <c r="G73" s="53"/>
      <c r="H73" s="53"/>
      <c r="I73" s="53"/>
      <c r="J73" s="50"/>
      <c r="K73" s="125"/>
      <c r="L73" s="125"/>
      <c r="R73" s="50"/>
      <c r="S73" s="50"/>
      <c r="T73" s="50"/>
      <c r="U73" s="50"/>
      <c r="V73" s="50"/>
      <c r="W73" s="50"/>
      <c r="X73" s="50"/>
      <c r="Y73" s="52"/>
      <c r="Z73" s="50"/>
    </row>
    <row r="74" spans="1:26" ht="17.25" customHeight="1">
      <c r="A74" s="218"/>
      <c r="B74" s="219"/>
      <c r="C74" s="220"/>
      <c r="D74" s="53"/>
      <c r="E74" s="53"/>
      <c r="F74" s="53"/>
      <c r="G74" s="53"/>
      <c r="H74" s="53"/>
      <c r="I74" s="53"/>
      <c r="J74" s="50"/>
      <c r="K74" s="125"/>
      <c r="L74" s="125"/>
      <c r="R74" s="50"/>
      <c r="S74" s="50"/>
      <c r="T74" s="50"/>
      <c r="U74" s="50"/>
      <c r="V74" s="50"/>
      <c r="W74" s="50"/>
      <c r="X74" s="50"/>
      <c r="Y74" s="52"/>
      <c r="Z74" s="50"/>
    </row>
    <row r="75" spans="1:26" ht="17.25" customHeight="1">
      <c r="A75" s="218"/>
      <c r="B75" s="219"/>
      <c r="C75" s="220"/>
      <c r="D75" s="53"/>
      <c r="E75" s="53"/>
      <c r="F75" s="53"/>
      <c r="G75" s="53"/>
      <c r="H75" s="53"/>
      <c r="I75" s="53"/>
      <c r="J75" s="50"/>
      <c r="K75" s="125"/>
      <c r="L75" s="125"/>
      <c r="R75" s="50"/>
      <c r="S75" s="50"/>
      <c r="T75" s="50"/>
      <c r="U75" s="50"/>
      <c r="V75" s="50"/>
      <c r="W75" s="52"/>
      <c r="X75" s="50"/>
      <c r="Y75" s="50"/>
      <c r="Z75" s="50"/>
    </row>
    <row r="76" spans="1:26" ht="17.25" customHeight="1">
      <c r="A76" s="218"/>
      <c r="B76" s="219"/>
      <c r="C76" s="220"/>
      <c r="D76" s="53"/>
      <c r="E76" s="53"/>
      <c r="F76" s="53"/>
      <c r="G76" s="53"/>
      <c r="H76" s="53"/>
      <c r="I76" s="53"/>
      <c r="J76" s="50"/>
      <c r="K76" s="125"/>
      <c r="L76" s="125"/>
      <c r="R76" s="50"/>
      <c r="S76" s="50"/>
      <c r="T76" s="50"/>
      <c r="U76" s="50"/>
      <c r="V76" s="50"/>
      <c r="W76" s="52"/>
      <c r="X76" s="50"/>
      <c r="Y76" s="50"/>
      <c r="Z76" s="50"/>
    </row>
    <row r="77" spans="1:26" ht="17.25" customHeight="1">
      <c r="A77" s="218"/>
      <c r="B77" s="219"/>
      <c r="C77" s="220"/>
      <c r="D77" s="53"/>
      <c r="E77" s="53"/>
      <c r="F77" s="53"/>
      <c r="G77" s="53"/>
      <c r="H77" s="53"/>
      <c r="I77" s="53"/>
      <c r="J77" s="50"/>
      <c r="K77" s="125"/>
      <c r="L77" s="125"/>
      <c r="R77" s="50"/>
      <c r="S77" s="50"/>
      <c r="T77" s="50"/>
      <c r="U77" s="50"/>
      <c r="V77" s="50"/>
      <c r="W77" s="52"/>
      <c r="X77" s="50"/>
      <c r="Y77" s="50"/>
      <c r="Z77" s="50"/>
    </row>
    <row r="78" spans="1:26" ht="17.25" customHeight="1">
      <c r="A78" s="218"/>
      <c r="B78" s="219"/>
      <c r="C78" s="220"/>
      <c r="D78" s="53"/>
      <c r="E78" s="53"/>
      <c r="F78" s="53"/>
      <c r="G78" s="53"/>
      <c r="H78" s="53"/>
      <c r="I78" s="53"/>
      <c r="J78" s="50"/>
      <c r="K78" s="125"/>
      <c r="L78" s="125"/>
      <c r="R78" s="50"/>
      <c r="S78" s="50"/>
      <c r="T78" s="50"/>
      <c r="U78" s="50"/>
      <c r="V78" s="50"/>
      <c r="W78" s="52"/>
      <c r="X78" s="50"/>
      <c r="Y78" s="50"/>
      <c r="Z78" s="50"/>
    </row>
    <row r="79" spans="1:26" ht="17.25" customHeight="1">
      <c r="A79" s="218"/>
      <c r="B79" s="219"/>
      <c r="C79" s="220"/>
      <c r="D79" s="53"/>
      <c r="E79" s="53"/>
      <c r="F79" s="53"/>
      <c r="G79" s="53"/>
      <c r="H79" s="53"/>
      <c r="I79" s="53"/>
      <c r="J79" s="50"/>
      <c r="K79" s="125"/>
      <c r="L79" s="125"/>
      <c r="R79" s="50"/>
      <c r="S79" s="50"/>
      <c r="T79" s="50"/>
      <c r="U79" s="50"/>
      <c r="V79" s="50"/>
      <c r="W79" s="52"/>
      <c r="X79" s="50"/>
      <c r="Y79" s="50"/>
      <c r="Z79" s="50"/>
    </row>
    <row r="80" spans="1:26" ht="17.25" customHeight="1">
      <c r="A80" s="218"/>
      <c r="B80" s="219"/>
      <c r="C80" s="220"/>
      <c r="D80" s="53"/>
      <c r="E80" s="53"/>
      <c r="F80" s="53"/>
      <c r="G80" s="53"/>
      <c r="H80" s="53"/>
      <c r="I80" s="53"/>
      <c r="J80" s="50"/>
      <c r="K80" s="125"/>
      <c r="L80" s="125"/>
      <c r="R80" s="50"/>
      <c r="S80" s="50"/>
      <c r="T80" s="50"/>
      <c r="U80" s="50"/>
      <c r="V80" s="50"/>
      <c r="W80" s="52"/>
      <c r="X80" s="50"/>
      <c r="Y80" s="50"/>
      <c r="Z80" s="50"/>
    </row>
    <row r="81" spans="1:26" ht="17.25" customHeight="1">
      <c r="A81" s="218"/>
      <c r="B81" s="219"/>
      <c r="C81" s="220"/>
      <c r="D81" s="53"/>
      <c r="E81" s="53"/>
      <c r="F81" s="53"/>
      <c r="G81" s="53"/>
      <c r="H81" s="53"/>
      <c r="I81" s="53"/>
      <c r="J81" s="50"/>
      <c r="K81" s="125"/>
      <c r="L81" s="125"/>
      <c r="R81" s="50"/>
      <c r="S81" s="50"/>
      <c r="T81" s="50"/>
      <c r="U81" s="50"/>
      <c r="V81" s="50"/>
      <c r="W81" s="52"/>
      <c r="X81" s="50"/>
      <c r="Y81" s="50"/>
      <c r="Z81" s="50"/>
    </row>
    <row r="82" spans="1:26" ht="17.25" customHeight="1">
      <c r="A82" s="218"/>
      <c r="B82" s="219"/>
      <c r="C82" s="220"/>
      <c r="D82" s="53"/>
      <c r="E82" s="53"/>
      <c r="F82" s="53"/>
      <c r="G82" s="53"/>
      <c r="H82" s="53"/>
      <c r="I82" s="53"/>
      <c r="J82" s="50"/>
      <c r="K82" s="125"/>
      <c r="L82" s="125"/>
      <c r="R82" s="50"/>
      <c r="S82" s="50"/>
      <c r="T82" s="50"/>
      <c r="U82" s="50"/>
      <c r="V82" s="50"/>
      <c r="W82" s="52"/>
      <c r="X82" s="50"/>
      <c r="Y82" s="50"/>
      <c r="Z82" s="50"/>
    </row>
    <row r="83" spans="1:26" ht="17.25" customHeight="1">
      <c r="A83" s="218"/>
      <c r="B83" s="219"/>
      <c r="C83" s="220"/>
      <c r="D83" s="53"/>
      <c r="E83" s="53"/>
      <c r="F83" s="53"/>
      <c r="G83" s="53"/>
      <c r="H83" s="53"/>
      <c r="I83" s="53"/>
      <c r="J83" s="50"/>
      <c r="K83" s="125"/>
      <c r="L83" s="125"/>
      <c r="R83" s="50"/>
      <c r="S83" s="50"/>
      <c r="T83" s="50"/>
      <c r="U83" s="50"/>
      <c r="V83" s="50"/>
      <c r="W83" s="52"/>
      <c r="X83" s="50"/>
      <c r="Y83" s="50"/>
      <c r="Z83" s="50"/>
    </row>
    <row r="84" spans="1:26" ht="17.25" customHeight="1">
      <c r="A84" s="218"/>
      <c r="B84" s="219"/>
      <c r="C84" s="220"/>
      <c r="D84" s="53"/>
      <c r="E84" s="53"/>
      <c r="F84" s="53"/>
      <c r="G84" s="53"/>
      <c r="H84" s="53"/>
      <c r="I84" s="53"/>
      <c r="J84" s="50"/>
      <c r="K84" s="125"/>
      <c r="L84" s="125"/>
      <c r="R84" s="50"/>
      <c r="S84" s="50"/>
      <c r="T84" s="50"/>
      <c r="U84" s="50"/>
      <c r="V84" s="50"/>
      <c r="W84" s="52"/>
      <c r="X84" s="50"/>
      <c r="Y84" s="50"/>
      <c r="Z84" s="50"/>
    </row>
    <row r="85" spans="1:26" ht="17.25" customHeight="1">
      <c r="A85" s="218"/>
      <c r="B85" s="219"/>
      <c r="C85" s="220"/>
      <c r="D85" s="53"/>
      <c r="E85" s="53"/>
      <c r="F85" s="53"/>
      <c r="G85" s="53"/>
      <c r="H85" s="53"/>
      <c r="I85" s="53"/>
      <c r="J85" s="50"/>
      <c r="K85" s="125"/>
      <c r="L85" s="125"/>
      <c r="R85" s="50"/>
      <c r="S85" s="50"/>
      <c r="T85" s="50"/>
      <c r="U85" s="50"/>
      <c r="V85" s="50"/>
      <c r="W85" s="52"/>
      <c r="X85" s="50"/>
      <c r="Y85" s="50"/>
      <c r="Z85" s="50"/>
    </row>
    <row r="86" spans="1:26" ht="17.25" customHeight="1">
      <c r="A86" s="218"/>
      <c r="B86" s="219"/>
      <c r="C86" s="220"/>
      <c r="D86" s="53"/>
      <c r="E86" s="53"/>
      <c r="F86" s="53"/>
      <c r="G86" s="53"/>
      <c r="H86" s="53"/>
      <c r="I86" s="53"/>
      <c r="J86" s="50"/>
      <c r="K86" s="125"/>
      <c r="L86" s="125"/>
      <c r="R86" s="50"/>
      <c r="S86" s="50"/>
      <c r="T86" s="50"/>
      <c r="U86" s="50"/>
      <c r="V86" s="50"/>
      <c r="W86" s="52"/>
      <c r="X86" s="50"/>
      <c r="Y86" s="50"/>
      <c r="Z86" s="50"/>
    </row>
    <row r="87" spans="1:26" ht="17.25" customHeight="1">
      <c r="A87" s="218"/>
      <c r="B87" s="219"/>
      <c r="C87" s="220"/>
      <c r="D87" s="53"/>
      <c r="E87" s="53"/>
      <c r="F87" s="53"/>
      <c r="G87" s="53"/>
      <c r="H87" s="53"/>
      <c r="I87" s="53"/>
      <c r="J87" s="50"/>
      <c r="K87" s="125"/>
      <c r="L87" s="125"/>
      <c r="R87" s="50"/>
      <c r="S87" s="50"/>
      <c r="T87" s="50"/>
      <c r="U87" s="50"/>
      <c r="V87" s="50"/>
      <c r="W87" s="52"/>
      <c r="X87" s="50"/>
      <c r="Y87" s="50"/>
      <c r="Z87" s="50"/>
    </row>
    <row r="88" spans="1:26" ht="17.25" customHeight="1">
      <c r="A88" s="218"/>
      <c r="B88" s="219"/>
      <c r="C88" s="220"/>
      <c r="D88" s="53"/>
      <c r="E88" s="53"/>
      <c r="F88" s="53"/>
      <c r="G88" s="53"/>
      <c r="H88" s="53"/>
      <c r="I88" s="53"/>
      <c r="J88" s="50"/>
      <c r="K88" s="125"/>
      <c r="L88" s="125"/>
      <c r="R88" s="50"/>
      <c r="S88" s="50"/>
      <c r="T88" s="50"/>
      <c r="U88" s="50"/>
      <c r="V88" s="50"/>
      <c r="W88" s="52"/>
      <c r="X88" s="50"/>
      <c r="Y88" s="50"/>
      <c r="Z88" s="50"/>
    </row>
    <row r="89" spans="1:26" ht="17.25" customHeight="1">
      <c r="A89" s="218"/>
      <c r="B89" s="219"/>
      <c r="C89" s="220"/>
      <c r="D89" s="53"/>
      <c r="E89" s="53"/>
      <c r="F89" s="53"/>
      <c r="G89" s="53"/>
      <c r="H89" s="53"/>
      <c r="I89" s="53"/>
      <c r="J89" s="50"/>
      <c r="K89" s="125"/>
      <c r="L89" s="125"/>
      <c r="R89" s="50"/>
      <c r="S89" s="50"/>
      <c r="T89" s="50"/>
      <c r="U89" s="50"/>
      <c r="V89" s="50"/>
      <c r="W89" s="52"/>
      <c r="X89" s="50"/>
      <c r="Y89" s="50"/>
      <c r="Z89" s="50"/>
    </row>
    <row r="90" spans="1:26" ht="17.25" customHeight="1">
      <c r="A90" s="218"/>
      <c r="B90" s="219"/>
      <c r="C90" s="220"/>
      <c r="D90" s="53"/>
      <c r="E90" s="53"/>
      <c r="F90" s="53"/>
      <c r="G90" s="53"/>
      <c r="H90" s="53"/>
      <c r="I90" s="53"/>
      <c r="J90" s="50"/>
      <c r="K90" s="125"/>
      <c r="L90" s="125"/>
      <c r="R90" s="50"/>
      <c r="S90" s="50"/>
      <c r="T90" s="50"/>
      <c r="U90" s="50"/>
      <c r="V90" s="50"/>
      <c r="W90" s="52"/>
      <c r="X90" s="50"/>
      <c r="Y90" s="50"/>
      <c r="Z90" s="50"/>
    </row>
    <row r="91" spans="1:26" ht="17.25" customHeight="1">
      <c r="A91" s="218"/>
      <c r="B91" s="219"/>
      <c r="C91" s="220"/>
      <c r="D91" s="53"/>
      <c r="E91" s="53"/>
      <c r="F91" s="53"/>
      <c r="G91" s="53"/>
      <c r="H91" s="53"/>
      <c r="I91" s="53"/>
      <c r="J91" s="50"/>
      <c r="K91" s="125"/>
      <c r="L91" s="125"/>
      <c r="R91" s="50"/>
      <c r="S91" s="50"/>
      <c r="T91" s="50"/>
      <c r="U91" s="50"/>
      <c r="V91" s="50"/>
      <c r="W91" s="52"/>
      <c r="X91" s="50"/>
      <c r="Y91" s="50"/>
      <c r="Z91" s="50"/>
    </row>
    <row r="92" spans="1:26" ht="17.25" customHeight="1">
      <c r="A92" s="218"/>
      <c r="B92" s="219"/>
      <c r="C92" s="220"/>
      <c r="D92" s="53"/>
      <c r="E92" s="53"/>
      <c r="F92" s="53"/>
      <c r="G92" s="53"/>
      <c r="H92" s="53"/>
      <c r="I92" s="53"/>
      <c r="J92" s="50"/>
      <c r="K92" s="125"/>
      <c r="L92" s="125"/>
      <c r="R92" s="50"/>
      <c r="S92" s="50"/>
      <c r="T92" s="50"/>
      <c r="U92" s="50"/>
      <c r="V92" s="50"/>
      <c r="W92" s="52"/>
      <c r="X92" s="50"/>
      <c r="Y92" s="50"/>
      <c r="Z92" s="50"/>
    </row>
    <row r="93" spans="1:26" ht="17.25" customHeight="1">
      <c r="A93" s="218"/>
      <c r="B93" s="219"/>
      <c r="C93" s="220"/>
      <c r="D93" s="53"/>
      <c r="E93" s="53"/>
      <c r="F93" s="53"/>
      <c r="G93" s="53"/>
      <c r="H93" s="53"/>
      <c r="I93" s="53"/>
      <c r="J93" s="50"/>
      <c r="K93" s="125"/>
      <c r="L93" s="125"/>
      <c r="R93" s="50"/>
      <c r="S93" s="50"/>
      <c r="T93" s="50"/>
      <c r="U93" s="50"/>
      <c r="V93" s="50"/>
      <c r="W93" s="52"/>
      <c r="X93" s="50"/>
      <c r="Y93" s="50"/>
      <c r="Z93" s="50"/>
    </row>
    <row r="94" spans="1:26" ht="17.25" customHeight="1">
      <c r="A94" s="218"/>
      <c r="B94" s="219"/>
      <c r="C94" s="220"/>
      <c r="D94" s="53"/>
      <c r="E94" s="53"/>
      <c r="F94" s="53"/>
      <c r="G94" s="53"/>
      <c r="H94" s="53"/>
      <c r="I94" s="53"/>
      <c r="J94" s="50"/>
      <c r="K94" s="125"/>
      <c r="L94" s="125"/>
      <c r="R94" s="50"/>
      <c r="S94" s="50"/>
      <c r="T94" s="50"/>
      <c r="U94" s="50"/>
      <c r="V94" s="50"/>
      <c r="W94" s="52"/>
      <c r="X94" s="50"/>
      <c r="Y94" s="50"/>
      <c r="Z94" s="50"/>
    </row>
    <row r="95" spans="1:26" ht="17.25" customHeight="1">
      <c r="A95" s="218"/>
      <c r="B95" s="219"/>
      <c r="C95" s="220"/>
      <c r="D95" s="53"/>
      <c r="E95" s="53"/>
      <c r="F95" s="53"/>
      <c r="G95" s="53"/>
      <c r="H95" s="53"/>
      <c r="I95" s="53"/>
      <c r="J95" s="50"/>
      <c r="K95" s="125"/>
      <c r="L95" s="125"/>
      <c r="R95" s="50"/>
      <c r="S95" s="50"/>
      <c r="T95" s="50"/>
      <c r="U95" s="50"/>
      <c r="V95" s="50"/>
      <c r="W95" s="52"/>
      <c r="X95" s="50"/>
      <c r="Y95" s="50"/>
      <c r="Z95" s="50"/>
    </row>
    <row r="96" spans="1:26" ht="17.25" customHeight="1">
      <c r="A96" s="218"/>
      <c r="B96" s="219"/>
      <c r="C96" s="220"/>
      <c r="D96" s="53"/>
      <c r="E96" s="53"/>
      <c r="F96" s="53"/>
      <c r="G96" s="53"/>
      <c r="H96" s="53"/>
      <c r="I96" s="53"/>
      <c r="J96" s="50"/>
      <c r="K96" s="125"/>
      <c r="L96" s="125"/>
      <c r="R96" s="50"/>
      <c r="S96" s="50"/>
      <c r="T96" s="50"/>
      <c r="U96" s="50"/>
      <c r="V96" s="50"/>
      <c r="W96" s="52"/>
      <c r="X96" s="50"/>
      <c r="Y96" s="50"/>
      <c r="Z96" s="50"/>
    </row>
    <row r="97" spans="1:26" ht="17.25" customHeight="1">
      <c r="A97" s="53"/>
      <c r="B97" s="53"/>
      <c r="C97" s="53"/>
      <c r="D97" s="53"/>
      <c r="E97" s="53"/>
      <c r="F97" s="53"/>
      <c r="G97" s="53"/>
      <c r="H97" s="53"/>
      <c r="I97" s="53"/>
      <c r="J97" s="50"/>
      <c r="K97" s="125"/>
      <c r="L97" s="125"/>
      <c r="R97" s="50"/>
      <c r="S97" s="50"/>
      <c r="T97" s="50"/>
      <c r="U97" s="50"/>
      <c r="V97" s="50"/>
      <c r="W97" s="52"/>
      <c r="X97" s="50"/>
      <c r="Y97" s="50"/>
      <c r="Z97" s="50"/>
    </row>
    <row r="98" spans="1:26" ht="17.25" customHeight="1">
      <c r="A98" s="53"/>
      <c r="B98" s="53"/>
      <c r="C98" s="53"/>
      <c r="D98" s="53"/>
      <c r="E98" s="53"/>
      <c r="F98" s="53"/>
      <c r="G98" s="53"/>
      <c r="H98" s="53"/>
      <c r="I98" s="53"/>
      <c r="J98" s="50"/>
      <c r="K98" s="125"/>
      <c r="L98" s="125"/>
      <c r="R98" s="50"/>
      <c r="S98" s="50"/>
      <c r="T98" s="50"/>
      <c r="U98" s="50"/>
      <c r="V98" s="50"/>
      <c r="W98" s="52"/>
      <c r="X98" s="50"/>
      <c r="Y98" s="50"/>
      <c r="Z98" s="50"/>
    </row>
    <row r="99" spans="1:26" ht="17.25" customHeight="1">
      <c r="A99" s="53"/>
      <c r="B99" s="53"/>
      <c r="C99" s="53"/>
      <c r="D99" s="53"/>
      <c r="E99" s="53"/>
      <c r="F99" s="53"/>
      <c r="G99" s="53"/>
      <c r="H99" s="53"/>
      <c r="I99" s="53"/>
      <c r="J99" s="50"/>
      <c r="K99" s="125"/>
      <c r="L99" s="125"/>
      <c r="R99" s="50"/>
      <c r="S99" s="50"/>
      <c r="T99" s="50"/>
      <c r="U99" s="50"/>
      <c r="V99" s="50"/>
      <c r="W99" s="52"/>
      <c r="X99" s="50"/>
      <c r="Y99" s="50"/>
      <c r="Z99" s="50"/>
    </row>
    <row r="100" spans="1:26" ht="17.2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0"/>
      <c r="K100" s="125"/>
      <c r="L100" s="125"/>
      <c r="R100" s="50"/>
      <c r="S100" s="50"/>
      <c r="T100" s="50"/>
      <c r="U100" s="50"/>
      <c r="V100" s="50"/>
      <c r="W100" s="52"/>
      <c r="X100" s="50"/>
      <c r="Y100" s="50"/>
      <c r="Z100" s="50"/>
    </row>
    <row r="101" spans="1:26" ht="17.2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0"/>
      <c r="K101" s="125"/>
      <c r="L101" s="125"/>
      <c r="R101" s="50"/>
      <c r="S101" s="50"/>
      <c r="T101" s="50"/>
      <c r="U101" s="50"/>
      <c r="V101" s="50"/>
      <c r="W101" s="52"/>
      <c r="X101" s="50"/>
      <c r="Y101" s="50"/>
      <c r="Z101" s="50"/>
    </row>
    <row r="102" spans="1:26" ht="17.2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0"/>
      <c r="K102" s="125"/>
      <c r="L102" s="125"/>
      <c r="R102" s="50"/>
      <c r="S102" s="50"/>
      <c r="T102" s="50"/>
      <c r="U102" s="50"/>
      <c r="V102" s="50"/>
      <c r="W102" s="52"/>
      <c r="X102" s="50"/>
      <c r="Y102" s="50"/>
      <c r="Z102" s="50"/>
    </row>
    <row r="103" spans="1:26" ht="17.2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0"/>
      <c r="K103" s="125"/>
      <c r="L103" s="125"/>
      <c r="R103" s="50"/>
      <c r="S103" s="50"/>
      <c r="T103" s="50"/>
      <c r="U103" s="50"/>
      <c r="V103" s="50"/>
      <c r="W103" s="52"/>
      <c r="X103" s="50"/>
      <c r="Y103" s="50"/>
      <c r="Z103" s="50"/>
    </row>
    <row r="104" spans="1:26" ht="17.2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0"/>
      <c r="K104" s="125"/>
      <c r="L104" s="125"/>
      <c r="R104" s="50"/>
      <c r="S104" s="50"/>
      <c r="T104" s="50"/>
      <c r="U104" s="50"/>
      <c r="V104" s="50"/>
      <c r="W104" s="52"/>
      <c r="X104" s="50"/>
      <c r="Y104" s="50"/>
      <c r="Z104" s="50"/>
    </row>
    <row r="105" spans="1:26" ht="17.2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0"/>
      <c r="K105" s="125"/>
      <c r="L105" s="125"/>
      <c r="R105" s="50"/>
      <c r="S105" s="50"/>
      <c r="T105" s="50"/>
      <c r="U105" s="50"/>
      <c r="V105" s="50"/>
      <c r="W105" s="52"/>
      <c r="X105" s="50"/>
      <c r="Y105" s="50"/>
      <c r="Z105" s="50"/>
    </row>
    <row r="106" spans="1:26" ht="17.2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0"/>
      <c r="K106" s="125"/>
      <c r="L106" s="125"/>
      <c r="R106" s="50"/>
      <c r="S106" s="50"/>
      <c r="T106" s="50"/>
      <c r="U106" s="50"/>
      <c r="V106" s="50"/>
      <c r="W106" s="52"/>
      <c r="X106" s="50"/>
      <c r="Y106" s="50"/>
      <c r="Z106" s="50"/>
    </row>
    <row r="107" spans="1:26" ht="17.2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0"/>
      <c r="K107" s="125"/>
      <c r="L107" s="125"/>
      <c r="R107" s="50"/>
      <c r="S107" s="50"/>
      <c r="T107" s="50"/>
      <c r="U107" s="50"/>
      <c r="V107" s="50"/>
      <c r="W107" s="52"/>
      <c r="X107" s="50"/>
      <c r="Y107" s="50"/>
      <c r="Z107" s="50"/>
    </row>
    <row r="108" spans="1:26" ht="17.2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0"/>
      <c r="K108" s="125"/>
      <c r="L108" s="125"/>
      <c r="R108" s="50"/>
      <c r="S108" s="50"/>
      <c r="T108" s="50"/>
      <c r="U108" s="50"/>
      <c r="V108" s="50"/>
      <c r="W108" s="52"/>
      <c r="X108" s="50"/>
      <c r="Y108" s="50"/>
      <c r="Z108" s="50"/>
    </row>
    <row r="109" spans="1:26" ht="17.2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0"/>
      <c r="K109" s="125"/>
      <c r="L109" s="125"/>
      <c r="R109" s="50"/>
      <c r="S109" s="50"/>
      <c r="T109" s="50"/>
      <c r="U109" s="50"/>
      <c r="V109" s="50"/>
      <c r="W109" s="52"/>
      <c r="X109" s="50"/>
      <c r="Y109" s="50"/>
      <c r="Z109" s="50"/>
    </row>
    <row r="110" spans="1:26" ht="17.2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0"/>
      <c r="K110" s="125"/>
      <c r="L110" s="125"/>
      <c r="R110" s="50"/>
      <c r="S110" s="50"/>
      <c r="T110" s="50"/>
      <c r="U110" s="50"/>
      <c r="V110" s="50"/>
      <c r="W110" s="52"/>
      <c r="X110" s="50"/>
      <c r="Y110" s="50"/>
      <c r="Z110" s="50"/>
    </row>
    <row r="111" spans="1:26" ht="17.2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0"/>
      <c r="K111" s="125"/>
      <c r="L111" s="125"/>
      <c r="R111" s="50"/>
      <c r="S111" s="50"/>
      <c r="T111" s="50"/>
      <c r="U111" s="50"/>
      <c r="V111" s="50"/>
      <c r="W111" s="52"/>
      <c r="X111" s="50"/>
      <c r="Y111" s="50"/>
      <c r="Z111" s="50"/>
    </row>
    <row r="112" spans="1:26" ht="17.2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0"/>
      <c r="K112" s="125"/>
      <c r="L112" s="125"/>
      <c r="R112" s="50"/>
      <c r="S112" s="50"/>
      <c r="T112" s="50"/>
      <c r="U112" s="50"/>
      <c r="V112" s="50"/>
      <c r="W112" s="52"/>
      <c r="X112" s="50"/>
      <c r="Y112" s="50"/>
      <c r="Z112" s="50"/>
    </row>
    <row r="113" spans="1:26" ht="17.2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0"/>
      <c r="K113" s="125"/>
      <c r="L113" s="125"/>
      <c r="R113" s="50"/>
      <c r="S113" s="50"/>
      <c r="T113" s="50"/>
      <c r="U113" s="50"/>
      <c r="V113" s="50"/>
      <c r="W113" s="52"/>
      <c r="X113" s="50"/>
      <c r="Y113" s="50"/>
      <c r="Z113" s="50"/>
    </row>
    <row r="114" spans="1:26" ht="17.2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0"/>
      <c r="K114" s="125"/>
      <c r="L114" s="125"/>
      <c r="R114" s="50"/>
      <c r="S114" s="50"/>
      <c r="T114" s="50"/>
      <c r="U114" s="50"/>
      <c r="V114" s="50"/>
      <c r="W114" s="52"/>
      <c r="X114" s="50"/>
      <c r="Y114" s="50"/>
      <c r="Z114" s="50"/>
    </row>
    <row r="115" spans="1:26" ht="17.2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0"/>
      <c r="K115" s="125"/>
      <c r="L115" s="125"/>
      <c r="R115" s="50"/>
      <c r="S115" s="50"/>
      <c r="T115" s="50"/>
      <c r="U115" s="50"/>
      <c r="V115" s="50"/>
      <c r="W115" s="52"/>
      <c r="X115" s="50"/>
      <c r="Y115" s="50"/>
      <c r="Z115" s="50"/>
    </row>
    <row r="116" spans="1:26" ht="17.2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0"/>
      <c r="K116" s="125"/>
      <c r="L116" s="125"/>
      <c r="R116" s="50"/>
      <c r="S116" s="50"/>
      <c r="T116" s="50"/>
      <c r="U116" s="50"/>
      <c r="V116" s="50"/>
      <c r="W116" s="52"/>
      <c r="X116" s="50"/>
      <c r="Y116" s="50"/>
      <c r="Z116" s="50"/>
    </row>
    <row r="117" spans="1:26" ht="17.2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0"/>
      <c r="K117" s="125"/>
      <c r="L117" s="125"/>
      <c r="R117" s="50"/>
      <c r="S117" s="50"/>
      <c r="T117" s="50"/>
      <c r="U117" s="50"/>
      <c r="V117" s="50"/>
      <c r="W117" s="52"/>
      <c r="X117" s="50"/>
      <c r="Y117" s="50"/>
      <c r="Z117" s="50"/>
    </row>
    <row r="118" spans="1:26" ht="17.2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0"/>
      <c r="K118" s="125"/>
      <c r="L118" s="125"/>
      <c r="R118" s="50"/>
      <c r="S118" s="50"/>
      <c r="T118" s="50"/>
      <c r="U118" s="50"/>
      <c r="V118" s="50"/>
      <c r="W118" s="52"/>
      <c r="X118" s="50"/>
      <c r="Y118" s="50"/>
      <c r="Z118" s="50"/>
    </row>
    <row r="119" spans="1:26" ht="17.2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0"/>
      <c r="K119" s="125"/>
      <c r="L119" s="125"/>
      <c r="R119" s="50"/>
      <c r="S119" s="50"/>
      <c r="T119" s="50"/>
      <c r="U119" s="50"/>
      <c r="V119" s="50"/>
      <c r="W119" s="52"/>
      <c r="X119" s="50"/>
      <c r="Y119" s="50"/>
      <c r="Z119" s="50"/>
    </row>
    <row r="120" spans="1:26" ht="17.2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0"/>
      <c r="K120" s="125"/>
      <c r="L120" s="125"/>
      <c r="R120" s="50"/>
      <c r="S120" s="50"/>
      <c r="T120" s="50"/>
      <c r="U120" s="50"/>
      <c r="V120" s="50"/>
      <c r="W120" s="52"/>
      <c r="X120" s="50"/>
      <c r="Y120" s="50"/>
      <c r="Z120" s="50"/>
    </row>
    <row r="121" spans="1:26" ht="17.2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0"/>
      <c r="K121" s="125"/>
      <c r="L121" s="125"/>
      <c r="R121" s="50"/>
      <c r="S121" s="50"/>
      <c r="T121" s="50"/>
      <c r="U121" s="50"/>
      <c r="V121" s="50"/>
      <c r="W121" s="52"/>
      <c r="X121" s="50"/>
      <c r="Y121" s="50"/>
      <c r="Z121" s="50"/>
    </row>
    <row r="122" spans="1:26" ht="17.2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0"/>
      <c r="K122" s="125"/>
      <c r="L122" s="125"/>
      <c r="R122" s="50"/>
      <c r="S122" s="50"/>
      <c r="T122" s="50"/>
      <c r="U122" s="50"/>
      <c r="V122" s="50"/>
      <c r="W122" s="52"/>
      <c r="X122" s="50"/>
      <c r="Y122" s="50"/>
      <c r="Z122" s="50"/>
    </row>
    <row r="123" spans="1:26" ht="17.2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0"/>
      <c r="K123" s="125"/>
      <c r="L123" s="125"/>
      <c r="R123" s="50"/>
      <c r="S123" s="50"/>
      <c r="T123" s="50"/>
      <c r="U123" s="50"/>
      <c r="V123" s="50"/>
      <c r="W123" s="52"/>
      <c r="X123" s="50"/>
      <c r="Y123" s="50"/>
      <c r="Z123" s="50"/>
    </row>
    <row r="124" spans="1:26" ht="17.2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0"/>
      <c r="K124" s="125"/>
      <c r="L124" s="125"/>
      <c r="R124" s="50"/>
      <c r="S124" s="50"/>
      <c r="T124" s="50"/>
      <c r="U124" s="50"/>
      <c r="V124" s="50"/>
      <c r="W124" s="52"/>
      <c r="X124" s="50"/>
      <c r="Y124" s="50"/>
      <c r="Z124" s="50"/>
    </row>
    <row r="125" spans="1:26" ht="17.2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0"/>
      <c r="K125" s="125"/>
      <c r="L125" s="125"/>
      <c r="R125" s="50"/>
      <c r="S125" s="50"/>
      <c r="T125" s="50"/>
      <c r="U125" s="50"/>
      <c r="V125" s="50"/>
      <c r="W125" s="52"/>
      <c r="X125" s="50"/>
      <c r="Y125" s="50"/>
      <c r="Z125" s="50"/>
    </row>
    <row r="126" spans="1:26" ht="17.2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0"/>
      <c r="K126" s="125"/>
      <c r="L126" s="125"/>
      <c r="R126" s="50"/>
      <c r="S126" s="50"/>
      <c r="T126" s="50"/>
      <c r="U126" s="50"/>
      <c r="V126" s="50"/>
      <c r="W126" s="52"/>
      <c r="X126" s="50"/>
      <c r="Y126" s="50"/>
      <c r="Z126" s="50"/>
    </row>
    <row r="127" spans="1:26" ht="17.2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0"/>
      <c r="K127" s="125"/>
      <c r="L127" s="125"/>
      <c r="R127" s="50"/>
      <c r="S127" s="50"/>
      <c r="T127" s="50"/>
      <c r="U127" s="50"/>
      <c r="V127" s="50"/>
      <c r="W127" s="52"/>
      <c r="X127" s="50"/>
      <c r="Y127" s="50"/>
      <c r="Z127" s="50"/>
    </row>
    <row r="128" spans="1:26" ht="17.2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0"/>
      <c r="K128" s="125"/>
      <c r="L128" s="125"/>
      <c r="R128" s="50"/>
      <c r="S128" s="50"/>
      <c r="T128" s="50"/>
      <c r="U128" s="50"/>
      <c r="V128" s="50"/>
      <c r="W128" s="52"/>
      <c r="X128" s="50"/>
      <c r="Y128" s="50"/>
      <c r="Z128" s="50"/>
    </row>
    <row r="129" spans="1:26" ht="17.2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0"/>
      <c r="K129" s="125"/>
      <c r="L129" s="125"/>
      <c r="R129" s="50"/>
      <c r="S129" s="50"/>
      <c r="T129" s="50"/>
      <c r="U129" s="50"/>
      <c r="V129" s="50"/>
      <c r="W129" s="52"/>
      <c r="X129" s="50"/>
      <c r="Y129" s="50"/>
      <c r="Z129" s="50"/>
    </row>
    <row r="130" spans="1:26" ht="17.2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0"/>
      <c r="K130" s="125"/>
      <c r="L130" s="125"/>
      <c r="R130" s="50"/>
      <c r="S130" s="50"/>
      <c r="T130" s="50"/>
      <c r="U130" s="50"/>
      <c r="V130" s="50"/>
      <c r="W130" s="52"/>
      <c r="X130" s="50"/>
      <c r="Y130" s="50"/>
      <c r="Z130" s="50"/>
    </row>
    <row r="131" spans="1:26" ht="17.2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0"/>
      <c r="K131" s="125"/>
      <c r="L131" s="125"/>
      <c r="R131" s="50"/>
      <c r="S131" s="50"/>
      <c r="T131" s="50"/>
      <c r="U131" s="50"/>
      <c r="V131" s="50"/>
      <c r="W131" s="52"/>
      <c r="X131" s="50"/>
      <c r="Y131" s="50"/>
      <c r="Z131" s="50"/>
    </row>
    <row r="132" spans="1:26" ht="17.2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0"/>
      <c r="K132" s="125"/>
      <c r="L132" s="125"/>
      <c r="R132" s="50"/>
      <c r="S132" s="50"/>
      <c r="T132" s="50"/>
      <c r="U132" s="50"/>
      <c r="V132" s="50"/>
      <c r="W132" s="52"/>
      <c r="X132" s="50"/>
      <c r="Y132" s="50"/>
      <c r="Z132" s="50"/>
    </row>
    <row r="133" spans="1:26" ht="17.2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0"/>
      <c r="K133" s="125"/>
      <c r="L133" s="125"/>
      <c r="R133" s="50"/>
      <c r="S133" s="50"/>
      <c r="T133" s="50"/>
      <c r="U133" s="50"/>
      <c r="V133" s="50"/>
      <c r="W133" s="52"/>
      <c r="X133" s="50"/>
      <c r="Y133" s="50"/>
      <c r="Z133" s="50"/>
    </row>
    <row r="134" spans="1:26" ht="17.2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0"/>
      <c r="K134" s="125"/>
      <c r="L134" s="125"/>
      <c r="R134" s="50"/>
      <c r="S134" s="50"/>
      <c r="T134" s="50"/>
      <c r="U134" s="50"/>
      <c r="V134" s="50"/>
      <c r="W134" s="52"/>
      <c r="X134" s="50"/>
      <c r="Y134" s="50"/>
      <c r="Z134" s="50"/>
    </row>
    <row r="135" spans="1:26" ht="17.2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0"/>
      <c r="K135" s="125"/>
      <c r="L135" s="125"/>
      <c r="R135" s="50"/>
      <c r="S135" s="50"/>
      <c r="T135" s="50"/>
      <c r="U135" s="50"/>
      <c r="V135" s="50"/>
      <c r="W135" s="52"/>
      <c r="X135" s="50"/>
      <c r="Y135" s="50"/>
      <c r="Z135" s="50"/>
    </row>
    <row r="136" spans="1:26" ht="17.2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0"/>
      <c r="K136" s="125"/>
      <c r="L136" s="125"/>
      <c r="R136" s="50"/>
      <c r="S136" s="50"/>
      <c r="T136" s="50"/>
      <c r="U136" s="50"/>
      <c r="V136" s="50"/>
      <c r="W136" s="52"/>
      <c r="X136" s="50"/>
      <c r="Y136" s="50"/>
      <c r="Z136" s="50"/>
    </row>
    <row r="137" spans="1:26" ht="17.2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0"/>
      <c r="K137" s="125"/>
      <c r="L137" s="125"/>
      <c r="R137" s="50"/>
      <c r="S137" s="50"/>
      <c r="T137" s="50"/>
      <c r="U137" s="50"/>
      <c r="V137" s="50"/>
      <c r="W137" s="52"/>
      <c r="X137" s="50"/>
      <c r="Y137" s="50"/>
      <c r="Z137" s="50"/>
    </row>
    <row r="138" spans="1:26" ht="17.2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0"/>
      <c r="K138" s="125"/>
      <c r="L138" s="125"/>
      <c r="R138" s="50"/>
      <c r="S138" s="50"/>
      <c r="T138" s="50"/>
      <c r="U138" s="50"/>
      <c r="V138" s="50"/>
      <c r="W138" s="52"/>
      <c r="X138" s="50"/>
      <c r="Y138" s="50"/>
      <c r="Z138" s="50"/>
    </row>
    <row r="139" spans="1:26" ht="17.2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0"/>
      <c r="K139" s="125"/>
      <c r="L139" s="125"/>
      <c r="R139" s="50"/>
      <c r="S139" s="50"/>
      <c r="T139" s="50"/>
      <c r="U139" s="50"/>
      <c r="V139" s="50"/>
      <c r="W139" s="52"/>
      <c r="X139" s="50"/>
      <c r="Y139" s="50"/>
      <c r="Z139" s="50"/>
    </row>
    <row r="140" spans="1:26" ht="17.2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0"/>
      <c r="K140" s="125"/>
      <c r="L140" s="125"/>
      <c r="R140" s="50"/>
      <c r="S140" s="50"/>
      <c r="T140" s="50"/>
      <c r="U140" s="50"/>
      <c r="V140" s="50"/>
      <c r="W140" s="52"/>
      <c r="X140" s="50"/>
      <c r="Y140" s="50"/>
      <c r="Z140" s="50"/>
    </row>
    <row r="141" spans="1:26" ht="17.2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0"/>
      <c r="K141" s="125"/>
      <c r="L141" s="125"/>
      <c r="R141" s="50"/>
      <c r="S141" s="50"/>
      <c r="T141" s="50"/>
      <c r="U141" s="50"/>
      <c r="V141" s="50"/>
      <c r="W141" s="52"/>
      <c r="X141" s="50"/>
      <c r="Y141" s="50"/>
      <c r="Z141" s="50"/>
    </row>
    <row r="142" spans="1:26" ht="17.2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0"/>
      <c r="K142" s="125"/>
      <c r="L142" s="125"/>
      <c r="R142" s="50"/>
      <c r="S142" s="50"/>
      <c r="T142" s="50"/>
      <c r="U142" s="50"/>
      <c r="V142" s="50"/>
      <c r="W142" s="52"/>
      <c r="X142" s="50"/>
      <c r="Y142" s="50"/>
      <c r="Z142" s="50"/>
    </row>
    <row r="143" spans="1:26" ht="17.2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0"/>
      <c r="K143" s="125"/>
      <c r="L143" s="125"/>
      <c r="R143" s="50"/>
      <c r="S143" s="50"/>
      <c r="T143" s="50"/>
      <c r="U143" s="50"/>
      <c r="V143" s="50"/>
      <c r="W143" s="52"/>
      <c r="X143" s="50"/>
      <c r="Y143" s="50"/>
      <c r="Z143" s="50"/>
    </row>
    <row r="144" spans="1:26" ht="17.2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0"/>
      <c r="K144" s="125"/>
      <c r="L144" s="125"/>
      <c r="R144" s="50"/>
      <c r="S144" s="50"/>
      <c r="T144" s="50"/>
      <c r="U144" s="50"/>
      <c r="V144" s="50"/>
      <c r="W144" s="52"/>
      <c r="X144" s="50"/>
      <c r="Y144" s="50"/>
      <c r="Z144" s="50"/>
    </row>
    <row r="145" spans="1:26" ht="17.2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0"/>
      <c r="K145" s="125"/>
      <c r="L145" s="125"/>
      <c r="R145" s="50"/>
      <c r="S145" s="50"/>
      <c r="T145" s="50"/>
      <c r="U145" s="50"/>
      <c r="V145" s="50"/>
      <c r="W145" s="52"/>
      <c r="X145" s="50"/>
      <c r="Y145" s="50"/>
      <c r="Z145" s="50"/>
    </row>
    <row r="146" spans="1:26" ht="17.2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0"/>
      <c r="K146" s="125"/>
      <c r="L146" s="125"/>
      <c r="R146" s="50"/>
      <c r="S146" s="50"/>
      <c r="T146" s="50"/>
      <c r="U146" s="50"/>
      <c r="V146" s="50"/>
      <c r="W146" s="52"/>
      <c r="X146" s="50"/>
      <c r="Y146" s="50"/>
      <c r="Z146" s="50"/>
    </row>
    <row r="147" spans="1:26" ht="17.2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0"/>
      <c r="K147" s="125"/>
      <c r="L147" s="125"/>
      <c r="R147" s="50"/>
      <c r="S147" s="50"/>
      <c r="T147" s="50"/>
      <c r="U147" s="50"/>
      <c r="V147" s="50"/>
      <c r="W147" s="52"/>
      <c r="X147" s="50"/>
      <c r="Y147" s="50"/>
      <c r="Z147" s="50"/>
    </row>
    <row r="148" spans="1:26" ht="17.2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0"/>
      <c r="K148" s="125"/>
      <c r="L148" s="125"/>
      <c r="R148" s="50"/>
      <c r="S148" s="50"/>
      <c r="T148" s="50"/>
      <c r="U148" s="50"/>
      <c r="V148" s="50"/>
      <c r="W148" s="52"/>
      <c r="X148" s="50"/>
      <c r="Y148" s="50"/>
      <c r="Z148" s="50"/>
    </row>
    <row r="149" spans="1:26" ht="17.2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0"/>
      <c r="K149" s="125"/>
      <c r="L149" s="125"/>
      <c r="R149" s="50"/>
      <c r="S149" s="50"/>
      <c r="T149" s="50"/>
      <c r="U149" s="50"/>
      <c r="V149" s="50"/>
      <c r="W149" s="52"/>
      <c r="X149" s="50"/>
      <c r="Y149" s="50"/>
      <c r="Z149" s="50"/>
    </row>
    <row r="150" spans="1:26" ht="17.2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0"/>
      <c r="K150" s="125"/>
      <c r="L150" s="125"/>
      <c r="R150" s="50"/>
      <c r="S150" s="50"/>
      <c r="T150" s="50"/>
      <c r="U150" s="50"/>
      <c r="V150" s="50"/>
      <c r="W150" s="52"/>
      <c r="X150" s="50"/>
      <c r="Y150" s="50"/>
      <c r="Z150" s="50"/>
    </row>
    <row r="151" spans="1:26" ht="17.2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0"/>
      <c r="K151" s="125"/>
      <c r="L151" s="125"/>
      <c r="R151" s="50"/>
      <c r="S151" s="50"/>
      <c r="T151" s="50"/>
      <c r="U151" s="50"/>
      <c r="V151" s="50"/>
      <c r="W151" s="52"/>
      <c r="X151" s="50"/>
      <c r="Y151" s="50"/>
      <c r="Z151" s="50"/>
    </row>
    <row r="152" spans="1:26" ht="17.2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0"/>
      <c r="K152" s="125"/>
      <c r="L152" s="125"/>
      <c r="R152" s="50"/>
      <c r="S152" s="50"/>
      <c r="T152" s="50"/>
      <c r="U152" s="50"/>
      <c r="V152" s="50"/>
      <c r="W152" s="52"/>
      <c r="X152" s="50"/>
      <c r="Y152" s="50"/>
      <c r="Z152" s="50"/>
    </row>
    <row r="153" spans="1:26" ht="17.2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0"/>
      <c r="K153" s="125"/>
      <c r="L153" s="125"/>
      <c r="R153" s="50"/>
      <c r="S153" s="50"/>
      <c r="T153" s="50"/>
      <c r="U153" s="50"/>
      <c r="V153" s="50"/>
      <c r="W153" s="52"/>
      <c r="X153" s="50"/>
      <c r="Y153" s="50"/>
      <c r="Z153" s="50"/>
    </row>
    <row r="154" spans="1:26" ht="17.2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0"/>
      <c r="K154" s="125"/>
      <c r="L154" s="125"/>
      <c r="R154" s="50"/>
      <c r="S154" s="50"/>
      <c r="T154" s="50"/>
      <c r="U154" s="50"/>
      <c r="V154" s="50"/>
      <c r="W154" s="52"/>
      <c r="X154" s="50"/>
      <c r="Y154" s="50"/>
      <c r="Z154" s="50"/>
    </row>
    <row r="155" spans="1:26" ht="17.2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0"/>
      <c r="K155" s="125"/>
      <c r="L155" s="125"/>
      <c r="R155" s="50"/>
      <c r="S155" s="50"/>
      <c r="T155" s="50"/>
      <c r="U155" s="50"/>
      <c r="V155" s="50"/>
      <c r="W155" s="52"/>
      <c r="X155" s="50"/>
      <c r="Y155" s="50"/>
      <c r="Z155" s="50"/>
    </row>
    <row r="156" spans="1:26" ht="17.2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0"/>
      <c r="K156" s="125"/>
      <c r="L156" s="125"/>
      <c r="R156" s="50"/>
      <c r="S156" s="50"/>
      <c r="T156" s="50"/>
      <c r="U156" s="50"/>
      <c r="V156" s="50"/>
      <c r="W156" s="52"/>
      <c r="X156" s="50"/>
      <c r="Y156" s="50"/>
      <c r="Z156" s="50"/>
    </row>
    <row r="157" spans="1:26" ht="17.2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0"/>
      <c r="K157" s="125"/>
      <c r="L157" s="125"/>
      <c r="R157" s="50"/>
      <c r="S157" s="50"/>
      <c r="T157" s="50"/>
      <c r="U157" s="50"/>
      <c r="V157" s="50"/>
      <c r="W157" s="52"/>
      <c r="X157" s="50"/>
      <c r="Y157" s="50"/>
      <c r="Z157" s="50"/>
    </row>
    <row r="158" spans="1:26" ht="17.2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0"/>
      <c r="K158" s="125"/>
      <c r="L158" s="125"/>
      <c r="R158" s="50"/>
      <c r="S158" s="50"/>
      <c r="T158" s="50"/>
      <c r="U158" s="50"/>
      <c r="V158" s="50"/>
      <c r="W158" s="52"/>
      <c r="X158" s="50"/>
      <c r="Y158" s="50"/>
      <c r="Z158" s="50"/>
    </row>
    <row r="159" spans="1:26" ht="17.2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0"/>
      <c r="K159" s="125"/>
      <c r="L159" s="125"/>
      <c r="R159" s="50"/>
      <c r="S159" s="50"/>
      <c r="T159" s="50"/>
      <c r="U159" s="50"/>
      <c r="V159" s="50"/>
      <c r="W159" s="52"/>
      <c r="X159" s="50"/>
      <c r="Y159" s="50"/>
      <c r="Z159" s="50"/>
    </row>
    <row r="160" spans="1:26" ht="17.2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0"/>
      <c r="K160" s="125"/>
      <c r="L160" s="125"/>
      <c r="R160" s="50"/>
      <c r="S160" s="50"/>
      <c r="T160" s="50"/>
      <c r="U160" s="50"/>
      <c r="V160" s="50"/>
      <c r="W160" s="52"/>
      <c r="X160" s="50"/>
      <c r="Y160" s="50"/>
      <c r="Z160" s="50"/>
    </row>
    <row r="161" spans="1:26" ht="17.2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0"/>
      <c r="K161" s="125"/>
      <c r="L161" s="125"/>
      <c r="R161" s="50"/>
      <c r="S161" s="50"/>
      <c r="T161" s="50"/>
      <c r="U161" s="50"/>
      <c r="V161" s="50"/>
      <c r="W161" s="52"/>
      <c r="X161" s="50"/>
      <c r="Y161" s="50"/>
      <c r="Z161" s="50"/>
    </row>
    <row r="162" spans="1:26" ht="17.2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0"/>
      <c r="K162" s="125"/>
      <c r="L162" s="125"/>
      <c r="R162" s="50"/>
      <c r="S162" s="50"/>
      <c r="T162" s="50"/>
      <c r="U162" s="50"/>
      <c r="V162" s="50"/>
      <c r="W162" s="52"/>
      <c r="X162" s="50"/>
      <c r="Y162" s="50"/>
      <c r="Z162" s="50"/>
    </row>
    <row r="163" spans="1:26" ht="17.2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0"/>
      <c r="K163" s="125"/>
      <c r="L163" s="125"/>
      <c r="R163" s="50"/>
      <c r="S163" s="50"/>
      <c r="T163" s="50"/>
      <c r="U163" s="50"/>
      <c r="V163" s="50"/>
      <c r="W163" s="52"/>
      <c r="X163" s="50"/>
      <c r="Y163" s="50"/>
      <c r="Z163" s="50"/>
    </row>
    <row r="164" spans="1:26" ht="17.2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0"/>
      <c r="K164" s="125"/>
      <c r="L164" s="125"/>
      <c r="R164" s="50"/>
      <c r="S164" s="50"/>
      <c r="T164" s="50"/>
      <c r="U164" s="50"/>
      <c r="V164" s="50"/>
      <c r="W164" s="52"/>
      <c r="X164" s="50"/>
      <c r="Y164" s="50"/>
      <c r="Z164" s="50"/>
    </row>
    <row r="165" spans="1:26" ht="17.2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0"/>
      <c r="K165" s="125"/>
      <c r="L165" s="125"/>
      <c r="R165" s="50"/>
      <c r="S165" s="50"/>
      <c r="T165" s="50"/>
      <c r="U165" s="50"/>
      <c r="V165" s="50"/>
      <c r="W165" s="52"/>
      <c r="X165" s="50"/>
      <c r="Y165" s="50"/>
      <c r="Z165" s="50"/>
    </row>
    <row r="166" spans="1:26" ht="17.2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0"/>
      <c r="K166" s="125"/>
      <c r="L166" s="125"/>
      <c r="R166" s="50"/>
      <c r="S166" s="50"/>
      <c r="T166" s="50"/>
      <c r="U166" s="50"/>
      <c r="V166" s="50"/>
      <c r="W166" s="52"/>
      <c r="X166" s="50"/>
      <c r="Y166" s="50"/>
      <c r="Z166" s="50"/>
    </row>
    <row r="167" spans="1:26" ht="17.2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0"/>
      <c r="K167" s="125"/>
      <c r="L167" s="125"/>
      <c r="R167" s="50"/>
      <c r="S167" s="50"/>
      <c r="T167" s="50"/>
      <c r="U167" s="50"/>
      <c r="V167" s="50"/>
      <c r="W167" s="52"/>
      <c r="X167" s="50"/>
      <c r="Y167" s="50"/>
      <c r="Z167" s="50"/>
    </row>
    <row r="168" spans="1:26" ht="17.2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0"/>
      <c r="K168" s="125"/>
      <c r="L168" s="125"/>
      <c r="R168" s="50"/>
      <c r="S168" s="50"/>
      <c r="T168" s="50"/>
      <c r="U168" s="50"/>
      <c r="V168" s="50"/>
      <c r="W168" s="52"/>
      <c r="X168" s="50"/>
      <c r="Y168" s="50"/>
      <c r="Z168" s="50"/>
    </row>
    <row r="169" spans="1:26" ht="17.2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0"/>
      <c r="K169" s="125"/>
      <c r="L169" s="125"/>
      <c r="R169" s="50"/>
      <c r="S169" s="50"/>
      <c r="T169" s="50"/>
      <c r="U169" s="50"/>
      <c r="V169" s="50"/>
      <c r="W169" s="52"/>
      <c r="X169" s="50"/>
      <c r="Y169" s="50"/>
      <c r="Z169" s="50"/>
    </row>
    <row r="170" spans="1:26" ht="17.2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0"/>
      <c r="K170" s="125"/>
      <c r="L170" s="125"/>
      <c r="R170" s="50"/>
      <c r="S170" s="50"/>
      <c r="T170" s="50"/>
      <c r="U170" s="50"/>
      <c r="V170" s="50"/>
      <c r="W170" s="52"/>
      <c r="X170" s="50"/>
      <c r="Y170" s="50"/>
      <c r="Z170" s="50"/>
    </row>
    <row r="171" spans="1:26" ht="17.2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0"/>
      <c r="K171" s="125"/>
      <c r="L171" s="125"/>
      <c r="R171" s="50"/>
      <c r="S171" s="50"/>
      <c r="T171" s="50"/>
      <c r="U171" s="50"/>
      <c r="V171" s="50"/>
      <c r="W171" s="52"/>
      <c r="X171" s="50"/>
      <c r="Y171" s="50"/>
      <c r="Z171" s="50"/>
    </row>
    <row r="172" spans="1:26" ht="17.2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0"/>
      <c r="K172" s="125"/>
      <c r="L172" s="125"/>
      <c r="R172" s="50"/>
      <c r="S172" s="50"/>
      <c r="T172" s="50"/>
      <c r="U172" s="50"/>
      <c r="V172" s="50"/>
      <c r="W172" s="52"/>
      <c r="X172" s="50"/>
      <c r="Y172" s="50"/>
      <c r="Z172" s="50"/>
    </row>
    <row r="173" spans="1:26" ht="17.2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0"/>
      <c r="K173" s="125"/>
      <c r="L173" s="125"/>
      <c r="R173" s="50"/>
      <c r="S173" s="50"/>
      <c r="T173" s="50"/>
      <c r="U173" s="50"/>
      <c r="V173" s="50"/>
      <c r="W173" s="52"/>
      <c r="X173" s="50"/>
      <c r="Y173" s="50"/>
      <c r="Z173" s="50"/>
    </row>
    <row r="174" spans="1:26" ht="17.2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0"/>
      <c r="K174" s="125"/>
      <c r="L174" s="125"/>
      <c r="R174" s="50"/>
      <c r="S174" s="50"/>
      <c r="T174" s="50"/>
      <c r="U174" s="50"/>
      <c r="V174" s="50"/>
      <c r="W174" s="52"/>
      <c r="X174" s="50"/>
      <c r="Y174" s="50"/>
      <c r="Z174" s="50"/>
    </row>
    <row r="175" spans="1:26" ht="17.2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0"/>
      <c r="K175" s="125"/>
      <c r="L175" s="125"/>
      <c r="R175" s="50"/>
      <c r="S175" s="50"/>
      <c r="T175" s="50"/>
      <c r="U175" s="50"/>
      <c r="V175" s="50"/>
      <c r="W175" s="52"/>
      <c r="X175" s="50"/>
      <c r="Y175" s="50"/>
      <c r="Z175" s="50"/>
    </row>
    <row r="176" spans="1:26" ht="17.2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0"/>
      <c r="K176" s="125"/>
      <c r="L176" s="125"/>
      <c r="R176" s="50"/>
      <c r="S176" s="50"/>
      <c r="T176" s="50"/>
      <c r="U176" s="50"/>
      <c r="V176" s="50"/>
      <c r="W176" s="52"/>
      <c r="X176" s="50"/>
      <c r="Y176" s="50"/>
      <c r="Z176" s="50"/>
    </row>
    <row r="177" spans="1:26" ht="17.2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0"/>
      <c r="K177" s="125"/>
      <c r="L177" s="125"/>
      <c r="R177" s="50"/>
      <c r="S177" s="50"/>
      <c r="T177" s="50"/>
      <c r="U177" s="50"/>
      <c r="V177" s="50"/>
      <c r="W177" s="52"/>
      <c r="X177" s="50"/>
      <c r="Y177" s="50"/>
      <c r="Z177" s="50"/>
    </row>
    <row r="178" spans="1:26" ht="17.2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0"/>
      <c r="K178" s="125"/>
      <c r="L178" s="125"/>
      <c r="R178" s="50"/>
      <c r="S178" s="50"/>
      <c r="T178" s="50"/>
      <c r="U178" s="50"/>
      <c r="V178" s="50"/>
      <c r="W178" s="52"/>
      <c r="X178" s="50"/>
      <c r="Y178" s="50"/>
      <c r="Z178" s="50"/>
    </row>
    <row r="179" spans="1:26" ht="17.2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0"/>
      <c r="K179" s="125"/>
      <c r="L179" s="125"/>
      <c r="R179" s="50"/>
      <c r="S179" s="50"/>
      <c r="T179" s="50"/>
      <c r="U179" s="50"/>
      <c r="V179" s="50"/>
      <c r="W179" s="52"/>
      <c r="X179" s="50"/>
      <c r="Y179" s="50"/>
      <c r="Z179" s="50"/>
    </row>
    <row r="180" spans="1:26" ht="17.2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0"/>
      <c r="K180" s="125"/>
      <c r="L180" s="125"/>
      <c r="R180" s="50"/>
      <c r="S180" s="50"/>
      <c r="T180" s="50"/>
      <c r="U180" s="50"/>
      <c r="V180" s="50"/>
      <c r="W180" s="52"/>
      <c r="X180" s="50"/>
      <c r="Y180" s="50"/>
      <c r="Z180" s="50"/>
    </row>
    <row r="181" spans="1:26" ht="17.2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0"/>
      <c r="K181" s="125"/>
      <c r="L181" s="125"/>
      <c r="R181" s="50"/>
      <c r="S181" s="50"/>
      <c r="T181" s="50"/>
      <c r="U181" s="50"/>
      <c r="V181" s="50"/>
      <c r="W181" s="52"/>
      <c r="X181" s="50"/>
      <c r="Y181" s="50"/>
      <c r="Z181" s="50"/>
    </row>
    <row r="182" spans="1:26" ht="17.2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0"/>
      <c r="K182" s="125"/>
      <c r="L182" s="125"/>
      <c r="R182" s="50"/>
      <c r="S182" s="50"/>
      <c r="T182" s="50"/>
      <c r="U182" s="50"/>
      <c r="V182" s="50"/>
      <c r="W182" s="52"/>
      <c r="X182" s="50"/>
      <c r="Y182" s="50"/>
      <c r="Z182" s="50"/>
    </row>
    <row r="183" spans="1:26" ht="17.2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0"/>
      <c r="K183" s="125"/>
      <c r="L183" s="125"/>
      <c r="R183" s="50"/>
      <c r="S183" s="50"/>
      <c r="T183" s="50"/>
      <c r="U183" s="50"/>
      <c r="V183" s="50"/>
      <c r="W183" s="52"/>
      <c r="X183" s="50"/>
      <c r="Y183" s="50"/>
      <c r="Z183" s="50"/>
    </row>
    <row r="184" spans="1:26" ht="17.2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0"/>
      <c r="K184" s="125"/>
      <c r="L184" s="125"/>
      <c r="R184" s="50"/>
      <c r="S184" s="50"/>
      <c r="T184" s="50"/>
      <c r="U184" s="50"/>
      <c r="V184" s="50"/>
      <c r="W184" s="52"/>
      <c r="X184" s="50"/>
      <c r="Y184" s="50"/>
      <c r="Z184" s="50"/>
    </row>
    <row r="185" spans="1:26" ht="17.2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0"/>
      <c r="K185" s="125"/>
      <c r="L185" s="125"/>
      <c r="R185" s="50"/>
      <c r="S185" s="50"/>
      <c r="T185" s="50"/>
      <c r="U185" s="50"/>
      <c r="V185" s="50"/>
      <c r="W185" s="52"/>
      <c r="X185" s="50"/>
      <c r="Y185" s="50"/>
      <c r="Z185" s="50"/>
    </row>
    <row r="186" spans="1:26" ht="17.2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0"/>
      <c r="K186" s="125"/>
      <c r="L186" s="125"/>
      <c r="R186" s="50"/>
      <c r="S186" s="50"/>
      <c r="T186" s="50"/>
      <c r="U186" s="50"/>
      <c r="V186" s="50"/>
      <c r="W186" s="52"/>
      <c r="X186" s="50"/>
      <c r="Y186" s="50"/>
      <c r="Z186" s="50"/>
    </row>
    <row r="187" spans="1:26" ht="17.2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0"/>
      <c r="K187" s="125"/>
      <c r="L187" s="125"/>
      <c r="R187" s="50"/>
      <c r="S187" s="50"/>
      <c r="T187" s="50"/>
      <c r="U187" s="50"/>
      <c r="V187" s="50"/>
      <c r="W187" s="52"/>
      <c r="X187" s="50"/>
      <c r="Y187" s="50"/>
      <c r="Z187" s="50"/>
    </row>
    <row r="188" spans="1:26" ht="17.2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0"/>
      <c r="K188" s="125"/>
      <c r="L188" s="125"/>
      <c r="R188" s="50"/>
      <c r="S188" s="50"/>
      <c r="T188" s="50"/>
      <c r="U188" s="50"/>
      <c r="V188" s="50"/>
      <c r="W188" s="52"/>
      <c r="X188" s="50"/>
      <c r="Y188" s="50"/>
      <c r="Z188" s="50"/>
    </row>
    <row r="189" spans="1:26" ht="17.2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0"/>
      <c r="K189" s="125"/>
      <c r="L189" s="125"/>
      <c r="R189" s="50"/>
      <c r="S189" s="50"/>
      <c r="T189" s="50"/>
      <c r="U189" s="50"/>
      <c r="V189" s="50"/>
      <c r="W189" s="52"/>
      <c r="X189" s="50"/>
      <c r="Y189" s="50"/>
      <c r="Z189" s="50"/>
    </row>
    <row r="190" spans="1:26" ht="17.2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0"/>
      <c r="K190" s="125"/>
      <c r="L190" s="125"/>
      <c r="R190" s="50"/>
      <c r="S190" s="50"/>
      <c r="T190" s="50"/>
      <c r="U190" s="50"/>
      <c r="V190" s="50"/>
      <c r="W190" s="52"/>
      <c r="X190" s="50"/>
      <c r="Y190" s="50"/>
      <c r="Z190" s="50"/>
    </row>
    <row r="191" spans="1:26" ht="17.2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0"/>
      <c r="K191" s="125"/>
      <c r="L191" s="125"/>
      <c r="R191" s="50"/>
      <c r="S191" s="50"/>
      <c r="T191" s="50"/>
      <c r="U191" s="50"/>
      <c r="V191" s="50"/>
      <c r="W191" s="52"/>
      <c r="X191" s="50"/>
      <c r="Y191" s="50"/>
      <c r="Z191" s="50"/>
    </row>
    <row r="192" spans="1:26" ht="17.2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0"/>
      <c r="K192" s="125"/>
      <c r="L192" s="125"/>
      <c r="R192" s="50"/>
      <c r="S192" s="50"/>
      <c r="T192" s="50"/>
      <c r="U192" s="50"/>
      <c r="V192" s="50"/>
      <c r="W192" s="52"/>
      <c r="X192" s="50"/>
      <c r="Y192" s="50"/>
      <c r="Z192" s="50"/>
    </row>
    <row r="193" spans="1:26" ht="17.2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0"/>
      <c r="K193" s="125"/>
      <c r="L193" s="125"/>
      <c r="R193" s="50"/>
      <c r="S193" s="50"/>
      <c r="T193" s="50"/>
      <c r="U193" s="50"/>
      <c r="V193" s="50"/>
      <c r="W193" s="52"/>
      <c r="X193" s="50"/>
      <c r="Y193" s="50"/>
      <c r="Z193" s="50"/>
    </row>
    <row r="194" spans="1:26" ht="17.2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0"/>
      <c r="K194" s="125"/>
      <c r="L194" s="125"/>
      <c r="R194" s="50"/>
      <c r="S194" s="50"/>
      <c r="T194" s="50"/>
      <c r="U194" s="50"/>
      <c r="V194" s="50"/>
      <c r="W194" s="52"/>
      <c r="X194" s="50"/>
      <c r="Y194" s="50"/>
      <c r="Z194" s="50"/>
    </row>
    <row r="195" spans="1:26" ht="17.2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0"/>
      <c r="K195" s="125"/>
      <c r="L195" s="125"/>
      <c r="R195" s="50"/>
      <c r="S195" s="50"/>
      <c r="T195" s="50"/>
      <c r="U195" s="50"/>
      <c r="V195" s="50"/>
      <c r="W195" s="52"/>
      <c r="X195" s="50"/>
      <c r="Y195" s="50"/>
      <c r="Z195" s="50"/>
    </row>
    <row r="196" spans="1:26" ht="17.2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0"/>
      <c r="K196" s="125"/>
      <c r="L196" s="125"/>
      <c r="R196" s="50"/>
      <c r="S196" s="50"/>
      <c r="T196" s="50"/>
      <c r="U196" s="50"/>
      <c r="V196" s="50"/>
      <c r="W196" s="52"/>
      <c r="X196" s="50"/>
      <c r="Y196" s="50"/>
      <c r="Z196" s="50"/>
    </row>
    <row r="197" spans="1:26" ht="17.2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0"/>
      <c r="K197" s="125"/>
      <c r="L197" s="125"/>
      <c r="R197" s="50"/>
      <c r="S197" s="50"/>
      <c r="T197" s="50"/>
      <c r="U197" s="50"/>
      <c r="V197" s="50"/>
      <c r="W197" s="52"/>
      <c r="X197" s="50"/>
      <c r="Y197" s="50"/>
      <c r="Z197" s="50"/>
    </row>
    <row r="198" spans="1:26" ht="17.2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0"/>
      <c r="K198" s="125"/>
      <c r="L198" s="125"/>
      <c r="R198" s="50"/>
      <c r="S198" s="50"/>
      <c r="T198" s="50"/>
      <c r="U198" s="50"/>
      <c r="V198" s="50"/>
      <c r="W198" s="52"/>
      <c r="X198" s="50"/>
      <c r="Y198" s="50"/>
      <c r="Z198" s="50"/>
    </row>
    <row r="199" spans="1:26" ht="17.2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0"/>
      <c r="K199" s="125"/>
      <c r="L199" s="125"/>
      <c r="R199" s="50"/>
      <c r="S199" s="50"/>
      <c r="T199" s="50"/>
      <c r="U199" s="50"/>
      <c r="V199" s="50"/>
      <c r="W199" s="52"/>
      <c r="X199" s="50"/>
      <c r="Y199" s="50"/>
      <c r="Z199" s="50"/>
    </row>
    <row r="200" spans="1:26" ht="17.2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0"/>
      <c r="K200" s="125"/>
      <c r="L200" s="125"/>
      <c r="R200" s="50"/>
      <c r="S200" s="50"/>
      <c r="T200" s="50"/>
      <c r="U200" s="50"/>
      <c r="V200" s="50"/>
      <c r="W200" s="52"/>
      <c r="X200" s="50"/>
      <c r="Y200" s="50"/>
      <c r="Z200" s="50"/>
    </row>
    <row r="201" spans="1:26" ht="17.2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0"/>
      <c r="K201" s="125"/>
      <c r="L201" s="125"/>
      <c r="R201" s="50"/>
      <c r="S201" s="50"/>
      <c r="T201" s="50"/>
      <c r="U201" s="50"/>
      <c r="V201" s="50"/>
      <c r="W201" s="52"/>
      <c r="X201" s="50"/>
      <c r="Y201" s="50"/>
      <c r="Z201" s="50"/>
    </row>
    <row r="202" spans="1:26" ht="17.2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0"/>
      <c r="K202" s="125"/>
      <c r="L202" s="125"/>
      <c r="R202" s="50"/>
      <c r="S202" s="50"/>
      <c r="T202" s="50"/>
      <c r="U202" s="50"/>
      <c r="V202" s="50"/>
      <c r="W202" s="52"/>
      <c r="X202" s="50"/>
      <c r="Y202" s="50"/>
      <c r="Z202" s="50"/>
    </row>
    <row r="203" spans="1:26" ht="17.2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0"/>
      <c r="K203" s="125"/>
      <c r="L203" s="125"/>
      <c r="R203" s="50"/>
      <c r="S203" s="50"/>
      <c r="T203" s="50"/>
      <c r="U203" s="50"/>
      <c r="V203" s="50"/>
      <c r="W203" s="52"/>
      <c r="X203" s="50"/>
      <c r="Y203" s="50"/>
      <c r="Z203" s="50"/>
    </row>
    <row r="204" spans="1:26" ht="17.2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0"/>
      <c r="K204" s="125"/>
      <c r="L204" s="125"/>
      <c r="R204" s="50"/>
      <c r="S204" s="50"/>
      <c r="T204" s="50"/>
      <c r="U204" s="50"/>
      <c r="V204" s="50"/>
      <c r="W204" s="52"/>
      <c r="X204" s="50"/>
      <c r="Y204" s="50"/>
      <c r="Z204" s="50"/>
    </row>
    <row r="205" spans="1:26" ht="17.2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0"/>
      <c r="K205" s="125"/>
      <c r="L205" s="125"/>
      <c r="R205" s="50"/>
      <c r="S205" s="50"/>
      <c r="T205" s="50"/>
      <c r="U205" s="50"/>
      <c r="V205" s="50"/>
      <c r="W205" s="52"/>
      <c r="X205" s="50"/>
      <c r="Y205" s="50"/>
      <c r="Z205" s="50"/>
    </row>
    <row r="206" spans="1:26" ht="17.2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0"/>
      <c r="K206" s="125"/>
      <c r="L206" s="125"/>
      <c r="R206" s="50"/>
      <c r="S206" s="50"/>
      <c r="T206" s="50"/>
      <c r="U206" s="50"/>
      <c r="V206" s="50"/>
      <c r="W206" s="52"/>
      <c r="X206" s="50"/>
      <c r="Y206" s="50"/>
      <c r="Z206" s="50"/>
    </row>
    <row r="207" spans="1:26" ht="17.2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0"/>
      <c r="K207" s="125"/>
      <c r="L207" s="125"/>
      <c r="R207" s="50"/>
      <c r="S207" s="50"/>
      <c r="T207" s="50"/>
      <c r="U207" s="50"/>
      <c r="V207" s="50"/>
      <c r="W207" s="52"/>
      <c r="X207" s="50"/>
      <c r="Y207" s="50"/>
      <c r="Z207" s="50"/>
    </row>
    <row r="208" spans="1:26" ht="17.2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0"/>
      <c r="K208" s="125"/>
      <c r="L208" s="125"/>
      <c r="R208" s="50"/>
      <c r="S208" s="50"/>
      <c r="T208" s="50"/>
      <c r="U208" s="50"/>
      <c r="V208" s="50"/>
      <c r="W208" s="52"/>
      <c r="X208" s="50"/>
      <c r="Y208" s="50"/>
      <c r="Z208" s="50"/>
    </row>
    <row r="209" spans="1:26" ht="17.2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0"/>
      <c r="K209" s="125"/>
      <c r="L209" s="125"/>
      <c r="R209" s="50"/>
      <c r="S209" s="50"/>
      <c r="T209" s="50"/>
      <c r="U209" s="50"/>
      <c r="V209" s="50"/>
      <c r="W209" s="52"/>
      <c r="X209" s="50"/>
      <c r="Y209" s="50"/>
      <c r="Z209" s="50"/>
    </row>
    <row r="210" spans="1:26" ht="17.2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0"/>
      <c r="K210" s="125"/>
      <c r="L210" s="125"/>
      <c r="R210" s="50"/>
      <c r="S210" s="50"/>
      <c r="T210" s="50"/>
      <c r="U210" s="50"/>
      <c r="V210" s="50"/>
      <c r="W210" s="52"/>
      <c r="X210" s="50"/>
      <c r="Y210" s="50"/>
      <c r="Z210" s="50"/>
    </row>
    <row r="211" spans="1:26" ht="17.2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0"/>
      <c r="K211" s="125"/>
      <c r="L211" s="125"/>
      <c r="R211" s="50"/>
      <c r="S211" s="50"/>
      <c r="T211" s="50"/>
      <c r="U211" s="50"/>
      <c r="V211" s="50"/>
      <c r="W211" s="52"/>
      <c r="X211" s="50"/>
      <c r="Y211" s="50"/>
      <c r="Z211" s="50"/>
    </row>
    <row r="212" spans="1:26" ht="17.2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0"/>
      <c r="K212" s="125"/>
      <c r="L212" s="125"/>
      <c r="R212" s="50"/>
      <c r="S212" s="50"/>
      <c r="T212" s="50"/>
      <c r="U212" s="50"/>
      <c r="V212" s="50"/>
      <c r="W212" s="52"/>
      <c r="X212" s="50"/>
      <c r="Y212" s="50"/>
      <c r="Z212" s="50"/>
    </row>
    <row r="213" spans="1:26" ht="17.2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0"/>
      <c r="K213" s="125"/>
      <c r="L213" s="125"/>
      <c r="R213" s="50"/>
      <c r="S213" s="50"/>
      <c r="T213" s="50"/>
      <c r="U213" s="50"/>
      <c r="V213" s="50"/>
      <c r="W213" s="52"/>
      <c r="X213" s="50"/>
      <c r="Y213" s="50"/>
      <c r="Z213" s="50"/>
    </row>
    <row r="214" spans="1:26" ht="17.2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0"/>
      <c r="K214" s="125"/>
      <c r="L214" s="125"/>
      <c r="R214" s="50"/>
      <c r="S214" s="50"/>
      <c r="T214" s="50"/>
      <c r="U214" s="50"/>
      <c r="V214" s="50"/>
      <c r="W214" s="52"/>
      <c r="X214" s="50"/>
      <c r="Y214" s="50"/>
      <c r="Z214" s="50"/>
    </row>
    <row r="215" spans="1:26" ht="17.2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0"/>
      <c r="K215" s="125"/>
      <c r="L215" s="125"/>
      <c r="R215" s="50"/>
      <c r="S215" s="50"/>
      <c r="T215" s="50"/>
      <c r="U215" s="50"/>
      <c r="V215" s="50"/>
      <c r="W215" s="52"/>
      <c r="X215" s="50"/>
      <c r="Y215" s="50"/>
      <c r="Z215" s="50"/>
    </row>
    <row r="216" spans="1:26" ht="17.2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0"/>
      <c r="K216" s="125"/>
      <c r="L216" s="125"/>
      <c r="R216" s="50"/>
      <c r="S216" s="50"/>
      <c r="T216" s="50"/>
      <c r="U216" s="50"/>
      <c r="V216" s="50"/>
      <c r="W216" s="52"/>
      <c r="X216" s="50"/>
      <c r="Y216" s="50"/>
      <c r="Z216" s="50"/>
    </row>
    <row r="217" spans="1:26" ht="17.2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0"/>
      <c r="K217" s="125"/>
      <c r="L217" s="125"/>
      <c r="R217" s="50"/>
      <c r="S217" s="50"/>
      <c r="T217" s="50"/>
      <c r="U217" s="50"/>
      <c r="V217" s="50"/>
      <c r="W217" s="52"/>
      <c r="X217" s="50"/>
      <c r="Y217" s="50"/>
      <c r="Z217" s="50"/>
    </row>
    <row r="218" spans="1:26" ht="17.2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0"/>
      <c r="K218" s="125"/>
      <c r="L218" s="125"/>
      <c r="R218" s="50"/>
      <c r="S218" s="50"/>
      <c r="T218" s="50"/>
      <c r="U218" s="50"/>
      <c r="V218" s="50"/>
      <c r="W218" s="52"/>
      <c r="X218" s="50"/>
      <c r="Y218" s="50"/>
      <c r="Z218" s="50"/>
    </row>
    <row r="219" spans="1:26" ht="17.2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0"/>
      <c r="K219" s="125"/>
      <c r="L219" s="125"/>
      <c r="R219" s="50"/>
      <c r="S219" s="50"/>
      <c r="T219" s="50"/>
      <c r="U219" s="50"/>
      <c r="V219" s="50"/>
      <c r="W219" s="52"/>
      <c r="X219" s="50"/>
      <c r="Y219" s="50"/>
      <c r="Z219" s="50"/>
    </row>
    <row r="220" spans="1:26" ht="17.2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0"/>
      <c r="K220" s="125"/>
      <c r="L220" s="125"/>
      <c r="R220" s="50"/>
      <c r="S220" s="50"/>
      <c r="T220" s="50"/>
      <c r="U220" s="50"/>
      <c r="V220" s="50"/>
      <c r="W220" s="52"/>
      <c r="X220" s="50"/>
      <c r="Y220" s="50"/>
      <c r="Z220" s="50"/>
    </row>
    <row r="221" spans="1:26" ht="17.2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0"/>
      <c r="K221" s="125"/>
      <c r="L221" s="125"/>
      <c r="R221" s="50"/>
      <c r="S221" s="50"/>
      <c r="T221" s="50"/>
      <c r="U221" s="50"/>
      <c r="V221" s="50"/>
      <c r="W221" s="52"/>
      <c r="X221" s="50"/>
      <c r="Y221" s="50"/>
      <c r="Z221" s="50"/>
    </row>
    <row r="222" spans="1:26" ht="17.2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0"/>
      <c r="K222" s="125"/>
      <c r="L222" s="125"/>
      <c r="R222" s="50"/>
      <c r="S222" s="50"/>
      <c r="T222" s="50"/>
      <c r="U222" s="50"/>
      <c r="V222" s="50"/>
      <c r="W222" s="52"/>
      <c r="X222" s="50"/>
      <c r="Y222" s="50"/>
      <c r="Z222" s="50"/>
    </row>
    <row r="223" spans="1:26" ht="17.2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0"/>
      <c r="K223" s="125"/>
      <c r="L223" s="125"/>
      <c r="R223" s="50"/>
      <c r="S223" s="50"/>
      <c r="T223" s="50"/>
      <c r="U223" s="50"/>
      <c r="V223" s="50"/>
      <c r="W223" s="52"/>
      <c r="X223" s="50"/>
      <c r="Y223" s="50"/>
      <c r="Z223" s="50"/>
    </row>
    <row r="224" spans="1:26" ht="17.2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0"/>
      <c r="K224" s="125"/>
      <c r="L224" s="125"/>
      <c r="R224" s="50"/>
      <c r="S224" s="50"/>
      <c r="T224" s="50"/>
      <c r="U224" s="50"/>
      <c r="V224" s="50"/>
      <c r="W224" s="52"/>
      <c r="X224" s="50"/>
      <c r="Y224" s="50"/>
      <c r="Z224" s="50"/>
    </row>
    <row r="225" spans="1:26" ht="17.2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0"/>
      <c r="K225" s="125"/>
      <c r="L225" s="125"/>
      <c r="R225" s="50"/>
      <c r="S225" s="50"/>
      <c r="T225" s="50"/>
      <c r="U225" s="50"/>
      <c r="V225" s="50"/>
      <c r="W225" s="52"/>
      <c r="X225" s="50"/>
      <c r="Y225" s="50"/>
      <c r="Z225" s="50"/>
    </row>
    <row r="226" spans="1:26" ht="17.2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0"/>
      <c r="K226" s="125"/>
      <c r="L226" s="125"/>
      <c r="R226" s="50"/>
      <c r="S226" s="50"/>
      <c r="T226" s="50"/>
      <c r="U226" s="50"/>
      <c r="V226" s="50"/>
      <c r="W226" s="52"/>
      <c r="X226" s="50"/>
      <c r="Y226" s="50"/>
      <c r="Z226" s="50"/>
    </row>
    <row r="227" spans="1:26" ht="17.2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0"/>
      <c r="K227" s="125"/>
      <c r="L227" s="125"/>
      <c r="R227" s="50"/>
      <c r="S227" s="50"/>
      <c r="T227" s="50"/>
      <c r="U227" s="50"/>
      <c r="V227" s="50"/>
      <c r="W227" s="52"/>
      <c r="X227" s="50"/>
      <c r="Y227" s="50"/>
      <c r="Z227" s="50"/>
    </row>
    <row r="228" spans="1:26" ht="17.2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0"/>
      <c r="K228" s="125"/>
      <c r="L228" s="125"/>
      <c r="R228" s="50"/>
      <c r="S228" s="50"/>
      <c r="T228" s="50"/>
      <c r="U228" s="50"/>
      <c r="V228" s="50"/>
      <c r="W228" s="52"/>
      <c r="X228" s="50"/>
      <c r="Y228" s="50"/>
      <c r="Z228" s="50"/>
    </row>
    <row r="229" spans="1:26" ht="17.2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0"/>
      <c r="K229" s="125"/>
      <c r="L229" s="125"/>
      <c r="R229" s="50"/>
      <c r="S229" s="50"/>
      <c r="T229" s="50"/>
      <c r="U229" s="50"/>
      <c r="V229" s="50"/>
      <c r="W229" s="52"/>
      <c r="X229" s="50"/>
      <c r="Y229" s="50"/>
      <c r="Z229" s="50"/>
    </row>
    <row r="230" spans="1:26" ht="17.2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0"/>
      <c r="K230" s="125"/>
      <c r="L230" s="125"/>
      <c r="R230" s="50"/>
      <c r="S230" s="50"/>
      <c r="T230" s="50"/>
      <c r="U230" s="50"/>
      <c r="V230" s="50"/>
      <c r="W230" s="52"/>
      <c r="X230" s="50"/>
      <c r="Y230" s="50"/>
      <c r="Z230" s="50"/>
    </row>
    <row r="231" spans="1:26" ht="17.2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0"/>
      <c r="K231" s="125"/>
      <c r="L231" s="125"/>
      <c r="R231" s="50"/>
      <c r="S231" s="50"/>
      <c r="T231" s="50"/>
      <c r="U231" s="50"/>
      <c r="V231" s="50"/>
      <c r="W231" s="52"/>
      <c r="X231" s="50"/>
      <c r="Y231" s="50"/>
      <c r="Z231" s="50"/>
    </row>
    <row r="232" spans="1:26" ht="17.2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0"/>
      <c r="K232" s="125"/>
      <c r="L232" s="125"/>
      <c r="R232" s="50"/>
      <c r="S232" s="50"/>
      <c r="T232" s="50"/>
      <c r="U232" s="50"/>
      <c r="V232" s="50"/>
      <c r="W232" s="52"/>
      <c r="X232" s="50"/>
      <c r="Y232" s="50"/>
      <c r="Z232" s="50"/>
    </row>
    <row r="233" spans="1:26" ht="17.2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0"/>
      <c r="K233" s="125"/>
      <c r="L233" s="125"/>
      <c r="R233" s="50"/>
      <c r="S233" s="50"/>
      <c r="T233" s="50"/>
      <c r="U233" s="50"/>
      <c r="V233" s="50"/>
      <c r="W233" s="52"/>
      <c r="X233" s="50"/>
      <c r="Y233" s="50"/>
      <c r="Z233" s="50"/>
    </row>
    <row r="234" spans="1:26" ht="17.2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0"/>
      <c r="K234" s="125"/>
      <c r="L234" s="125"/>
      <c r="R234" s="50"/>
      <c r="S234" s="50"/>
      <c r="T234" s="50"/>
      <c r="U234" s="50"/>
      <c r="V234" s="50"/>
      <c r="W234" s="52"/>
      <c r="X234" s="50"/>
      <c r="Y234" s="50"/>
      <c r="Z234" s="50"/>
    </row>
    <row r="235" spans="1:26" ht="17.2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0"/>
      <c r="K235" s="125"/>
      <c r="L235" s="125"/>
      <c r="R235" s="50"/>
      <c r="S235" s="50"/>
      <c r="T235" s="50"/>
      <c r="U235" s="50"/>
      <c r="V235" s="50"/>
      <c r="W235" s="52"/>
      <c r="X235" s="50"/>
      <c r="Y235" s="50"/>
      <c r="Z235" s="50"/>
    </row>
    <row r="236" spans="1:26" ht="17.2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0"/>
      <c r="K236" s="125"/>
      <c r="L236" s="125"/>
      <c r="R236" s="50"/>
      <c r="S236" s="50"/>
      <c r="T236" s="50"/>
      <c r="U236" s="50"/>
      <c r="V236" s="50"/>
      <c r="W236" s="52"/>
      <c r="X236" s="50"/>
      <c r="Y236" s="50"/>
      <c r="Z236" s="50"/>
    </row>
    <row r="237" spans="1:26" ht="17.2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0"/>
      <c r="K237" s="125"/>
      <c r="L237" s="125"/>
      <c r="R237" s="50"/>
      <c r="S237" s="50"/>
      <c r="T237" s="50"/>
      <c r="U237" s="50"/>
      <c r="V237" s="50"/>
      <c r="W237" s="52"/>
      <c r="X237" s="50"/>
      <c r="Y237" s="50"/>
      <c r="Z237" s="50"/>
    </row>
    <row r="238" spans="1:26" ht="17.2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0"/>
      <c r="K238" s="125"/>
      <c r="L238" s="125"/>
      <c r="R238" s="50"/>
      <c r="S238" s="50"/>
      <c r="T238" s="50"/>
      <c r="U238" s="50"/>
      <c r="V238" s="50"/>
      <c r="W238" s="52"/>
      <c r="X238" s="50"/>
      <c r="Y238" s="50"/>
      <c r="Z238" s="50"/>
    </row>
    <row r="239" spans="1:26" ht="17.2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0"/>
      <c r="K239" s="125"/>
      <c r="L239" s="125"/>
      <c r="R239" s="50"/>
      <c r="S239" s="50"/>
      <c r="T239" s="50"/>
      <c r="U239" s="50"/>
      <c r="V239" s="50"/>
      <c r="W239" s="52"/>
      <c r="X239" s="50"/>
      <c r="Y239" s="50"/>
      <c r="Z239" s="50"/>
    </row>
    <row r="240" spans="1:26" ht="17.2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0"/>
      <c r="K240" s="125"/>
      <c r="L240" s="125"/>
      <c r="R240" s="50"/>
      <c r="S240" s="50"/>
      <c r="T240" s="50"/>
      <c r="U240" s="50"/>
      <c r="V240" s="50"/>
      <c r="W240" s="52"/>
      <c r="X240" s="50"/>
      <c r="Y240" s="50"/>
      <c r="Z240" s="50"/>
    </row>
    <row r="241" spans="1:26" ht="17.2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0"/>
      <c r="K241" s="125"/>
      <c r="L241" s="125"/>
      <c r="R241" s="50"/>
      <c r="S241" s="50"/>
      <c r="T241" s="50"/>
      <c r="U241" s="50"/>
      <c r="V241" s="50"/>
      <c r="W241" s="52"/>
      <c r="X241" s="50"/>
      <c r="Y241" s="50"/>
      <c r="Z241" s="50"/>
    </row>
    <row r="242" spans="1:26" ht="17.2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0"/>
      <c r="K242" s="125"/>
      <c r="L242" s="125"/>
      <c r="R242" s="50"/>
      <c r="S242" s="50"/>
      <c r="T242" s="50"/>
      <c r="U242" s="50"/>
      <c r="V242" s="50"/>
      <c r="W242" s="52"/>
      <c r="X242" s="50"/>
      <c r="Y242" s="50"/>
      <c r="Z242" s="50"/>
    </row>
    <row r="243" spans="1:26" ht="17.2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0"/>
      <c r="K243" s="125"/>
      <c r="L243" s="125"/>
      <c r="R243" s="50"/>
      <c r="S243" s="50"/>
      <c r="T243" s="50"/>
      <c r="U243" s="50"/>
      <c r="V243" s="50"/>
      <c r="W243" s="52"/>
      <c r="X243" s="50"/>
      <c r="Y243" s="50"/>
      <c r="Z243" s="50"/>
    </row>
    <row r="244" spans="1:26" ht="17.2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0"/>
      <c r="K244" s="125"/>
      <c r="L244" s="125"/>
      <c r="R244" s="50"/>
      <c r="S244" s="50"/>
      <c r="T244" s="50"/>
      <c r="U244" s="50"/>
      <c r="V244" s="50"/>
      <c r="W244" s="52"/>
      <c r="X244" s="50"/>
      <c r="Y244" s="50"/>
      <c r="Z244" s="50"/>
    </row>
    <row r="245" spans="1:26" ht="17.2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0"/>
      <c r="K245" s="125"/>
      <c r="L245" s="125"/>
      <c r="R245" s="50"/>
      <c r="S245" s="50"/>
      <c r="T245" s="50"/>
      <c r="U245" s="50"/>
      <c r="V245" s="50"/>
      <c r="W245" s="52"/>
      <c r="X245" s="50"/>
      <c r="Y245" s="50"/>
      <c r="Z245" s="50"/>
    </row>
    <row r="246" spans="1:26" ht="17.2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0"/>
      <c r="K246" s="125"/>
      <c r="L246" s="125"/>
      <c r="R246" s="50"/>
      <c r="S246" s="50"/>
      <c r="T246" s="50"/>
      <c r="U246" s="50"/>
      <c r="V246" s="50"/>
      <c r="W246" s="52"/>
      <c r="X246" s="50"/>
      <c r="Y246" s="50"/>
      <c r="Z246" s="50"/>
    </row>
    <row r="247" spans="1:26" ht="17.2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0"/>
      <c r="K247" s="125"/>
      <c r="L247" s="125"/>
      <c r="R247" s="50"/>
      <c r="S247" s="50"/>
      <c r="T247" s="50"/>
      <c r="U247" s="50"/>
      <c r="V247" s="50"/>
      <c r="W247" s="52"/>
      <c r="X247" s="50"/>
      <c r="Y247" s="50"/>
      <c r="Z247" s="50"/>
    </row>
    <row r="248" spans="1:26" ht="17.2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0"/>
      <c r="K248" s="125"/>
      <c r="L248" s="125"/>
      <c r="R248" s="50"/>
      <c r="S248" s="50"/>
      <c r="T248" s="50"/>
      <c r="U248" s="50"/>
      <c r="V248" s="50"/>
      <c r="W248" s="52"/>
      <c r="X248" s="50"/>
      <c r="Y248" s="50"/>
      <c r="Z248" s="50"/>
    </row>
    <row r="249" spans="1:26" ht="17.2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0"/>
      <c r="K249" s="125"/>
      <c r="L249" s="125"/>
      <c r="R249" s="50"/>
      <c r="S249" s="50"/>
      <c r="T249" s="50"/>
      <c r="U249" s="50"/>
      <c r="V249" s="50"/>
      <c r="W249" s="52"/>
      <c r="X249" s="50"/>
      <c r="Y249" s="50"/>
      <c r="Z249" s="50"/>
    </row>
    <row r="250" spans="1:26" ht="17.2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0"/>
      <c r="K250" s="125"/>
      <c r="L250" s="125"/>
      <c r="R250" s="50"/>
      <c r="S250" s="50"/>
      <c r="T250" s="50"/>
      <c r="U250" s="50"/>
      <c r="V250" s="50"/>
      <c r="W250" s="52"/>
      <c r="X250" s="50"/>
      <c r="Y250" s="50"/>
      <c r="Z250" s="50"/>
    </row>
    <row r="251" spans="1:26" ht="17.2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0"/>
      <c r="K251" s="125"/>
      <c r="L251" s="125"/>
      <c r="R251" s="50"/>
      <c r="S251" s="50"/>
      <c r="T251" s="50"/>
      <c r="U251" s="50"/>
      <c r="V251" s="50"/>
      <c r="W251" s="52"/>
      <c r="X251" s="50"/>
      <c r="Y251" s="50"/>
      <c r="Z251" s="50"/>
    </row>
    <row r="252" spans="1:26" ht="17.2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0"/>
      <c r="K252" s="125"/>
      <c r="L252" s="125"/>
      <c r="R252" s="50"/>
      <c r="S252" s="50"/>
      <c r="T252" s="50"/>
      <c r="U252" s="50"/>
      <c r="V252" s="50"/>
      <c r="W252" s="52"/>
      <c r="X252" s="50"/>
      <c r="Y252" s="50"/>
      <c r="Z252" s="50"/>
    </row>
    <row r="253" spans="1:26" ht="17.2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0"/>
      <c r="K253" s="125"/>
      <c r="L253" s="125"/>
      <c r="R253" s="50"/>
      <c r="S253" s="50"/>
      <c r="T253" s="50"/>
      <c r="U253" s="50"/>
      <c r="V253" s="50"/>
      <c r="W253" s="52"/>
      <c r="X253" s="50"/>
      <c r="Y253" s="50"/>
      <c r="Z253" s="50"/>
    </row>
    <row r="254" spans="1:26" ht="17.2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0"/>
      <c r="K254" s="125"/>
      <c r="L254" s="125"/>
      <c r="R254" s="50"/>
      <c r="S254" s="50"/>
      <c r="T254" s="50"/>
      <c r="U254" s="50"/>
      <c r="V254" s="50"/>
      <c r="W254" s="52"/>
      <c r="X254" s="50"/>
      <c r="Y254" s="50"/>
      <c r="Z254" s="50"/>
    </row>
    <row r="255" spans="1:26" ht="17.2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0"/>
      <c r="K255" s="125"/>
      <c r="L255" s="125"/>
      <c r="R255" s="50"/>
      <c r="S255" s="50"/>
      <c r="T255" s="50"/>
      <c r="U255" s="50"/>
      <c r="V255" s="50"/>
      <c r="W255" s="52"/>
      <c r="X255" s="50"/>
      <c r="Y255" s="50"/>
      <c r="Z255" s="50"/>
    </row>
    <row r="256" spans="1:26" ht="17.2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0"/>
      <c r="K256" s="125"/>
      <c r="L256" s="125"/>
      <c r="R256" s="50"/>
      <c r="S256" s="50"/>
      <c r="T256" s="50"/>
      <c r="U256" s="50"/>
      <c r="V256" s="50"/>
      <c r="W256" s="52"/>
      <c r="X256" s="50"/>
      <c r="Y256" s="50"/>
      <c r="Z256" s="50"/>
    </row>
    <row r="257" spans="1:26" ht="17.2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0"/>
      <c r="K257" s="125"/>
      <c r="L257" s="125"/>
      <c r="R257" s="50"/>
      <c r="S257" s="50"/>
      <c r="T257" s="50"/>
      <c r="U257" s="50"/>
      <c r="V257" s="50"/>
      <c r="W257" s="52"/>
      <c r="X257" s="50"/>
      <c r="Y257" s="50"/>
      <c r="Z257" s="50"/>
    </row>
    <row r="258" spans="1:26" ht="17.2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0"/>
      <c r="K258" s="125"/>
      <c r="L258" s="125"/>
      <c r="R258" s="50"/>
      <c r="S258" s="50"/>
      <c r="T258" s="50"/>
      <c r="U258" s="50"/>
      <c r="V258" s="50"/>
      <c r="W258" s="52"/>
      <c r="X258" s="50"/>
      <c r="Y258" s="50"/>
      <c r="Z258" s="50"/>
    </row>
    <row r="259" spans="1:26" ht="17.2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0"/>
      <c r="K259" s="125"/>
      <c r="L259" s="125"/>
      <c r="R259" s="50"/>
      <c r="S259" s="50"/>
      <c r="T259" s="50"/>
      <c r="U259" s="50"/>
      <c r="V259" s="50"/>
      <c r="W259" s="52"/>
      <c r="X259" s="50"/>
      <c r="Y259" s="50"/>
      <c r="Z259" s="50"/>
    </row>
    <row r="260" spans="1:26" ht="17.2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0"/>
      <c r="K260" s="125"/>
      <c r="L260" s="125"/>
      <c r="R260" s="50"/>
      <c r="S260" s="50"/>
      <c r="T260" s="50"/>
      <c r="U260" s="50"/>
      <c r="V260" s="50"/>
      <c r="W260" s="52"/>
      <c r="X260" s="50"/>
      <c r="Y260" s="50"/>
      <c r="Z260" s="50"/>
    </row>
    <row r="261" spans="1:26" ht="17.2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0"/>
      <c r="K261" s="125"/>
      <c r="L261" s="125"/>
      <c r="R261" s="50"/>
      <c r="S261" s="50"/>
      <c r="T261" s="50"/>
      <c r="U261" s="50"/>
      <c r="V261" s="50"/>
      <c r="W261" s="52"/>
      <c r="X261" s="50"/>
      <c r="Y261" s="50"/>
      <c r="Z261" s="50"/>
    </row>
    <row r="262" spans="1:26" ht="17.2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0"/>
      <c r="K262" s="125"/>
      <c r="L262" s="125"/>
      <c r="R262" s="50"/>
      <c r="S262" s="50"/>
      <c r="T262" s="50"/>
      <c r="U262" s="50"/>
      <c r="V262" s="50"/>
      <c r="W262" s="52"/>
      <c r="X262" s="50"/>
      <c r="Y262" s="50"/>
      <c r="Z262" s="50"/>
    </row>
    <row r="263" spans="1:26" ht="17.2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0"/>
      <c r="K263" s="125"/>
      <c r="L263" s="125"/>
      <c r="R263" s="50"/>
      <c r="S263" s="50"/>
      <c r="T263" s="50"/>
      <c r="U263" s="50"/>
      <c r="V263" s="50"/>
      <c r="W263" s="52"/>
      <c r="X263" s="50"/>
      <c r="Y263" s="50"/>
      <c r="Z263" s="50"/>
    </row>
    <row r="264" spans="1:26" ht="17.2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0"/>
      <c r="K264" s="125"/>
      <c r="L264" s="125"/>
      <c r="R264" s="50"/>
      <c r="S264" s="50"/>
      <c r="T264" s="50"/>
      <c r="U264" s="50"/>
      <c r="V264" s="50"/>
      <c r="W264" s="52"/>
      <c r="X264" s="50"/>
      <c r="Y264" s="50"/>
      <c r="Z264" s="50"/>
    </row>
    <row r="265" spans="1:26" ht="17.2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0"/>
      <c r="K265" s="125"/>
      <c r="L265" s="125"/>
      <c r="R265" s="50"/>
      <c r="S265" s="50"/>
      <c r="T265" s="50"/>
      <c r="U265" s="50"/>
      <c r="V265" s="50"/>
      <c r="W265" s="52"/>
      <c r="X265" s="50"/>
      <c r="Y265" s="50"/>
      <c r="Z265" s="50"/>
    </row>
    <row r="266" spans="1:26" ht="17.2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0"/>
      <c r="K266" s="125"/>
      <c r="L266" s="125"/>
      <c r="R266" s="50"/>
      <c r="S266" s="50"/>
      <c r="T266" s="50"/>
      <c r="U266" s="50"/>
      <c r="V266" s="50"/>
      <c r="W266" s="52"/>
      <c r="X266" s="50"/>
      <c r="Y266" s="50"/>
      <c r="Z266" s="50"/>
    </row>
    <row r="267" spans="1:26" ht="17.2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0"/>
      <c r="K267" s="125"/>
      <c r="L267" s="125"/>
      <c r="R267" s="50"/>
      <c r="S267" s="50"/>
      <c r="T267" s="50"/>
      <c r="U267" s="50"/>
      <c r="V267" s="50"/>
      <c r="W267" s="52"/>
      <c r="X267" s="50"/>
      <c r="Y267" s="50"/>
      <c r="Z267" s="50"/>
    </row>
    <row r="268" spans="1:26" ht="17.2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0"/>
      <c r="K268" s="125"/>
      <c r="L268" s="125"/>
      <c r="R268" s="50"/>
      <c r="S268" s="50"/>
      <c r="T268" s="50"/>
      <c r="U268" s="50"/>
      <c r="V268" s="50"/>
      <c r="W268" s="52"/>
      <c r="X268" s="50"/>
      <c r="Y268" s="50"/>
      <c r="Z268" s="50"/>
    </row>
    <row r="269" spans="1:26" ht="17.2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0"/>
      <c r="K269" s="125"/>
      <c r="L269" s="125"/>
      <c r="R269" s="50"/>
      <c r="S269" s="50"/>
      <c r="T269" s="50"/>
      <c r="U269" s="50"/>
      <c r="V269" s="50"/>
      <c r="W269" s="52"/>
      <c r="X269" s="50"/>
      <c r="Y269" s="50"/>
      <c r="Z269" s="50"/>
    </row>
    <row r="270" spans="1:26" ht="17.2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0"/>
      <c r="K270" s="125"/>
      <c r="L270" s="125"/>
      <c r="R270" s="50"/>
      <c r="S270" s="50"/>
      <c r="T270" s="50"/>
      <c r="U270" s="50"/>
      <c r="V270" s="50"/>
      <c r="W270" s="52"/>
      <c r="X270" s="50"/>
      <c r="Y270" s="50"/>
      <c r="Z270" s="50"/>
    </row>
    <row r="271" spans="1:26" ht="17.2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0"/>
      <c r="K271" s="125"/>
      <c r="L271" s="125"/>
      <c r="R271" s="50"/>
      <c r="S271" s="50"/>
      <c r="T271" s="50"/>
      <c r="U271" s="50"/>
      <c r="V271" s="50"/>
      <c r="W271" s="52"/>
      <c r="X271" s="50"/>
      <c r="Y271" s="50"/>
      <c r="Z271" s="50"/>
    </row>
    <row r="272" spans="1:26" ht="17.2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0"/>
      <c r="K272" s="125"/>
      <c r="L272" s="125"/>
      <c r="R272" s="50"/>
      <c r="S272" s="50"/>
      <c r="T272" s="50"/>
      <c r="U272" s="50"/>
      <c r="V272" s="50"/>
      <c r="W272" s="52"/>
      <c r="X272" s="50"/>
      <c r="Y272" s="50"/>
      <c r="Z272" s="50"/>
    </row>
    <row r="273" spans="1:26" ht="17.2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0"/>
      <c r="K273" s="125"/>
      <c r="L273" s="125"/>
      <c r="R273" s="50"/>
      <c r="S273" s="50"/>
      <c r="T273" s="50"/>
      <c r="U273" s="50"/>
      <c r="V273" s="50"/>
      <c r="W273" s="52"/>
      <c r="X273" s="50"/>
      <c r="Y273" s="50"/>
      <c r="Z273" s="50"/>
    </row>
    <row r="274" spans="1:26" ht="17.2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0"/>
      <c r="K274" s="125"/>
      <c r="L274" s="125"/>
      <c r="R274" s="50"/>
      <c r="S274" s="50"/>
      <c r="T274" s="50"/>
      <c r="U274" s="50"/>
      <c r="V274" s="50"/>
      <c r="W274" s="52"/>
      <c r="X274" s="50"/>
      <c r="Y274" s="50"/>
      <c r="Z274" s="50"/>
    </row>
    <row r="275" spans="1:26" ht="17.2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0"/>
      <c r="K275" s="125"/>
      <c r="L275" s="125"/>
      <c r="R275" s="50"/>
      <c r="S275" s="50"/>
      <c r="T275" s="50"/>
      <c r="U275" s="50"/>
      <c r="V275" s="50"/>
      <c r="W275" s="52"/>
      <c r="X275" s="50"/>
      <c r="Y275" s="50"/>
      <c r="Z275" s="50"/>
    </row>
    <row r="276" spans="1:26" ht="17.2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0"/>
      <c r="K276" s="125"/>
      <c r="L276" s="125"/>
      <c r="R276" s="50"/>
      <c r="S276" s="50"/>
      <c r="T276" s="50"/>
      <c r="U276" s="50"/>
      <c r="V276" s="50"/>
      <c r="W276" s="52"/>
      <c r="X276" s="50"/>
      <c r="Y276" s="50"/>
      <c r="Z276" s="50"/>
    </row>
    <row r="277" spans="1:26" ht="17.2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0"/>
      <c r="K277" s="125"/>
      <c r="L277" s="125"/>
      <c r="R277" s="50"/>
      <c r="S277" s="50"/>
      <c r="T277" s="50"/>
      <c r="U277" s="50"/>
      <c r="V277" s="50"/>
      <c r="W277" s="52"/>
      <c r="X277" s="50"/>
      <c r="Y277" s="50"/>
      <c r="Z277" s="50"/>
    </row>
    <row r="278" spans="1:26" ht="17.2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0"/>
      <c r="K278" s="125"/>
      <c r="L278" s="125"/>
      <c r="R278" s="50"/>
      <c r="S278" s="50"/>
      <c r="T278" s="50"/>
      <c r="U278" s="50"/>
      <c r="V278" s="50"/>
      <c r="W278" s="52"/>
      <c r="X278" s="50"/>
      <c r="Y278" s="50"/>
      <c r="Z278" s="50"/>
    </row>
    <row r="279" spans="1:26" ht="17.2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0"/>
      <c r="K279" s="125"/>
      <c r="L279" s="125"/>
      <c r="R279" s="50"/>
      <c r="S279" s="50"/>
      <c r="T279" s="50"/>
      <c r="U279" s="50"/>
      <c r="V279" s="50"/>
      <c r="W279" s="52"/>
      <c r="X279" s="50"/>
      <c r="Y279" s="50"/>
      <c r="Z279" s="50"/>
    </row>
    <row r="280" spans="1:26" ht="17.2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0"/>
      <c r="K280" s="125"/>
      <c r="L280" s="125"/>
      <c r="R280" s="50"/>
      <c r="S280" s="50"/>
      <c r="T280" s="50"/>
      <c r="U280" s="50"/>
      <c r="V280" s="50"/>
      <c r="W280" s="52"/>
      <c r="X280" s="50"/>
      <c r="Y280" s="50"/>
      <c r="Z280" s="50"/>
    </row>
    <row r="281" spans="1:26" ht="17.2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0"/>
      <c r="K281" s="125"/>
      <c r="L281" s="125"/>
      <c r="R281" s="50"/>
      <c r="S281" s="50"/>
      <c r="T281" s="50"/>
      <c r="U281" s="50"/>
      <c r="V281" s="50"/>
      <c r="W281" s="52"/>
      <c r="X281" s="50"/>
      <c r="Y281" s="50"/>
      <c r="Z281" s="50"/>
    </row>
    <row r="282" spans="1:26" ht="17.2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0"/>
      <c r="K282" s="125"/>
      <c r="L282" s="125"/>
      <c r="R282" s="50"/>
      <c r="S282" s="50"/>
      <c r="T282" s="50"/>
      <c r="U282" s="50"/>
      <c r="V282" s="50"/>
      <c r="W282" s="52"/>
      <c r="X282" s="50"/>
      <c r="Y282" s="50"/>
      <c r="Z282" s="50"/>
    </row>
    <row r="283" spans="1:26" ht="17.2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0"/>
      <c r="K283" s="125"/>
      <c r="L283" s="125"/>
      <c r="R283" s="50"/>
      <c r="S283" s="50"/>
      <c r="T283" s="50"/>
      <c r="U283" s="50"/>
      <c r="V283" s="50"/>
      <c r="W283" s="52"/>
      <c r="X283" s="50"/>
      <c r="Y283" s="50"/>
      <c r="Z283" s="50"/>
    </row>
    <row r="284" spans="1:26" ht="17.2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0"/>
      <c r="K284" s="125"/>
      <c r="L284" s="125"/>
      <c r="R284" s="50"/>
      <c r="S284" s="50"/>
      <c r="T284" s="50"/>
      <c r="U284" s="50"/>
      <c r="V284" s="50"/>
      <c r="W284" s="52"/>
      <c r="X284" s="50"/>
      <c r="Y284" s="50"/>
      <c r="Z284" s="50"/>
    </row>
    <row r="285" spans="1:26" ht="17.2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0"/>
      <c r="K285" s="125"/>
      <c r="L285" s="125"/>
      <c r="R285" s="50"/>
      <c r="S285" s="50"/>
      <c r="T285" s="50"/>
      <c r="U285" s="50"/>
      <c r="V285" s="50"/>
      <c r="W285" s="52"/>
      <c r="X285" s="50"/>
      <c r="Y285" s="50"/>
      <c r="Z285" s="50"/>
    </row>
    <row r="286" spans="1:26" ht="17.2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0"/>
      <c r="K286" s="125"/>
      <c r="L286" s="125"/>
      <c r="R286" s="50"/>
      <c r="S286" s="50"/>
      <c r="T286" s="50"/>
      <c r="U286" s="50"/>
      <c r="V286" s="50"/>
      <c r="W286" s="52"/>
      <c r="X286" s="50"/>
      <c r="Y286" s="50"/>
      <c r="Z286" s="50"/>
    </row>
    <row r="287" spans="1:26" ht="17.2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0"/>
      <c r="K287" s="125"/>
      <c r="L287" s="125"/>
      <c r="R287" s="50"/>
      <c r="S287" s="50"/>
      <c r="T287" s="50"/>
      <c r="U287" s="50"/>
      <c r="V287" s="50"/>
      <c r="W287" s="52"/>
      <c r="X287" s="50"/>
      <c r="Y287" s="50"/>
      <c r="Z287" s="50"/>
    </row>
    <row r="288" spans="1:26" ht="17.2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0"/>
      <c r="K288" s="125"/>
      <c r="L288" s="125"/>
      <c r="R288" s="50"/>
      <c r="S288" s="50"/>
      <c r="T288" s="50"/>
      <c r="U288" s="50"/>
      <c r="V288" s="50"/>
      <c r="W288" s="52"/>
      <c r="X288" s="50"/>
      <c r="Y288" s="50"/>
      <c r="Z288" s="50"/>
    </row>
    <row r="289" spans="1:26" ht="17.2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0"/>
      <c r="K289" s="125"/>
      <c r="L289" s="125"/>
      <c r="R289" s="50"/>
      <c r="S289" s="50"/>
      <c r="T289" s="50"/>
      <c r="U289" s="50"/>
      <c r="V289" s="50"/>
      <c r="W289" s="52"/>
      <c r="X289" s="50"/>
      <c r="Y289" s="50"/>
      <c r="Z289" s="50"/>
    </row>
    <row r="290" spans="1:26" ht="17.2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0"/>
      <c r="K290" s="125"/>
      <c r="L290" s="125"/>
      <c r="R290" s="50"/>
      <c r="S290" s="50"/>
      <c r="T290" s="50"/>
      <c r="U290" s="50"/>
      <c r="V290" s="50"/>
      <c r="W290" s="52"/>
      <c r="X290" s="50"/>
      <c r="Y290" s="50"/>
      <c r="Z290" s="50"/>
    </row>
    <row r="291" spans="1:26" ht="17.2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0"/>
      <c r="K291" s="125"/>
      <c r="L291" s="125"/>
      <c r="R291" s="50"/>
      <c r="S291" s="50"/>
      <c r="T291" s="50"/>
      <c r="U291" s="50"/>
      <c r="V291" s="50"/>
      <c r="W291" s="52"/>
      <c r="X291" s="50"/>
      <c r="Y291" s="50"/>
      <c r="Z291" s="50"/>
    </row>
    <row r="292" spans="1:26" ht="17.2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0"/>
      <c r="K292" s="125"/>
      <c r="L292" s="125"/>
      <c r="R292" s="50"/>
      <c r="S292" s="50"/>
      <c r="T292" s="50"/>
      <c r="U292" s="50"/>
      <c r="V292" s="50"/>
      <c r="W292" s="52"/>
      <c r="X292" s="50"/>
      <c r="Y292" s="50"/>
      <c r="Z292" s="50"/>
    </row>
    <row r="293" spans="1:26" ht="17.2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0"/>
      <c r="K293" s="125"/>
      <c r="L293" s="125"/>
      <c r="R293" s="50"/>
      <c r="S293" s="50"/>
      <c r="T293" s="50"/>
      <c r="U293" s="50"/>
      <c r="V293" s="50"/>
      <c r="W293" s="52"/>
      <c r="X293" s="50"/>
      <c r="Y293" s="50"/>
      <c r="Z293" s="50"/>
    </row>
    <row r="294" spans="1:26" ht="17.2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0"/>
      <c r="K294" s="125"/>
      <c r="L294" s="125"/>
      <c r="R294" s="50"/>
      <c r="S294" s="50"/>
      <c r="T294" s="50"/>
      <c r="U294" s="50"/>
      <c r="V294" s="50"/>
      <c r="W294" s="52"/>
      <c r="X294" s="50"/>
      <c r="Y294" s="50"/>
      <c r="Z294" s="50"/>
    </row>
    <row r="295" spans="1:26" ht="17.2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0"/>
      <c r="K295" s="125"/>
      <c r="L295" s="125"/>
      <c r="R295" s="50"/>
      <c r="S295" s="50"/>
      <c r="T295" s="50"/>
      <c r="U295" s="50"/>
      <c r="V295" s="50"/>
      <c r="W295" s="52"/>
      <c r="X295" s="50"/>
      <c r="Y295" s="50"/>
      <c r="Z295" s="50"/>
    </row>
    <row r="296" spans="1:26" ht="17.2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0"/>
      <c r="K296" s="125"/>
      <c r="L296" s="125"/>
      <c r="R296" s="50"/>
      <c r="S296" s="50"/>
      <c r="T296" s="50"/>
      <c r="U296" s="50"/>
      <c r="V296" s="50"/>
      <c r="W296" s="52"/>
      <c r="X296" s="50"/>
      <c r="Y296" s="50"/>
      <c r="Z296" s="50"/>
    </row>
    <row r="297" spans="1:26" ht="17.2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0"/>
      <c r="K297" s="125"/>
      <c r="L297" s="125"/>
      <c r="R297" s="50"/>
      <c r="S297" s="50"/>
      <c r="T297" s="50"/>
      <c r="U297" s="50"/>
      <c r="V297" s="50"/>
      <c r="W297" s="52"/>
      <c r="X297" s="50"/>
      <c r="Y297" s="50"/>
      <c r="Z297" s="50"/>
    </row>
    <row r="298" spans="1:26" ht="17.2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0"/>
      <c r="K298" s="125"/>
      <c r="L298" s="125"/>
      <c r="R298" s="50"/>
      <c r="S298" s="50"/>
      <c r="T298" s="50"/>
      <c r="U298" s="50"/>
      <c r="V298" s="50"/>
      <c r="W298" s="52"/>
      <c r="X298" s="50"/>
      <c r="Y298" s="50"/>
      <c r="Z298" s="50"/>
    </row>
    <row r="299" spans="1:26" ht="17.2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0"/>
      <c r="K299" s="125"/>
      <c r="L299" s="125"/>
      <c r="R299" s="50"/>
      <c r="S299" s="50"/>
      <c r="T299" s="50"/>
      <c r="U299" s="50"/>
      <c r="V299" s="50"/>
      <c r="W299" s="52"/>
      <c r="X299" s="50"/>
      <c r="Y299" s="50"/>
      <c r="Z299" s="50"/>
    </row>
    <row r="300" spans="1:26" ht="17.2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0"/>
      <c r="K300" s="125"/>
      <c r="L300" s="125"/>
      <c r="R300" s="50"/>
      <c r="S300" s="50"/>
      <c r="T300" s="50"/>
      <c r="U300" s="50"/>
      <c r="V300" s="50"/>
      <c r="W300" s="52"/>
      <c r="X300" s="50"/>
      <c r="Y300" s="50"/>
      <c r="Z300" s="50"/>
    </row>
    <row r="301" spans="1:26" ht="17.2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0"/>
      <c r="K301" s="125"/>
      <c r="L301" s="125"/>
      <c r="R301" s="50"/>
      <c r="S301" s="50"/>
      <c r="T301" s="50"/>
      <c r="U301" s="50"/>
      <c r="V301" s="50"/>
      <c r="W301" s="52"/>
      <c r="X301" s="50"/>
      <c r="Y301" s="50"/>
      <c r="Z301" s="50"/>
    </row>
    <row r="302" spans="1:26" ht="17.2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0"/>
      <c r="K302" s="125"/>
      <c r="L302" s="125"/>
      <c r="R302" s="50"/>
      <c r="S302" s="50"/>
      <c r="T302" s="50"/>
      <c r="U302" s="50"/>
      <c r="V302" s="50"/>
      <c r="W302" s="52"/>
      <c r="X302" s="50"/>
      <c r="Y302" s="50"/>
      <c r="Z302" s="50"/>
    </row>
    <row r="303" spans="1:26" ht="17.2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0"/>
      <c r="K303" s="125"/>
      <c r="L303" s="125"/>
      <c r="R303" s="50"/>
      <c r="S303" s="50"/>
      <c r="T303" s="50"/>
      <c r="U303" s="50"/>
      <c r="V303" s="50"/>
      <c r="W303" s="52"/>
      <c r="X303" s="50"/>
      <c r="Y303" s="50"/>
      <c r="Z303" s="50"/>
    </row>
    <row r="304" spans="1:26" ht="17.2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0"/>
      <c r="K304" s="125"/>
      <c r="L304" s="125"/>
      <c r="R304" s="50"/>
      <c r="S304" s="50"/>
      <c r="T304" s="50"/>
      <c r="U304" s="50"/>
      <c r="V304" s="50"/>
      <c r="W304" s="52"/>
      <c r="X304" s="50"/>
      <c r="Y304" s="50"/>
      <c r="Z304" s="50"/>
    </row>
    <row r="305" spans="1:26" ht="17.2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0"/>
      <c r="K305" s="125"/>
      <c r="L305" s="125"/>
      <c r="R305" s="50"/>
      <c r="S305" s="50"/>
      <c r="T305" s="50"/>
      <c r="U305" s="50"/>
      <c r="V305" s="50"/>
      <c r="W305" s="52"/>
      <c r="X305" s="50"/>
      <c r="Y305" s="50"/>
      <c r="Z305" s="50"/>
    </row>
    <row r="306" spans="1:26" ht="17.2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0"/>
      <c r="K306" s="125"/>
      <c r="L306" s="125"/>
      <c r="R306" s="50"/>
      <c r="S306" s="50"/>
      <c r="T306" s="50"/>
      <c r="U306" s="50"/>
      <c r="V306" s="50"/>
      <c r="W306" s="52"/>
      <c r="X306" s="50"/>
      <c r="Y306" s="50"/>
      <c r="Z306" s="50"/>
    </row>
    <row r="307" spans="1:26" ht="17.2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0"/>
      <c r="K307" s="125"/>
      <c r="L307" s="125"/>
      <c r="R307" s="50"/>
      <c r="S307" s="50"/>
      <c r="T307" s="50"/>
      <c r="U307" s="50"/>
      <c r="V307" s="50"/>
      <c r="W307" s="52"/>
      <c r="X307" s="50"/>
      <c r="Y307" s="50"/>
      <c r="Z307" s="50"/>
    </row>
    <row r="308" spans="1:26" ht="17.2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0"/>
      <c r="K308" s="125"/>
      <c r="L308" s="125"/>
      <c r="R308" s="50"/>
      <c r="S308" s="50"/>
      <c r="T308" s="50"/>
      <c r="U308" s="50"/>
      <c r="V308" s="50"/>
      <c r="W308" s="52"/>
      <c r="X308" s="50"/>
      <c r="Y308" s="50"/>
      <c r="Z308" s="50"/>
    </row>
    <row r="309" spans="1:26" ht="17.2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0"/>
      <c r="K309" s="125"/>
      <c r="L309" s="125"/>
      <c r="R309" s="50"/>
      <c r="S309" s="50"/>
      <c r="T309" s="50"/>
      <c r="U309" s="50"/>
      <c r="V309" s="50"/>
      <c r="W309" s="52"/>
      <c r="X309" s="50"/>
      <c r="Y309" s="50"/>
      <c r="Z309" s="50"/>
    </row>
    <row r="310" spans="1:26" ht="17.2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0"/>
      <c r="K310" s="125"/>
      <c r="L310" s="125"/>
      <c r="R310" s="50"/>
      <c r="S310" s="50"/>
      <c r="T310" s="50"/>
      <c r="U310" s="50"/>
      <c r="V310" s="50"/>
      <c r="W310" s="52"/>
      <c r="X310" s="50"/>
      <c r="Y310" s="50"/>
      <c r="Z310" s="50"/>
    </row>
    <row r="311" spans="1:26" ht="17.2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0"/>
      <c r="K311" s="125"/>
      <c r="L311" s="125"/>
      <c r="R311" s="50"/>
      <c r="S311" s="50"/>
      <c r="T311" s="50"/>
      <c r="U311" s="50"/>
      <c r="V311" s="50"/>
      <c r="W311" s="52"/>
      <c r="X311" s="50"/>
      <c r="Y311" s="50"/>
      <c r="Z311" s="50"/>
    </row>
    <row r="312" spans="1:26" ht="17.2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0"/>
      <c r="K312" s="125"/>
      <c r="L312" s="125"/>
      <c r="R312" s="50"/>
      <c r="S312" s="50"/>
      <c r="T312" s="50"/>
      <c r="U312" s="50"/>
      <c r="V312" s="50"/>
      <c r="W312" s="52"/>
      <c r="X312" s="50"/>
      <c r="Y312" s="50"/>
      <c r="Z312" s="50"/>
    </row>
    <row r="313" spans="1:26" ht="17.2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0"/>
      <c r="K313" s="125"/>
      <c r="L313" s="125"/>
      <c r="R313" s="50"/>
      <c r="S313" s="50"/>
      <c r="T313" s="50"/>
      <c r="U313" s="50"/>
      <c r="V313" s="50"/>
      <c r="W313" s="52"/>
      <c r="X313" s="50"/>
      <c r="Y313" s="50"/>
      <c r="Z313" s="50"/>
    </row>
    <row r="314" spans="1:26" ht="17.2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0"/>
      <c r="K314" s="125"/>
      <c r="L314" s="125"/>
      <c r="R314" s="50"/>
      <c r="S314" s="50"/>
      <c r="T314" s="50"/>
      <c r="U314" s="50"/>
      <c r="V314" s="50"/>
      <c r="W314" s="52"/>
      <c r="X314" s="50"/>
      <c r="Y314" s="50"/>
      <c r="Z314" s="50"/>
    </row>
    <row r="315" spans="1:26" ht="17.2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0"/>
      <c r="K315" s="125"/>
      <c r="L315" s="125"/>
      <c r="R315" s="50"/>
      <c r="S315" s="50"/>
      <c r="T315" s="50"/>
      <c r="U315" s="50"/>
      <c r="V315" s="50"/>
      <c r="W315" s="52"/>
      <c r="X315" s="50"/>
      <c r="Y315" s="50"/>
      <c r="Z315" s="50"/>
    </row>
    <row r="316" spans="1:26" ht="17.2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0"/>
      <c r="K316" s="125"/>
      <c r="L316" s="125"/>
      <c r="R316" s="50"/>
      <c r="S316" s="50"/>
      <c r="T316" s="50"/>
      <c r="U316" s="50"/>
      <c r="V316" s="50"/>
      <c r="W316" s="52"/>
      <c r="X316" s="50"/>
      <c r="Y316" s="50"/>
      <c r="Z316" s="50"/>
    </row>
    <row r="317" spans="1:26" ht="17.2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0"/>
      <c r="K317" s="125"/>
      <c r="L317" s="125"/>
      <c r="R317" s="50"/>
      <c r="S317" s="50"/>
      <c r="T317" s="50"/>
      <c r="U317" s="50"/>
      <c r="V317" s="50"/>
      <c r="W317" s="52"/>
      <c r="X317" s="50"/>
      <c r="Y317" s="50"/>
      <c r="Z317" s="50"/>
    </row>
    <row r="318" spans="1:26" ht="17.2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0"/>
      <c r="K318" s="125"/>
      <c r="L318" s="125"/>
      <c r="R318" s="50"/>
      <c r="S318" s="50"/>
      <c r="T318" s="50"/>
      <c r="U318" s="50"/>
      <c r="V318" s="50"/>
      <c r="W318" s="52"/>
      <c r="X318" s="50"/>
      <c r="Y318" s="50"/>
      <c r="Z318" s="50"/>
    </row>
    <row r="319" spans="1:26" ht="17.2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0"/>
      <c r="K319" s="125"/>
      <c r="L319" s="125"/>
      <c r="R319" s="50"/>
      <c r="S319" s="50"/>
      <c r="T319" s="50"/>
      <c r="U319" s="50"/>
      <c r="V319" s="50"/>
      <c r="W319" s="52"/>
      <c r="X319" s="50"/>
      <c r="Y319" s="50"/>
      <c r="Z319" s="50"/>
    </row>
    <row r="320" spans="1:26" ht="17.2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0"/>
      <c r="K320" s="125"/>
      <c r="L320" s="125"/>
      <c r="R320" s="50"/>
      <c r="S320" s="50"/>
      <c r="T320" s="50"/>
      <c r="U320" s="50"/>
      <c r="V320" s="50"/>
      <c r="W320" s="52"/>
      <c r="X320" s="50"/>
      <c r="Y320" s="50"/>
      <c r="Z320" s="50"/>
    </row>
    <row r="321" spans="1:26" ht="17.2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0"/>
      <c r="K321" s="125"/>
      <c r="L321" s="125"/>
      <c r="R321" s="50"/>
      <c r="S321" s="50"/>
      <c r="T321" s="50"/>
      <c r="U321" s="50"/>
      <c r="V321" s="50"/>
      <c r="W321" s="52"/>
      <c r="X321" s="50"/>
      <c r="Y321" s="50"/>
      <c r="Z321" s="50"/>
    </row>
    <row r="322" spans="1:26" ht="17.2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0"/>
      <c r="K322" s="125"/>
      <c r="L322" s="125"/>
      <c r="R322" s="50"/>
      <c r="S322" s="50"/>
      <c r="T322" s="50"/>
      <c r="U322" s="50"/>
      <c r="V322" s="50"/>
      <c r="W322" s="52"/>
      <c r="X322" s="50"/>
      <c r="Y322" s="50"/>
      <c r="Z322" s="50"/>
    </row>
    <row r="323" spans="1:26" ht="17.2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0"/>
      <c r="K323" s="125"/>
      <c r="L323" s="125"/>
      <c r="R323" s="50"/>
      <c r="S323" s="50"/>
      <c r="T323" s="50"/>
      <c r="U323" s="50"/>
      <c r="V323" s="50"/>
      <c r="W323" s="52"/>
      <c r="X323" s="50"/>
      <c r="Y323" s="50"/>
      <c r="Z323" s="50"/>
    </row>
    <row r="324" spans="1:26" ht="17.2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0"/>
      <c r="K324" s="125"/>
      <c r="L324" s="125"/>
      <c r="R324" s="50"/>
      <c r="S324" s="50"/>
      <c r="T324" s="50"/>
      <c r="U324" s="50"/>
      <c r="V324" s="50"/>
      <c r="W324" s="52"/>
      <c r="X324" s="50"/>
      <c r="Y324" s="50"/>
      <c r="Z324" s="50"/>
    </row>
    <row r="325" spans="1:26" ht="17.2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0"/>
      <c r="K325" s="125"/>
      <c r="L325" s="125"/>
      <c r="R325" s="50"/>
      <c r="S325" s="50"/>
      <c r="T325" s="50"/>
      <c r="U325" s="50"/>
      <c r="V325" s="50"/>
      <c r="W325" s="52"/>
      <c r="X325" s="50"/>
      <c r="Y325" s="50"/>
      <c r="Z325" s="50"/>
    </row>
    <row r="326" spans="1:26" ht="17.2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0"/>
      <c r="K326" s="125"/>
      <c r="L326" s="125"/>
      <c r="R326" s="50"/>
      <c r="S326" s="50"/>
      <c r="T326" s="50"/>
      <c r="U326" s="50"/>
      <c r="V326" s="50"/>
      <c r="W326" s="52"/>
      <c r="X326" s="50"/>
      <c r="Y326" s="50"/>
      <c r="Z326" s="50"/>
    </row>
    <row r="327" spans="1:26" ht="17.2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0"/>
      <c r="K327" s="125"/>
      <c r="L327" s="125"/>
      <c r="R327" s="50"/>
      <c r="S327" s="50"/>
      <c r="T327" s="50"/>
      <c r="U327" s="50"/>
      <c r="V327" s="50"/>
      <c r="W327" s="52"/>
      <c r="X327" s="50"/>
      <c r="Y327" s="50"/>
      <c r="Z327" s="50"/>
    </row>
    <row r="328" spans="1:26" ht="17.2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0"/>
      <c r="K328" s="125"/>
      <c r="L328" s="125"/>
      <c r="R328" s="50"/>
      <c r="S328" s="50"/>
      <c r="T328" s="50"/>
      <c r="U328" s="50"/>
      <c r="V328" s="50"/>
      <c r="W328" s="52"/>
      <c r="X328" s="50"/>
      <c r="Y328" s="50"/>
      <c r="Z328" s="50"/>
    </row>
    <row r="329" spans="1:26" ht="17.2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0"/>
      <c r="K329" s="125"/>
      <c r="L329" s="125"/>
      <c r="R329" s="50"/>
      <c r="S329" s="50"/>
      <c r="T329" s="50"/>
      <c r="U329" s="50"/>
      <c r="V329" s="50"/>
      <c r="W329" s="52"/>
      <c r="X329" s="50"/>
      <c r="Y329" s="50"/>
      <c r="Z329" s="50"/>
    </row>
    <row r="330" spans="1:26" ht="17.2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0"/>
      <c r="K330" s="125"/>
      <c r="L330" s="125"/>
      <c r="R330" s="50"/>
      <c r="S330" s="50"/>
      <c r="T330" s="50"/>
      <c r="U330" s="50"/>
      <c r="V330" s="50"/>
      <c r="W330" s="52"/>
      <c r="X330" s="50"/>
      <c r="Y330" s="50"/>
      <c r="Z330" s="50"/>
    </row>
    <row r="331" spans="1:26" ht="17.2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0"/>
      <c r="K331" s="125"/>
      <c r="L331" s="125"/>
      <c r="R331" s="50"/>
      <c r="S331" s="50"/>
      <c r="T331" s="50"/>
      <c r="U331" s="50"/>
      <c r="V331" s="50"/>
      <c r="W331" s="52"/>
      <c r="X331" s="50"/>
      <c r="Y331" s="50"/>
      <c r="Z331" s="50"/>
    </row>
    <row r="332" spans="1:26" ht="17.2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0"/>
      <c r="K332" s="125"/>
      <c r="L332" s="125"/>
      <c r="R332" s="50"/>
      <c r="S332" s="50"/>
      <c r="T332" s="50"/>
      <c r="U332" s="50"/>
      <c r="V332" s="50"/>
      <c r="W332" s="52"/>
      <c r="X332" s="50"/>
      <c r="Y332" s="50"/>
      <c r="Z332" s="50"/>
    </row>
    <row r="333" spans="1:26" ht="17.2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0"/>
      <c r="K333" s="125"/>
      <c r="L333" s="125"/>
      <c r="R333" s="50"/>
      <c r="S333" s="50"/>
      <c r="T333" s="50"/>
      <c r="U333" s="50"/>
      <c r="V333" s="50"/>
      <c r="W333" s="52"/>
      <c r="X333" s="50"/>
      <c r="Y333" s="50"/>
      <c r="Z333" s="50"/>
    </row>
    <row r="334" spans="1:26" ht="17.2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0"/>
      <c r="K334" s="125"/>
      <c r="L334" s="125"/>
      <c r="R334" s="50"/>
      <c r="S334" s="50"/>
      <c r="T334" s="50"/>
      <c r="U334" s="50"/>
      <c r="V334" s="50"/>
      <c r="W334" s="52"/>
      <c r="X334" s="50"/>
      <c r="Y334" s="50"/>
      <c r="Z334" s="50"/>
    </row>
    <row r="335" spans="1:26" ht="17.2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0"/>
      <c r="K335" s="125"/>
      <c r="L335" s="125"/>
      <c r="R335" s="50"/>
      <c r="S335" s="50"/>
      <c r="T335" s="50"/>
      <c r="U335" s="50"/>
      <c r="V335" s="50"/>
      <c r="W335" s="52"/>
      <c r="X335" s="50"/>
      <c r="Y335" s="50"/>
      <c r="Z335" s="50"/>
    </row>
    <row r="336" spans="1:26" ht="17.2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0"/>
      <c r="K336" s="125"/>
      <c r="L336" s="125"/>
      <c r="R336" s="50"/>
      <c r="S336" s="50"/>
      <c r="T336" s="50"/>
      <c r="U336" s="50"/>
      <c r="V336" s="50"/>
      <c r="W336" s="52"/>
      <c r="X336" s="50"/>
      <c r="Y336" s="50"/>
      <c r="Z336" s="50"/>
    </row>
    <row r="337" spans="1:26" ht="17.2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0"/>
      <c r="K337" s="125"/>
      <c r="L337" s="125"/>
      <c r="R337" s="50"/>
      <c r="S337" s="50"/>
      <c r="T337" s="50"/>
      <c r="U337" s="50"/>
      <c r="V337" s="50"/>
      <c r="W337" s="52"/>
      <c r="X337" s="50"/>
      <c r="Y337" s="50"/>
      <c r="Z337" s="50"/>
    </row>
    <row r="338" spans="1:26" ht="17.2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0"/>
      <c r="K338" s="125"/>
      <c r="L338" s="125"/>
      <c r="R338" s="50"/>
      <c r="S338" s="50"/>
      <c r="T338" s="50"/>
      <c r="U338" s="50"/>
      <c r="V338" s="50"/>
      <c r="W338" s="52"/>
      <c r="X338" s="50"/>
      <c r="Y338" s="50"/>
      <c r="Z338" s="50"/>
    </row>
    <row r="339" spans="1:26" ht="17.2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0"/>
      <c r="K339" s="125"/>
      <c r="L339" s="125"/>
      <c r="R339" s="50"/>
      <c r="S339" s="50"/>
      <c r="T339" s="50"/>
      <c r="U339" s="50"/>
      <c r="V339" s="50"/>
      <c r="W339" s="52"/>
      <c r="X339" s="50"/>
      <c r="Y339" s="50"/>
      <c r="Z339" s="50"/>
    </row>
    <row r="340" spans="1:26" ht="17.2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0"/>
      <c r="K340" s="125"/>
      <c r="L340" s="125"/>
      <c r="R340" s="50"/>
      <c r="S340" s="50"/>
      <c r="T340" s="50"/>
      <c r="U340" s="50"/>
      <c r="V340" s="50"/>
      <c r="W340" s="52"/>
      <c r="X340" s="50"/>
      <c r="Y340" s="50"/>
      <c r="Z340" s="50"/>
    </row>
    <row r="341" spans="1:26" ht="17.2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0"/>
      <c r="K341" s="125"/>
      <c r="L341" s="125"/>
      <c r="R341" s="50"/>
      <c r="S341" s="50"/>
      <c r="T341" s="50"/>
      <c r="U341" s="50"/>
      <c r="V341" s="50"/>
      <c r="W341" s="52"/>
      <c r="X341" s="50"/>
      <c r="Y341" s="50"/>
      <c r="Z341" s="50"/>
    </row>
    <row r="342" spans="1:26" ht="17.2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0"/>
      <c r="K342" s="125"/>
      <c r="L342" s="125"/>
      <c r="R342" s="50"/>
      <c r="S342" s="50"/>
      <c r="T342" s="50"/>
      <c r="U342" s="50"/>
      <c r="V342" s="50"/>
      <c r="W342" s="52"/>
      <c r="X342" s="50"/>
      <c r="Y342" s="50"/>
      <c r="Z342" s="50"/>
    </row>
    <row r="343" spans="1:26" ht="17.2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0"/>
      <c r="K343" s="125"/>
      <c r="L343" s="125"/>
      <c r="R343" s="50"/>
      <c r="S343" s="50"/>
      <c r="T343" s="50"/>
      <c r="U343" s="50"/>
      <c r="V343" s="50"/>
      <c r="W343" s="52"/>
      <c r="X343" s="50"/>
      <c r="Y343" s="50"/>
      <c r="Z343" s="50"/>
    </row>
    <row r="344" spans="1:26" ht="17.2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0"/>
      <c r="K344" s="125"/>
      <c r="L344" s="125"/>
      <c r="R344" s="50"/>
      <c r="S344" s="50"/>
      <c r="T344" s="50"/>
      <c r="U344" s="50"/>
      <c r="V344" s="50"/>
      <c r="W344" s="52"/>
      <c r="X344" s="50"/>
      <c r="Y344" s="50"/>
      <c r="Z344" s="50"/>
    </row>
    <row r="345" spans="1:26" ht="17.2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0"/>
      <c r="K345" s="125"/>
      <c r="L345" s="125"/>
      <c r="R345" s="50"/>
      <c r="S345" s="50"/>
      <c r="T345" s="50"/>
      <c r="U345" s="50"/>
      <c r="V345" s="50"/>
      <c r="W345" s="52"/>
      <c r="X345" s="50"/>
      <c r="Y345" s="50"/>
      <c r="Z345" s="50"/>
    </row>
    <row r="346" spans="1:26" ht="17.2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0"/>
      <c r="K346" s="125"/>
      <c r="L346" s="125"/>
      <c r="R346" s="50"/>
      <c r="S346" s="50"/>
      <c r="T346" s="50"/>
      <c r="U346" s="50"/>
      <c r="V346" s="50"/>
      <c r="W346" s="52"/>
      <c r="X346" s="50"/>
      <c r="Y346" s="50"/>
      <c r="Z346" s="50"/>
    </row>
    <row r="347" spans="1:26" ht="17.2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0"/>
      <c r="K347" s="125"/>
      <c r="L347" s="125"/>
      <c r="R347" s="50"/>
      <c r="S347" s="50"/>
      <c r="T347" s="50"/>
      <c r="U347" s="50"/>
      <c r="V347" s="50"/>
      <c r="W347" s="52"/>
      <c r="X347" s="50"/>
      <c r="Y347" s="50"/>
      <c r="Z347" s="50"/>
    </row>
    <row r="348" spans="1:26" ht="17.2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0"/>
      <c r="K348" s="125"/>
      <c r="L348" s="125"/>
      <c r="R348" s="50"/>
      <c r="S348" s="50"/>
      <c r="T348" s="50"/>
      <c r="U348" s="50"/>
      <c r="V348" s="50"/>
      <c r="W348" s="52"/>
      <c r="X348" s="50"/>
      <c r="Y348" s="50"/>
      <c r="Z348" s="50"/>
    </row>
    <row r="349" spans="1:26" ht="17.2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0"/>
      <c r="K349" s="125"/>
      <c r="L349" s="125"/>
      <c r="R349" s="50"/>
      <c r="S349" s="50"/>
      <c r="T349" s="50"/>
      <c r="U349" s="50"/>
      <c r="V349" s="50"/>
      <c r="W349" s="52"/>
      <c r="X349" s="50"/>
      <c r="Y349" s="50"/>
      <c r="Z349" s="50"/>
    </row>
    <row r="350" spans="1:26" ht="17.2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0"/>
      <c r="K350" s="125"/>
      <c r="L350" s="125"/>
      <c r="R350" s="50"/>
      <c r="S350" s="50"/>
      <c r="T350" s="50"/>
      <c r="U350" s="50"/>
      <c r="V350" s="50"/>
      <c r="W350" s="52"/>
      <c r="X350" s="50"/>
      <c r="Y350" s="50"/>
      <c r="Z350" s="50"/>
    </row>
    <row r="351" spans="1:26" ht="17.2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0"/>
      <c r="K351" s="125"/>
      <c r="L351" s="125"/>
      <c r="R351" s="50"/>
      <c r="S351" s="50"/>
      <c r="T351" s="50"/>
      <c r="U351" s="50"/>
      <c r="V351" s="50"/>
      <c r="W351" s="52"/>
      <c r="X351" s="50"/>
      <c r="Y351" s="50"/>
      <c r="Z351" s="50"/>
    </row>
    <row r="352" spans="1:26" ht="17.2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0"/>
      <c r="K352" s="125"/>
      <c r="L352" s="125"/>
      <c r="R352" s="50"/>
      <c r="S352" s="50"/>
      <c r="T352" s="50"/>
      <c r="U352" s="50"/>
      <c r="V352" s="50"/>
      <c r="W352" s="52"/>
      <c r="X352" s="50"/>
      <c r="Y352" s="50"/>
      <c r="Z352" s="50"/>
    </row>
    <row r="353" spans="1:26" ht="17.2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0"/>
      <c r="K353" s="125"/>
      <c r="L353" s="125"/>
      <c r="R353" s="50"/>
      <c r="S353" s="50"/>
      <c r="T353" s="50"/>
      <c r="U353" s="50"/>
      <c r="V353" s="50"/>
      <c r="W353" s="52"/>
      <c r="X353" s="50"/>
      <c r="Y353" s="50"/>
      <c r="Z353" s="50"/>
    </row>
    <row r="354" spans="1:26" ht="17.2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0"/>
      <c r="K354" s="125"/>
      <c r="L354" s="125"/>
      <c r="R354" s="50"/>
      <c r="S354" s="50"/>
      <c r="T354" s="50"/>
      <c r="U354" s="50"/>
      <c r="V354" s="50"/>
      <c r="W354" s="52"/>
      <c r="X354" s="50"/>
      <c r="Y354" s="50"/>
      <c r="Z354" s="50"/>
    </row>
    <row r="355" spans="1:26" ht="17.2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0"/>
      <c r="K355" s="125"/>
      <c r="L355" s="125"/>
      <c r="R355" s="50"/>
      <c r="S355" s="50"/>
      <c r="T355" s="50"/>
      <c r="U355" s="50"/>
      <c r="V355" s="50"/>
      <c r="W355" s="52"/>
      <c r="X355" s="50"/>
      <c r="Y355" s="50"/>
      <c r="Z355" s="50"/>
    </row>
    <row r="356" spans="1:26" ht="17.2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0"/>
      <c r="K356" s="125"/>
      <c r="L356" s="125"/>
      <c r="R356" s="50"/>
      <c r="S356" s="50"/>
      <c r="T356" s="50"/>
      <c r="U356" s="50"/>
      <c r="V356" s="50"/>
      <c r="W356" s="52"/>
      <c r="X356" s="50"/>
      <c r="Y356" s="50"/>
      <c r="Z356" s="50"/>
    </row>
    <row r="357" spans="1:26" ht="17.2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0"/>
      <c r="K357" s="125"/>
      <c r="L357" s="125"/>
      <c r="R357" s="50"/>
      <c r="S357" s="50"/>
      <c r="T357" s="50"/>
      <c r="U357" s="50"/>
      <c r="V357" s="50"/>
      <c r="W357" s="52"/>
      <c r="X357" s="50"/>
      <c r="Y357" s="50"/>
      <c r="Z357" s="50"/>
    </row>
    <row r="358" spans="1:26" ht="17.2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0"/>
      <c r="K358" s="125"/>
      <c r="L358" s="125"/>
      <c r="R358" s="50"/>
      <c r="S358" s="50"/>
      <c r="T358" s="50"/>
      <c r="U358" s="50"/>
      <c r="V358" s="50"/>
      <c r="W358" s="52"/>
      <c r="X358" s="50"/>
      <c r="Y358" s="50"/>
      <c r="Z358" s="50"/>
    </row>
    <row r="359" spans="1:26" ht="17.2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0"/>
      <c r="K359" s="125"/>
      <c r="L359" s="125"/>
      <c r="R359" s="50"/>
      <c r="S359" s="50"/>
      <c r="T359" s="50"/>
      <c r="U359" s="50"/>
      <c r="V359" s="50"/>
      <c r="W359" s="52"/>
      <c r="X359" s="50"/>
      <c r="Y359" s="50"/>
      <c r="Z359" s="50"/>
    </row>
    <row r="360" spans="1:26" ht="17.2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0"/>
      <c r="K360" s="125"/>
      <c r="L360" s="125"/>
      <c r="R360" s="50"/>
      <c r="S360" s="50"/>
      <c r="T360" s="50"/>
      <c r="U360" s="50"/>
      <c r="V360" s="50"/>
      <c r="W360" s="52"/>
      <c r="X360" s="50"/>
      <c r="Y360" s="50"/>
      <c r="Z360" s="50"/>
    </row>
    <row r="361" spans="1:26" ht="17.2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0"/>
      <c r="K361" s="125"/>
      <c r="L361" s="125"/>
      <c r="R361" s="50"/>
      <c r="S361" s="50"/>
      <c r="T361" s="50"/>
      <c r="U361" s="50"/>
      <c r="V361" s="50"/>
      <c r="W361" s="52"/>
      <c r="X361" s="50"/>
      <c r="Y361" s="50"/>
      <c r="Z361" s="50"/>
    </row>
    <row r="362" spans="1:26" ht="17.2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0"/>
      <c r="K362" s="125"/>
      <c r="L362" s="125"/>
      <c r="R362" s="50"/>
      <c r="S362" s="50"/>
      <c r="T362" s="50"/>
      <c r="U362" s="50"/>
      <c r="V362" s="50"/>
      <c r="W362" s="52"/>
      <c r="X362" s="50"/>
      <c r="Y362" s="50"/>
      <c r="Z362" s="50"/>
    </row>
    <row r="363" spans="1:26" ht="17.2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0"/>
      <c r="K363" s="125"/>
      <c r="L363" s="125"/>
      <c r="R363" s="50"/>
      <c r="S363" s="50"/>
      <c r="T363" s="50"/>
      <c r="U363" s="50"/>
      <c r="V363" s="50"/>
      <c r="W363" s="52"/>
      <c r="X363" s="50"/>
      <c r="Y363" s="50"/>
      <c r="Z363" s="50"/>
    </row>
    <row r="364" spans="1:26" ht="17.2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0"/>
      <c r="K364" s="125"/>
      <c r="L364" s="125"/>
      <c r="R364" s="50"/>
      <c r="S364" s="50"/>
      <c r="T364" s="50"/>
      <c r="U364" s="50"/>
      <c r="V364" s="50"/>
      <c r="W364" s="52"/>
      <c r="X364" s="50"/>
      <c r="Y364" s="50"/>
      <c r="Z364" s="50"/>
    </row>
    <row r="365" spans="1:26" ht="17.2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0"/>
      <c r="K365" s="125"/>
      <c r="L365" s="125"/>
      <c r="R365" s="50"/>
      <c r="S365" s="50"/>
      <c r="T365" s="50"/>
      <c r="U365" s="50"/>
      <c r="V365" s="50"/>
      <c r="W365" s="52"/>
      <c r="X365" s="50"/>
      <c r="Y365" s="50"/>
      <c r="Z365" s="50"/>
    </row>
    <row r="366" spans="1:26" ht="17.2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0"/>
      <c r="K366" s="125"/>
      <c r="L366" s="125"/>
      <c r="R366" s="50"/>
      <c r="S366" s="50"/>
      <c r="T366" s="50"/>
      <c r="U366" s="50"/>
      <c r="V366" s="50"/>
      <c r="W366" s="52"/>
      <c r="X366" s="50"/>
      <c r="Y366" s="50"/>
      <c r="Z366" s="50"/>
    </row>
    <row r="367" spans="1:26" ht="17.2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0"/>
      <c r="K367" s="125"/>
      <c r="L367" s="125"/>
      <c r="R367" s="50"/>
      <c r="S367" s="50"/>
      <c r="T367" s="50"/>
      <c r="U367" s="50"/>
      <c r="V367" s="50"/>
      <c r="W367" s="52"/>
      <c r="X367" s="50"/>
      <c r="Y367" s="50"/>
      <c r="Z367" s="50"/>
    </row>
    <row r="368" spans="1:26" ht="17.2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0"/>
      <c r="K368" s="125"/>
      <c r="L368" s="125"/>
      <c r="R368" s="50"/>
      <c r="S368" s="50"/>
      <c r="T368" s="50"/>
      <c r="U368" s="50"/>
      <c r="V368" s="50"/>
      <c r="W368" s="52"/>
      <c r="X368" s="50"/>
      <c r="Y368" s="50"/>
      <c r="Z368" s="50"/>
    </row>
    <row r="369" spans="1:26" ht="17.2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0"/>
      <c r="K369" s="125"/>
      <c r="L369" s="125"/>
      <c r="R369" s="50"/>
      <c r="S369" s="50"/>
      <c r="T369" s="50"/>
      <c r="U369" s="50"/>
      <c r="V369" s="50"/>
      <c r="W369" s="52"/>
      <c r="X369" s="50"/>
      <c r="Y369" s="50"/>
      <c r="Z369" s="50"/>
    </row>
    <row r="370" spans="1:26" ht="17.2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0"/>
      <c r="K370" s="125"/>
      <c r="L370" s="125"/>
      <c r="R370" s="50"/>
      <c r="S370" s="50"/>
      <c r="T370" s="50"/>
      <c r="U370" s="50"/>
      <c r="V370" s="50"/>
      <c r="W370" s="52"/>
      <c r="X370" s="50"/>
      <c r="Y370" s="50"/>
      <c r="Z370" s="50"/>
    </row>
    <row r="371" spans="1:26" ht="17.2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0"/>
      <c r="K371" s="125"/>
      <c r="L371" s="125"/>
      <c r="R371" s="50"/>
      <c r="S371" s="50"/>
      <c r="T371" s="50"/>
      <c r="U371" s="50"/>
      <c r="V371" s="50"/>
      <c r="W371" s="52"/>
      <c r="X371" s="50"/>
      <c r="Y371" s="50"/>
      <c r="Z371" s="50"/>
    </row>
    <row r="372" spans="1:26" ht="17.2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0"/>
      <c r="K372" s="125"/>
      <c r="L372" s="125"/>
      <c r="R372" s="50"/>
      <c r="S372" s="50"/>
      <c r="T372" s="50"/>
      <c r="U372" s="50"/>
      <c r="V372" s="50"/>
      <c r="W372" s="52"/>
      <c r="X372" s="50"/>
      <c r="Y372" s="50"/>
      <c r="Z372" s="50"/>
    </row>
    <row r="373" spans="1:26" ht="17.2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0"/>
      <c r="K373" s="125"/>
      <c r="L373" s="125"/>
      <c r="R373" s="50"/>
      <c r="S373" s="50"/>
      <c r="T373" s="50"/>
      <c r="U373" s="50"/>
      <c r="V373" s="50"/>
      <c r="W373" s="52"/>
      <c r="X373" s="50"/>
      <c r="Y373" s="50"/>
      <c r="Z373" s="50"/>
    </row>
    <row r="374" spans="1:26" ht="17.2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0"/>
      <c r="K374" s="125"/>
      <c r="L374" s="125"/>
      <c r="R374" s="50"/>
      <c r="S374" s="50"/>
      <c r="T374" s="50"/>
      <c r="U374" s="50"/>
      <c r="V374" s="50"/>
      <c r="W374" s="52"/>
      <c r="X374" s="50"/>
      <c r="Y374" s="50"/>
      <c r="Z374" s="50"/>
    </row>
    <row r="375" spans="1:26" ht="17.2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0"/>
      <c r="K375" s="125"/>
      <c r="L375" s="125"/>
      <c r="R375" s="50"/>
      <c r="S375" s="50"/>
      <c r="T375" s="50"/>
      <c r="U375" s="50"/>
      <c r="V375" s="50"/>
      <c r="W375" s="52"/>
      <c r="X375" s="50"/>
      <c r="Y375" s="50"/>
      <c r="Z375" s="50"/>
    </row>
    <row r="376" spans="1:26" ht="17.2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0"/>
      <c r="K376" s="125"/>
      <c r="L376" s="125"/>
      <c r="R376" s="50"/>
      <c r="S376" s="50"/>
      <c r="T376" s="50"/>
      <c r="U376" s="50"/>
      <c r="V376" s="50"/>
      <c r="W376" s="52"/>
      <c r="X376" s="50"/>
      <c r="Y376" s="50"/>
      <c r="Z376" s="50"/>
    </row>
    <row r="377" spans="1:26" ht="17.2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0"/>
      <c r="K377" s="125"/>
      <c r="L377" s="125"/>
      <c r="R377" s="50"/>
      <c r="S377" s="50"/>
      <c r="T377" s="50"/>
      <c r="U377" s="50"/>
      <c r="V377" s="50"/>
      <c r="W377" s="52"/>
      <c r="X377" s="50"/>
      <c r="Y377" s="50"/>
      <c r="Z377" s="50"/>
    </row>
    <row r="378" spans="1:26" ht="17.2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0"/>
      <c r="K378" s="125"/>
      <c r="L378" s="125"/>
      <c r="R378" s="50"/>
      <c r="S378" s="50"/>
      <c r="T378" s="50"/>
      <c r="U378" s="50"/>
      <c r="V378" s="50"/>
      <c r="W378" s="52"/>
      <c r="X378" s="50"/>
      <c r="Y378" s="50"/>
      <c r="Z378" s="50"/>
    </row>
    <row r="379" spans="1:26" ht="17.2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0"/>
      <c r="K379" s="125"/>
      <c r="L379" s="125"/>
      <c r="R379" s="50"/>
      <c r="S379" s="50"/>
      <c r="T379" s="50"/>
      <c r="U379" s="50"/>
      <c r="V379" s="50"/>
      <c r="W379" s="52"/>
      <c r="X379" s="50"/>
      <c r="Y379" s="50"/>
      <c r="Z379" s="50"/>
    </row>
    <row r="380" spans="1:26" ht="17.2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0"/>
      <c r="K380" s="125"/>
      <c r="L380" s="125"/>
      <c r="R380" s="50"/>
      <c r="S380" s="50"/>
      <c r="T380" s="50"/>
      <c r="U380" s="50"/>
      <c r="V380" s="50"/>
      <c r="W380" s="52"/>
      <c r="X380" s="50"/>
      <c r="Y380" s="50"/>
      <c r="Z380" s="50"/>
    </row>
    <row r="381" spans="1:26" ht="17.2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0"/>
      <c r="K381" s="125"/>
      <c r="L381" s="125"/>
      <c r="R381" s="50"/>
      <c r="S381" s="50"/>
      <c r="T381" s="50"/>
      <c r="U381" s="50"/>
      <c r="V381" s="50"/>
      <c r="W381" s="52"/>
      <c r="X381" s="50"/>
      <c r="Y381" s="50"/>
      <c r="Z381" s="50"/>
    </row>
    <row r="382" spans="1:26" ht="17.2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0"/>
      <c r="K382" s="125"/>
      <c r="L382" s="125"/>
      <c r="R382" s="50"/>
      <c r="S382" s="50"/>
      <c r="T382" s="50"/>
      <c r="U382" s="50"/>
      <c r="V382" s="50"/>
      <c r="W382" s="52"/>
      <c r="X382" s="50"/>
      <c r="Y382" s="50"/>
      <c r="Z382" s="50"/>
    </row>
    <row r="383" spans="1:26" ht="17.2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0"/>
      <c r="K383" s="125"/>
      <c r="L383" s="125"/>
      <c r="R383" s="50"/>
      <c r="S383" s="50"/>
      <c r="T383" s="50"/>
      <c r="U383" s="50"/>
      <c r="V383" s="50"/>
      <c r="W383" s="52"/>
      <c r="X383" s="50"/>
      <c r="Y383" s="50"/>
      <c r="Z383" s="50"/>
    </row>
    <row r="384" spans="1:26" ht="17.2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0"/>
      <c r="K384" s="125"/>
      <c r="L384" s="125"/>
      <c r="R384" s="50"/>
      <c r="S384" s="50"/>
      <c r="T384" s="50"/>
      <c r="U384" s="50"/>
      <c r="V384" s="50"/>
      <c r="W384" s="52"/>
      <c r="X384" s="50"/>
      <c r="Y384" s="50"/>
      <c r="Z384" s="50"/>
    </row>
    <row r="385" spans="1:26" ht="17.2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0"/>
      <c r="K385" s="125"/>
      <c r="L385" s="125"/>
      <c r="R385" s="50"/>
      <c r="S385" s="50"/>
      <c r="T385" s="50"/>
      <c r="U385" s="50"/>
      <c r="V385" s="50"/>
      <c r="W385" s="52"/>
      <c r="X385" s="50"/>
      <c r="Y385" s="50"/>
      <c r="Z385" s="50"/>
    </row>
    <row r="386" spans="1:26" ht="17.2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0"/>
      <c r="K386" s="125"/>
      <c r="L386" s="125"/>
      <c r="R386" s="50"/>
      <c r="S386" s="50"/>
      <c r="T386" s="50"/>
      <c r="U386" s="50"/>
      <c r="V386" s="50"/>
      <c r="W386" s="52"/>
      <c r="X386" s="50"/>
      <c r="Y386" s="50"/>
      <c r="Z386" s="50"/>
    </row>
    <row r="387" spans="1:26" ht="17.2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0"/>
      <c r="K387" s="125"/>
      <c r="L387" s="125"/>
      <c r="R387" s="50"/>
      <c r="S387" s="50"/>
      <c r="T387" s="50"/>
      <c r="U387" s="50"/>
      <c r="V387" s="50"/>
      <c r="W387" s="52"/>
      <c r="X387" s="50"/>
      <c r="Y387" s="50"/>
      <c r="Z387" s="50"/>
    </row>
    <row r="388" spans="1:26" ht="17.2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0"/>
      <c r="K388" s="125"/>
      <c r="L388" s="125"/>
      <c r="R388" s="50"/>
      <c r="S388" s="50"/>
      <c r="T388" s="50"/>
      <c r="U388" s="50"/>
      <c r="V388" s="50"/>
      <c r="W388" s="52"/>
      <c r="X388" s="50"/>
      <c r="Y388" s="50"/>
      <c r="Z388" s="50"/>
    </row>
    <row r="389" spans="1:26" ht="17.2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0"/>
      <c r="K389" s="125"/>
      <c r="L389" s="125"/>
      <c r="R389" s="50"/>
      <c r="S389" s="50"/>
      <c r="T389" s="50"/>
      <c r="U389" s="50"/>
      <c r="V389" s="50"/>
      <c r="W389" s="52"/>
      <c r="X389" s="50"/>
      <c r="Y389" s="50"/>
      <c r="Z389" s="50"/>
    </row>
    <row r="390" spans="1:26" ht="17.2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0"/>
      <c r="K390" s="125"/>
      <c r="L390" s="125"/>
      <c r="R390" s="50"/>
      <c r="S390" s="50"/>
      <c r="T390" s="50"/>
      <c r="U390" s="50"/>
      <c r="V390" s="50"/>
      <c r="W390" s="52"/>
      <c r="X390" s="50"/>
      <c r="Y390" s="50"/>
      <c r="Z390" s="50"/>
    </row>
    <row r="391" spans="1:26" ht="17.2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0"/>
      <c r="K391" s="125"/>
      <c r="L391" s="125"/>
      <c r="R391" s="50"/>
      <c r="S391" s="50"/>
      <c r="T391" s="50"/>
      <c r="U391" s="50"/>
      <c r="V391" s="50"/>
      <c r="W391" s="52"/>
      <c r="X391" s="50"/>
      <c r="Y391" s="50"/>
      <c r="Z391" s="50"/>
    </row>
    <row r="392" spans="1:26" ht="17.2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0"/>
      <c r="K392" s="125"/>
      <c r="L392" s="125"/>
      <c r="R392" s="50"/>
      <c r="S392" s="50"/>
      <c r="T392" s="50"/>
      <c r="U392" s="50"/>
      <c r="V392" s="50"/>
      <c r="W392" s="52"/>
      <c r="X392" s="50"/>
      <c r="Y392" s="50"/>
      <c r="Z392" s="50"/>
    </row>
    <row r="393" spans="1:26" ht="17.2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0"/>
      <c r="K393" s="125"/>
      <c r="L393" s="125"/>
      <c r="R393" s="50"/>
      <c r="S393" s="50"/>
      <c r="T393" s="50"/>
      <c r="U393" s="50"/>
      <c r="V393" s="50"/>
      <c r="W393" s="52"/>
      <c r="X393" s="50"/>
      <c r="Y393" s="50"/>
      <c r="Z393" s="50"/>
    </row>
    <row r="394" spans="1:26" ht="17.2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0"/>
      <c r="K394" s="125"/>
      <c r="L394" s="125"/>
      <c r="R394" s="50"/>
      <c r="S394" s="50"/>
      <c r="T394" s="50"/>
      <c r="U394" s="50"/>
      <c r="V394" s="50"/>
      <c r="W394" s="52"/>
      <c r="X394" s="50"/>
      <c r="Y394" s="50"/>
      <c r="Z394" s="50"/>
    </row>
    <row r="395" spans="1:26" ht="17.2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0"/>
      <c r="K395" s="125"/>
      <c r="L395" s="125"/>
      <c r="R395" s="50"/>
      <c r="S395" s="50"/>
      <c r="T395" s="50"/>
      <c r="U395" s="50"/>
      <c r="V395" s="50"/>
      <c r="W395" s="52"/>
      <c r="X395" s="50"/>
      <c r="Y395" s="50"/>
      <c r="Z395" s="50"/>
    </row>
    <row r="396" spans="1:26" ht="17.2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0"/>
      <c r="K396" s="125"/>
      <c r="L396" s="125"/>
      <c r="R396" s="50"/>
      <c r="S396" s="50"/>
      <c r="T396" s="50"/>
      <c r="U396" s="50"/>
      <c r="V396" s="50"/>
      <c r="W396" s="52"/>
      <c r="X396" s="50"/>
      <c r="Y396" s="50"/>
      <c r="Z396" s="50"/>
    </row>
    <row r="397" spans="1:26" ht="17.2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0"/>
      <c r="K397" s="125"/>
      <c r="L397" s="125"/>
      <c r="R397" s="50"/>
      <c r="S397" s="50"/>
      <c r="T397" s="50"/>
      <c r="U397" s="50"/>
      <c r="V397" s="50"/>
      <c r="W397" s="52"/>
      <c r="X397" s="50"/>
      <c r="Y397" s="50"/>
      <c r="Z397" s="50"/>
    </row>
    <row r="398" spans="1:26" ht="17.2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0"/>
      <c r="K398" s="125"/>
      <c r="L398" s="125"/>
      <c r="R398" s="50"/>
      <c r="S398" s="50"/>
      <c r="T398" s="50"/>
      <c r="U398" s="50"/>
      <c r="V398" s="50"/>
      <c r="W398" s="52"/>
      <c r="X398" s="50"/>
      <c r="Y398" s="50"/>
      <c r="Z398" s="50"/>
    </row>
    <row r="399" spans="1:26" ht="17.2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0"/>
      <c r="K399" s="125"/>
      <c r="L399" s="125"/>
      <c r="R399" s="50"/>
      <c r="S399" s="50"/>
      <c r="T399" s="50"/>
      <c r="U399" s="50"/>
      <c r="V399" s="50"/>
      <c r="W399" s="52"/>
      <c r="X399" s="50"/>
      <c r="Y399" s="50"/>
      <c r="Z399" s="50"/>
    </row>
    <row r="400" spans="1:26" ht="17.2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0"/>
      <c r="K400" s="125"/>
      <c r="L400" s="125"/>
      <c r="R400" s="50"/>
      <c r="S400" s="50"/>
      <c r="T400" s="50"/>
      <c r="U400" s="50"/>
      <c r="V400" s="50"/>
      <c r="W400" s="52"/>
      <c r="X400" s="50"/>
      <c r="Y400" s="50"/>
      <c r="Z400" s="50"/>
    </row>
    <row r="401" spans="1:26" ht="17.2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0"/>
      <c r="K401" s="125"/>
      <c r="L401" s="125"/>
      <c r="R401" s="50"/>
      <c r="S401" s="50"/>
      <c r="T401" s="50"/>
      <c r="U401" s="50"/>
      <c r="V401" s="50"/>
      <c r="W401" s="52"/>
      <c r="X401" s="50"/>
      <c r="Y401" s="50"/>
      <c r="Z401" s="50"/>
    </row>
    <row r="402" spans="1:26" ht="17.2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0"/>
      <c r="K402" s="125"/>
      <c r="L402" s="125"/>
      <c r="R402" s="50"/>
      <c r="S402" s="50"/>
      <c r="T402" s="50"/>
      <c r="U402" s="50"/>
      <c r="V402" s="50"/>
      <c r="W402" s="52"/>
      <c r="X402" s="50"/>
      <c r="Y402" s="50"/>
      <c r="Z402" s="50"/>
    </row>
    <row r="403" spans="1:26" ht="17.2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0"/>
      <c r="K403" s="125"/>
      <c r="L403" s="125"/>
      <c r="R403" s="50"/>
      <c r="S403" s="50"/>
      <c r="T403" s="50"/>
      <c r="U403" s="50"/>
      <c r="V403" s="50"/>
      <c r="W403" s="52"/>
      <c r="X403" s="50"/>
      <c r="Y403" s="50"/>
      <c r="Z403" s="50"/>
    </row>
    <row r="404" spans="1:26" ht="17.2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0"/>
      <c r="K404" s="125"/>
      <c r="L404" s="125"/>
      <c r="R404" s="50"/>
      <c r="S404" s="50"/>
      <c r="T404" s="50"/>
      <c r="U404" s="50"/>
      <c r="V404" s="50"/>
      <c r="W404" s="52"/>
      <c r="X404" s="50"/>
      <c r="Y404" s="50"/>
      <c r="Z404" s="50"/>
    </row>
    <row r="405" spans="1:26" ht="17.2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0"/>
      <c r="K405" s="125"/>
      <c r="L405" s="125"/>
      <c r="R405" s="50"/>
      <c r="S405" s="50"/>
      <c r="T405" s="50"/>
      <c r="U405" s="50"/>
      <c r="V405" s="50"/>
      <c r="W405" s="52"/>
      <c r="X405" s="50"/>
      <c r="Y405" s="50"/>
      <c r="Z405" s="50"/>
    </row>
    <row r="406" spans="1:26" ht="17.2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0"/>
      <c r="K406" s="125"/>
      <c r="L406" s="125"/>
      <c r="R406" s="50"/>
      <c r="S406" s="50"/>
      <c r="T406" s="50"/>
      <c r="U406" s="50"/>
      <c r="V406" s="50"/>
      <c r="W406" s="52"/>
      <c r="X406" s="50"/>
      <c r="Y406" s="50"/>
      <c r="Z406" s="50"/>
    </row>
    <row r="407" spans="1:26" ht="17.2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0"/>
      <c r="K407" s="125"/>
      <c r="L407" s="125"/>
      <c r="R407" s="50"/>
      <c r="S407" s="50"/>
      <c r="T407" s="50"/>
      <c r="U407" s="50"/>
      <c r="V407" s="50"/>
      <c r="W407" s="52"/>
      <c r="X407" s="50"/>
      <c r="Y407" s="50"/>
      <c r="Z407" s="50"/>
    </row>
    <row r="408" spans="1:26" ht="17.2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0"/>
      <c r="K408" s="125"/>
      <c r="L408" s="125"/>
      <c r="R408" s="50"/>
      <c r="S408" s="50"/>
      <c r="T408" s="50"/>
      <c r="U408" s="50"/>
      <c r="V408" s="50"/>
      <c r="W408" s="52"/>
      <c r="X408" s="50"/>
      <c r="Y408" s="50"/>
      <c r="Z408" s="50"/>
    </row>
    <row r="409" spans="1:26" ht="17.2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0"/>
      <c r="K409" s="125"/>
      <c r="L409" s="125"/>
      <c r="R409" s="50"/>
      <c r="S409" s="50"/>
      <c r="T409" s="50"/>
      <c r="U409" s="50"/>
      <c r="V409" s="50"/>
      <c r="W409" s="52"/>
      <c r="X409" s="50"/>
      <c r="Y409" s="50"/>
      <c r="Z409" s="50"/>
    </row>
    <row r="410" spans="1:26" ht="17.2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0"/>
      <c r="K410" s="125"/>
      <c r="L410" s="125"/>
      <c r="R410" s="50"/>
      <c r="S410" s="50"/>
      <c r="T410" s="50"/>
      <c r="U410" s="50"/>
      <c r="V410" s="50"/>
      <c r="W410" s="52"/>
      <c r="X410" s="50"/>
      <c r="Y410" s="50"/>
      <c r="Z410" s="50"/>
    </row>
    <row r="411" spans="1:26" ht="17.2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0"/>
      <c r="K411" s="125"/>
      <c r="L411" s="125"/>
      <c r="R411" s="50"/>
      <c r="S411" s="50"/>
      <c r="T411" s="50"/>
      <c r="U411" s="50"/>
      <c r="V411" s="50"/>
      <c r="W411" s="52"/>
      <c r="X411" s="50"/>
      <c r="Y411" s="50"/>
      <c r="Z411" s="50"/>
    </row>
    <row r="412" spans="1:26" ht="17.2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0"/>
      <c r="K412" s="125"/>
      <c r="L412" s="125"/>
      <c r="R412" s="50"/>
      <c r="S412" s="50"/>
      <c r="T412" s="50"/>
      <c r="U412" s="50"/>
      <c r="V412" s="50"/>
      <c r="W412" s="52"/>
      <c r="X412" s="50"/>
      <c r="Y412" s="50"/>
      <c r="Z412" s="50"/>
    </row>
    <row r="413" spans="1:26" ht="17.2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0"/>
      <c r="K413" s="125"/>
      <c r="L413" s="125"/>
      <c r="R413" s="50"/>
      <c r="S413" s="50"/>
      <c r="T413" s="50"/>
      <c r="U413" s="50"/>
      <c r="V413" s="50"/>
      <c r="W413" s="52"/>
      <c r="X413" s="50"/>
      <c r="Y413" s="50"/>
      <c r="Z413" s="50"/>
    </row>
    <row r="414" spans="1:26" ht="17.2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0"/>
      <c r="K414" s="125"/>
      <c r="L414" s="125"/>
      <c r="R414" s="50"/>
      <c r="S414" s="50"/>
      <c r="T414" s="50"/>
      <c r="U414" s="50"/>
      <c r="V414" s="50"/>
      <c r="W414" s="52"/>
      <c r="X414" s="50"/>
      <c r="Y414" s="50"/>
      <c r="Z414" s="50"/>
    </row>
    <row r="415" spans="1:26" ht="17.2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0"/>
      <c r="K415" s="125"/>
      <c r="L415" s="125"/>
      <c r="R415" s="50"/>
      <c r="S415" s="50"/>
      <c r="T415" s="50"/>
      <c r="U415" s="50"/>
      <c r="V415" s="50"/>
      <c r="W415" s="52"/>
      <c r="X415" s="50"/>
      <c r="Y415" s="50"/>
      <c r="Z415" s="50"/>
    </row>
    <row r="416" spans="1:26" ht="17.2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0"/>
      <c r="K416" s="125"/>
      <c r="L416" s="125"/>
      <c r="R416" s="50"/>
      <c r="S416" s="50"/>
      <c r="T416" s="50"/>
      <c r="U416" s="50"/>
      <c r="V416" s="50"/>
      <c r="W416" s="52"/>
      <c r="X416" s="50"/>
      <c r="Y416" s="50"/>
      <c r="Z416" s="50"/>
    </row>
    <row r="417" spans="1:26" ht="17.2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0"/>
      <c r="K417" s="125"/>
      <c r="L417" s="125"/>
      <c r="R417" s="50"/>
      <c r="S417" s="50"/>
      <c r="T417" s="50"/>
      <c r="U417" s="50"/>
      <c r="V417" s="50"/>
      <c r="W417" s="52"/>
      <c r="X417" s="50"/>
      <c r="Y417" s="50"/>
      <c r="Z417" s="50"/>
    </row>
    <row r="418" spans="1:26" ht="17.2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0"/>
      <c r="K418" s="125"/>
      <c r="L418" s="125"/>
      <c r="R418" s="50"/>
      <c r="S418" s="50"/>
      <c r="T418" s="50"/>
      <c r="U418" s="50"/>
      <c r="V418" s="50"/>
      <c r="W418" s="52"/>
      <c r="X418" s="50"/>
      <c r="Y418" s="50"/>
      <c r="Z418" s="50"/>
    </row>
    <row r="419" spans="1:26" ht="17.2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0"/>
      <c r="K419" s="125"/>
      <c r="L419" s="125"/>
      <c r="R419" s="50"/>
      <c r="S419" s="50"/>
      <c r="T419" s="50"/>
      <c r="U419" s="50"/>
      <c r="V419" s="50"/>
      <c r="W419" s="52"/>
      <c r="X419" s="50"/>
      <c r="Y419" s="50"/>
      <c r="Z419" s="50"/>
    </row>
    <row r="420" spans="1:26" ht="17.2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0"/>
      <c r="K420" s="125"/>
      <c r="L420" s="125"/>
      <c r="R420" s="50"/>
      <c r="S420" s="50"/>
      <c r="T420" s="50"/>
      <c r="U420" s="50"/>
      <c r="V420" s="50"/>
      <c r="W420" s="52"/>
      <c r="X420" s="50"/>
      <c r="Y420" s="50"/>
      <c r="Z420" s="50"/>
    </row>
    <row r="421" spans="1:26" ht="17.2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0"/>
      <c r="K421" s="125"/>
      <c r="L421" s="125"/>
      <c r="R421" s="50"/>
      <c r="S421" s="50"/>
      <c r="T421" s="50"/>
      <c r="U421" s="50"/>
      <c r="V421" s="50"/>
      <c r="W421" s="52"/>
      <c r="X421" s="50"/>
      <c r="Y421" s="50"/>
      <c r="Z421" s="50"/>
    </row>
    <row r="422" spans="1:26" ht="17.2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0"/>
      <c r="K422" s="125"/>
      <c r="L422" s="125"/>
      <c r="R422" s="50"/>
      <c r="S422" s="50"/>
      <c r="T422" s="50"/>
      <c r="U422" s="50"/>
      <c r="V422" s="50"/>
      <c r="W422" s="52"/>
      <c r="X422" s="50"/>
      <c r="Y422" s="50"/>
      <c r="Z422" s="50"/>
    </row>
    <row r="423" spans="1:26" ht="17.2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0"/>
      <c r="K423" s="125"/>
      <c r="L423" s="125"/>
      <c r="R423" s="50"/>
      <c r="S423" s="50"/>
      <c r="T423" s="50"/>
      <c r="U423" s="50"/>
      <c r="V423" s="50"/>
      <c r="W423" s="52"/>
      <c r="X423" s="50"/>
      <c r="Y423" s="50"/>
      <c r="Z423" s="50"/>
    </row>
    <row r="424" spans="1:26" ht="17.2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0"/>
      <c r="K424" s="125"/>
      <c r="L424" s="125"/>
      <c r="R424" s="50"/>
      <c r="S424" s="50"/>
      <c r="T424" s="50"/>
      <c r="U424" s="50"/>
      <c r="V424" s="50"/>
      <c r="W424" s="52"/>
      <c r="X424" s="50"/>
      <c r="Y424" s="50"/>
      <c r="Z424" s="50"/>
    </row>
    <row r="425" spans="1:26" ht="17.2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0"/>
      <c r="K425" s="125"/>
      <c r="L425" s="125"/>
      <c r="R425" s="50"/>
      <c r="S425" s="50"/>
      <c r="T425" s="50"/>
      <c r="U425" s="50"/>
      <c r="V425" s="50"/>
      <c r="W425" s="52"/>
      <c r="X425" s="50"/>
      <c r="Y425" s="50"/>
      <c r="Z425" s="50"/>
    </row>
    <row r="426" spans="1:26" ht="17.2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0"/>
      <c r="K426" s="125"/>
      <c r="L426" s="125"/>
      <c r="R426" s="50"/>
      <c r="S426" s="50"/>
      <c r="T426" s="50"/>
      <c r="U426" s="50"/>
      <c r="V426" s="50"/>
      <c r="W426" s="52"/>
      <c r="X426" s="50"/>
      <c r="Y426" s="50"/>
      <c r="Z426" s="50"/>
    </row>
    <row r="427" spans="1:26" ht="17.2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0"/>
      <c r="K427" s="125"/>
      <c r="L427" s="125"/>
      <c r="R427" s="50"/>
      <c r="S427" s="50"/>
      <c r="T427" s="50"/>
      <c r="U427" s="50"/>
      <c r="V427" s="50"/>
      <c r="W427" s="52"/>
      <c r="X427" s="50"/>
      <c r="Y427" s="50"/>
      <c r="Z427" s="50"/>
    </row>
    <row r="428" spans="1:26" ht="17.2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0"/>
      <c r="K428" s="125"/>
      <c r="L428" s="125"/>
      <c r="R428" s="50"/>
      <c r="S428" s="50"/>
      <c r="T428" s="50"/>
      <c r="U428" s="50"/>
      <c r="V428" s="50"/>
      <c r="W428" s="52"/>
      <c r="X428" s="50"/>
      <c r="Y428" s="50"/>
      <c r="Z428" s="50"/>
    </row>
    <row r="429" spans="1:26" ht="17.2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0"/>
      <c r="K429" s="125"/>
      <c r="L429" s="125"/>
      <c r="R429" s="50"/>
      <c r="S429" s="50"/>
      <c r="T429" s="50"/>
      <c r="U429" s="50"/>
      <c r="V429" s="50"/>
      <c r="W429" s="52"/>
      <c r="X429" s="50"/>
      <c r="Y429" s="50"/>
      <c r="Z429" s="50"/>
    </row>
    <row r="430" spans="1:26" ht="17.2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0"/>
      <c r="K430" s="125"/>
      <c r="L430" s="125"/>
      <c r="R430" s="50"/>
      <c r="S430" s="50"/>
      <c r="T430" s="50"/>
      <c r="U430" s="50"/>
      <c r="V430" s="50"/>
      <c r="W430" s="52"/>
      <c r="X430" s="50"/>
      <c r="Y430" s="50"/>
      <c r="Z430" s="50"/>
    </row>
    <row r="431" spans="1:26" ht="17.2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0"/>
      <c r="K431" s="125"/>
      <c r="L431" s="125"/>
      <c r="R431" s="50"/>
      <c r="S431" s="50"/>
      <c r="T431" s="50"/>
      <c r="U431" s="50"/>
      <c r="V431" s="50"/>
      <c r="W431" s="52"/>
      <c r="X431" s="50"/>
      <c r="Y431" s="50"/>
      <c r="Z431" s="50"/>
    </row>
    <row r="432" spans="1:26" ht="17.2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0"/>
      <c r="K432" s="125"/>
      <c r="L432" s="125"/>
      <c r="R432" s="50"/>
      <c r="S432" s="50"/>
      <c r="T432" s="50"/>
      <c r="U432" s="50"/>
      <c r="V432" s="50"/>
      <c r="W432" s="52"/>
      <c r="X432" s="50"/>
      <c r="Y432" s="50"/>
      <c r="Z432" s="50"/>
    </row>
    <row r="433" spans="1:26" ht="17.2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0"/>
      <c r="K433" s="125"/>
      <c r="L433" s="125"/>
      <c r="R433" s="50"/>
      <c r="S433" s="50"/>
      <c r="T433" s="50"/>
      <c r="U433" s="50"/>
      <c r="V433" s="50"/>
      <c r="W433" s="52"/>
      <c r="X433" s="50"/>
      <c r="Y433" s="50"/>
      <c r="Z433" s="50"/>
    </row>
    <row r="434" spans="1:26" ht="17.2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0"/>
      <c r="K434" s="125"/>
      <c r="L434" s="125"/>
      <c r="R434" s="50"/>
      <c r="S434" s="50"/>
      <c r="T434" s="50"/>
      <c r="U434" s="50"/>
      <c r="V434" s="50"/>
      <c r="W434" s="52"/>
      <c r="X434" s="50"/>
      <c r="Y434" s="50"/>
      <c r="Z434" s="50"/>
    </row>
    <row r="435" spans="1:26" ht="17.2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0"/>
      <c r="K435" s="125"/>
      <c r="L435" s="125"/>
      <c r="R435" s="50"/>
      <c r="S435" s="50"/>
      <c r="T435" s="50"/>
      <c r="U435" s="50"/>
      <c r="V435" s="50"/>
      <c r="W435" s="52"/>
      <c r="X435" s="50"/>
      <c r="Y435" s="50"/>
      <c r="Z435" s="50"/>
    </row>
    <row r="436" spans="1:26" ht="17.2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0"/>
      <c r="K436" s="125"/>
      <c r="L436" s="125"/>
      <c r="R436" s="50"/>
      <c r="S436" s="50"/>
      <c r="T436" s="50"/>
      <c r="U436" s="50"/>
      <c r="V436" s="50"/>
      <c r="W436" s="52"/>
      <c r="X436" s="50"/>
      <c r="Y436" s="50"/>
      <c r="Z436" s="50"/>
    </row>
    <row r="437" spans="1:26" ht="17.2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0"/>
      <c r="K437" s="125"/>
      <c r="L437" s="125"/>
      <c r="R437" s="50"/>
      <c r="S437" s="50"/>
      <c r="T437" s="50"/>
      <c r="U437" s="50"/>
      <c r="V437" s="50"/>
      <c r="W437" s="52"/>
      <c r="X437" s="50"/>
      <c r="Y437" s="50"/>
      <c r="Z437" s="50"/>
    </row>
    <row r="438" spans="1:26" ht="17.2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0"/>
      <c r="K438" s="125"/>
      <c r="L438" s="125"/>
      <c r="R438" s="50"/>
      <c r="S438" s="50"/>
      <c r="T438" s="50"/>
      <c r="U438" s="50"/>
      <c r="V438" s="50"/>
      <c r="W438" s="52"/>
      <c r="X438" s="50"/>
      <c r="Y438" s="50"/>
      <c r="Z438" s="50"/>
    </row>
    <row r="439" spans="1:26" ht="17.2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0"/>
      <c r="K439" s="125"/>
      <c r="L439" s="125"/>
      <c r="R439" s="50"/>
      <c r="S439" s="50"/>
      <c r="T439" s="50"/>
      <c r="U439" s="50"/>
      <c r="V439" s="50"/>
      <c r="W439" s="52"/>
      <c r="X439" s="50"/>
      <c r="Y439" s="50"/>
      <c r="Z439" s="50"/>
    </row>
    <row r="440" spans="1:26" ht="17.2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0"/>
      <c r="K440" s="125"/>
      <c r="L440" s="125"/>
      <c r="R440" s="50"/>
      <c r="S440" s="50"/>
      <c r="T440" s="50"/>
      <c r="U440" s="50"/>
      <c r="V440" s="50"/>
      <c r="W440" s="52"/>
      <c r="X440" s="50"/>
      <c r="Y440" s="50"/>
      <c r="Z440" s="50"/>
    </row>
    <row r="441" spans="1:26" ht="17.2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0"/>
      <c r="K441" s="125"/>
      <c r="L441" s="125"/>
      <c r="R441" s="50"/>
      <c r="S441" s="50"/>
      <c r="T441" s="50"/>
      <c r="U441" s="50"/>
      <c r="V441" s="50"/>
      <c r="W441" s="52"/>
      <c r="X441" s="50"/>
      <c r="Y441" s="50"/>
      <c r="Z441" s="50"/>
    </row>
    <row r="442" spans="1:26" ht="17.2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0"/>
      <c r="K442" s="125"/>
      <c r="L442" s="125"/>
      <c r="R442" s="50"/>
      <c r="S442" s="50"/>
      <c r="T442" s="50"/>
      <c r="U442" s="50"/>
      <c r="V442" s="50"/>
      <c r="W442" s="52"/>
      <c r="X442" s="50"/>
      <c r="Y442" s="50"/>
      <c r="Z442" s="50"/>
    </row>
    <row r="443" spans="1:26" ht="17.2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0"/>
      <c r="K443" s="125"/>
      <c r="L443" s="125"/>
      <c r="R443" s="50"/>
      <c r="S443" s="50"/>
      <c r="T443" s="50"/>
      <c r="U443" s="50"/>
      <c r="V443" s="50"/>
      <c r="W443" s="52"/>
      <c r="X443" s="50"/>
      <c r="Y443" s="50"/>
      <c r="Z443" s="50"/>
    </row>
    <row r="444" spans="1:26" ht="17.2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0"/>
      <c r="K444" s="125"/>
      <c r="L444" s="125"/>
      <c r="R444" s="50"/>
      <c r="S444" s="50"/>
      <c r="T444" s="50"/>
      <c r="U444" s="50"/>
      <c r="V444" s="50"/>
      <c r="W444" s="52"/>
      <c r="X444" s="50"/>
      <c r="Y444" s="50"/>
      <c r="Z444" s="50"/>
    </row>
    <row r="445" spans="1:26" ht="17.2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0"/>
      <c r="K445" s="125"/>
      <c r="L445" s="125"/>
      <c r="R445" s="50"/>
      <c r="S445" s="50"/>
      <c r="T445" s="50"/>
      <c r="U445" s="50"/>
      <c r="V445" s="50"/>
      <c r="W445" s="52"/>
      <c r="X445" s="50"/>
      <c r="Y445" s="50"/>
      <c r="Z445" s="50"/>
    </row>
    <row r="446" spans="1:26" ht="17.2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0"/>
      <c r="K446" s="125"/>
      <c r="L446" s="125"/>
      <c r="R446" s="50"/>
      <c r="S446" s="50"/>
      <c r="T446" s="50"/>
      <c r="U446" s="50"/>
      <c r="V446" s="50"/>
      <c r="W446" s="52"/>
      <c r="X446" s="50"/>
      <c r="Y446" s="50"/>
      <c r="Z446" s="50"/>
    </row>
    <row r="447" spans="1:26" ht="17.2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0"/>
      <c r="K447" s="125"/>
      <c r="L447" s="125"/>
      <c r="R447" s="50"/>
      <c r="S447" s="50"/>
      <c r="T447" s="50"/>
      <c r="U447" s="50"/>
      <c r="V447" s="50"/>
      <c r="W447" s="52"/>
      <c r="X447" s="50"/>
      <c r="Y447" s="50"/>
      <c r="Z447" s="50"/>
    </row>
    <row r="448" spans="1:26" ht="17.2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0"/>
      <c r="K448" s="125"/>
      <c r="L448" s="125"/>
      <c r="R448" s="50"/>
      <c r="S448" s="50"/>
      <c r="T448" s="50"/>
      <c r="U448" s="50"/>
      <c r="V448" s="50"/>
      <c r="W448" s="52"/>
      <c r="X448" s="50"/>
      <c r="Y448" s="50"/>
      <c r="Z448" s="50"/>
    </row>
    <row r="449" spans="1:26" ht="17.2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0"/>
      <c r="K449" s="125"/>
      <c r="L449" s="125"/>
      <c r="R449" s="50"/>
      <c r="S449" s="50"/>
      <c r="T449" s="50"/>
      <c r="U449" s="50"/>
      <c r="V449" s="50"/>
      <c r="W449" s="52"/>
      <c r="X449" s="50"/>
      <c r="Y449" s="50"/>
      <c r="Z449" s="50"/>
    </row>
    <row r="450" spans="1:26" ht="17.2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0"/>
      <c r="K450" s="125"/>
      <c r="L450" s="125"/>
      <c r="R450" s="50"/>
      <c r="S450" s="50"/>
      <c r="T450" s="50"/>
      <c r="U450" s="50"/>
      <c r="V450" s="50"/>
      <c r="W450" s="52"/>
      <c r="X450" s="50"/>
      <c r="Y450" s="50"/>
      <c r="Z450" s="50"/>
    </row>
    <row r="451" spans="1:26" ht="17.2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0"/>
      <c r="K451" s="125"/>
      <c r="L451" s="125"/>
      <c r="R451" s="50"/>
      <c r="S451" s="50"/>
      <c r="T451" s="50"/>
      <c r="U451" s="50"/>
      <c r="V451" s="50"/>
      <c r="W451" s="52"/>
      <c r="X451" s="50"/>
      <c r="Y451" s="50"/>
      <c r="Z451" s="50"/>
    </row>
    <row r="452" spans="1:26" ht="17.2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0"/>
      <c r="K452" s="125"/>
      <c r="L452" s="125"/>
      <c r="R452" s="50"/>
      <c r="S452" s="50"/>
      <c r="T452" s="50"/>
      <c r="U452" s="50"/>
      <c r="V452" s="50"/>
      <c r="W452" s="52"/>
      <c r="X452" s="50"/>
      <c r="Y452" s="50"/>
      <c r="Z452" s="50"/>
    </row>
    <row r="453" spans="1:26" ht="17.2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0"/>
      <c r="K453" s="125"/>
      <c r="L453" s="125"/>
      <c r="R453" s="50"/>
      <c r="S453" s="50"/>
      <c r="T453" s="50"/>
      <c r="U453" s="50"/>
      <c r="V453" s="50"/>
      <c r="W453" s="52"/>
      <c r="X453" s="50"/>
      <c r="Y453" s="50"/>
      <c r="Z453" s="50"/>
    </row>
    <row r="454" spans="1:26" ht="17.2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0"/>
      <c r="K454" s="125"/>
      <c r="L454" s="125"/>
      <c r="R454" s="50"/>
      <c r="S454" s="50"/>
      <c r="T454" s="50"/>
      <c r="U454" s="50"/>
      <c r="V454" s="50"/>
      <c r="W454" s="52"/>
      <c r="X454" s="50"/>
      <c r="Y454" s="50"/>
      <c r="Z454" s="50"/>
    </row>
    <row r="455" spans="1:26" ht="17.2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0"/>
      <c r="K455" s="125"/>
      <c r="L455" s="125"/>
      <c r="R455" s="50"/>
      <c r="S455" s="50"/>
      <c r="T455" s="50"/>
      <c r="U455" s="50"/>
      <c r="V455" s="50"/>
      <c r="W455" s="52"/>
      <c r="X455" s="50"/>
      <c r="Y455" s="50"/>
      <c r="Z455" s="50"/>
    </row>
    <row r="456" spans="1:26" ht="17.2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0"/>
      <c r="K456" s="125"/>
      <c r="L456" s="125"/>
      <c r="R456" s="50"/>
      <c r="S456" s="50"/>
      <c r="T456" s="50"/>
      <c r="U456" s="50"/>
      <c r="V456" s="50"/>
      <c r="W456" s="52"/>
      <c r="X456" s="50"/>
      <c r="Y456" s="50"/>
      <c r="Z456" s="50"/>
    </row>
    <row r="457" spans="1:26" ht="17.2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0"/>
      <c r="K457" s="125"/>
      <c r="L457" s="125"/>
      <c r="R457" s="50"/>
      <c r="S457" s="50"/>
      <c r="T457" s="50"/>
      <c r="U457" s="50"/>
      <c r="V457" s="50"/>
      <c r="W457" s="52"/>
      <c r="X457" s="50"/>
      <c r="Y457" s="50"/>
      <c r="Z457" s="50"/>
    </row>
    <row r="458" spans="1:26" ht="17.2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0"/>
      <c r="K458" s="125"/>
      <c r="L458" s="125"/>
      <c r="R458" s="50"/>
      <c r="S458" s="50"/>
      <c r="T458" s="50"/>
      <c r="U458" s="50"/>
      <c r="V458" s="50"/>
      <c r="W458" s="52"/>
      <c r="X458" s="50"/>
      <c r="Y458" s="50"/>
      <c r="Z458" s="50"/>
    </row>
    <row r="459" spans="1:26" ht="17.2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0"/>
      <c r="K459" s="125"/>
      <c r="L459" s="125"/>
      <c r="R459" s="50"/>
      <c r="S459" s="50"/>
      <c r="T459" s="50"/>
      <c r="U459" s="50"/>
      <c r="V459" s="50"/>
      <c r="W459" s="52"/>
      <c r="X459" s="50"/>
      <c r="Y459" s="50"/>
      <c r="Z459" s="50"/>
    </row>
    <row r="460" spans="1:26" ht="17.2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0"/>
      <c r="K460" s="125"/>
      <c r="L460" s="125"/>
      <c r="R460" s="50"/>
      <c r="S460" s="50"/>
      <c r="T460" s="50"/>
      <c r="U460" s="50"/>
      <c r="V460" s="50"/>
      <c r="W460" s="52"/>
      <c r="X460" s="50"/>
      <c r="Y460" s="50"/>
      <c r="Z460" s="50"/>
    </row>
    <row r="461" spans="1:26" ht="17.2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0"/>
      <c r="K461" s="125"/>
      <c r="L461" s="125"/>
      <c r="R461" s="50"/>
      <c r="S461" s="50"/>
      <c r="T461" s="50"/>
      <c r="U461" s="50"/>
      <c r="V461" s="50"/>
      <c r="W461" s="52"/>
      <c r="X461" s="50"/>
      <c r="Y461" s="50"/>
      <c r="Z461" s="50"/>
    </row>
    <row r="462" spans="1:26" ht="17.2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0"/>
      <c r="K462" s="125"/>
      <c r="L462" s="125"/>
      <c r="R462" s="50"/>
      <c r="S462" s="50"/>
      <c r="T462" s="50"/>
      <c r="U462" s="50"/>
      <c r="V462" s="50"/>
      <c r="W462" s="52"/>
      <c r="X462" s="50"/>
      <c r="Y462" s="50"/>
      <c r="Z462" s="50"/>
    </row>
    <row r="463" spans="1:26" ht="17.2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0"/>
      <c r="K463" s="125"/>
      <c r="L463" s="125"/>
      <c r="R463" s="50"/>
      <c r="S463" s="50"/>
      <c r="T463" s="50"/>
      <c r="U463" s="50"/>
      <c r="V463" s="50"/>
      <c r="W463" s="52"/>
      <c r="X463" s="50"/>
      <c r="Y463" s="50"/>
      <c r="Z463" s="50"/>
    </row>
    <row r="464" spans="1:26" ht="17.2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0"/>
      <c r="K464" s="125"/>
      <c r="L464" s="125"/>
      <c r="R464" s="50"/>
      <c r="S464" s="50"/>
      <c r="T464" s="50"/>
      <c r="U464" s="50"/>
      <c r="V464" s="50"/>
      <c r="W464" s="52"/>
      <c r="X464" s="50"/>
      <c r="Y464" s="50"/>
      <c r="Z464" s="50"/>
    </row>
    <row r="465" spans="1:26" ht="17.2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0"/>
      <c r="K465" s="125"/>
      <c r="L465" s="125"/>
      <c r="R465" s="50"/>
      <c r="S465" s="50"/>
      <c r="T465" s="50"/>
      <c r="U465" s="50"/>
      <c r="V465" s="50"/>
      <c r="W465" s="52"/>
      <c r="X465" s="50"/>
      <c r="Y465" s="50"/>
      <c r="Z465" s="50"/>
    </row>
    <row r="466" spans="1:26" ht="17.2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0"/>
      <c r="K466" s="125"/>
      <c r="L466" s="125"/>
      <c r="R466" s="50"/>
      <c r="S466" s="50"/>
      <c r="T466" s="50"/>
      <c r="U466" s="50"/>
      <c r="V466" s="50"/>
      <c r="W466" s="52"/>
      <c r="X466" s="50"/>
      <c r="Y466" s="50"/>
      <c r="Z466" s="50"/>
    </row>
    <row r="467" spans="1:26" ht="17.2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0"/>
      <c r="K467" s="125"/>
      <c r="L467" s="125"/>
      <c r="R467" s="50"/>
      <c r="S467" s="50"/>
      <c r="T467" s="50"/>
      <c r="U467" s="50"/>
      <c r="V467" s="50"/>
      <c r="W467" s="52"/>
      <c r="X467" s="50"/>
      <c r="Y467" s="50"/>
      <c r="Z467" s="50"/>
    </row>
    <row r="468" spans="1:26" ht="17.2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0"/>
      <c r="K468" s="125"/>
      <c r="L468" s="125"/>
      <c r="R468" s="50"/>
      <c r="S468" s="50"/>
      <c r="T468" s="50"/>
      <c r="U468" s="50"/>
      <c r="V468" s="50"/>
      <c r="W468" s="52"/>
      <c r="X468" s="50"/>
      <c r="Y468" s="50"/>
      <c r="Z468" s="50"/>
    </row>
    <row r="469" spans="1:26" ht="17.2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0"/>
      <c r="K469" s="125"/>
      <c r="L469" s="125"/>
      <c r="R469" s="50"/>
      <c r="S469" s="50"/>
      <c r="T469" s="50"/>
      <c r="U469" s="50"/>
      <c r="V469" s="50"/>
      <c r="W469" s="52"/>
      <c r="X469" s="50"/>
      <c r="Y469" s="50"/>
      <c r="Z469" s="50"/>
    </row>
    <row r="470" spans="1:26" ht="17.2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0"/>
      <c r="K470" s="125"/>
      <c r="L470" s="125"/>
      <c r="R470" s="50"/>
      <c r="S470" s="50"/>
      <c r="T470" s="50"/>
      <c r="U470" s="50"/>
      <c r="V470" s="50"/>
      <c r="W470" s="52"/>
      <c r="X470" s="50"/>
      <c r="Y470" s="50"/>
      <c r="Z470" s="50"/>
    </row>
    <row r="471" spans="1:26" ht="17.2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0"/>
      <c r="K471" s="125"/>
      <c r="L471" s="125"/>
      <c r="R471" s="50"/>
      <c r="S471" s="50"/>
      <c r="T471" s="50"/>
      <c r="U471" s="50"/>
      <c r="V471" s="50"/>
      <c r="W471" s="52"/>
      <c r="X471" s="50"/>
      <c r="Y471" s="50"/>
      <c r="Z471" s="50"/>
    </row>
    <row r="472" spans="1:26" ht="17.2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0"/>
      <c r="K472" s="125"/>
      <c r="L472" s="125"/>
      <c r="R472" s="50"/>
      <c r="S472" s="50"/>
      <c r="T472" s="50"/>
      <c r="U472" s="50"/>
      <c r="V472" s="50"/>
      <c r="W472" s="52"/>
      <c r="X472" s="50"/>
      <c r="Y472" s="50"/>
      <c r="Z472" s="50"/>
    </row>
    <row r="473" spans="1:26" ht="17.2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0"/>
      <c r="K473" s="125"/>
      <c r="L473" s="125"/>
      <c r="R473" s="50"/>
      <c r="S473" s="50"/>
      <c r="T473" s="50"/>
      <c r="U473" s="50"/>
      <c r="V473" s="50"/>
      <c r="W473" s="52"/>
      <c r="X473" s="50"/>
      <c r="Y473" s="50"/>
      <c r="Z473" s="50"/>
    </row>
    <row r="474" spans="1:26" ht="17.2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0"/>
      <c r="K474" s="125"/>
      <c r="L474" s="125"/>
      <c r="R474" s="50"/>
      <c r="S474" s="50"/>
      <c r="T474" s="50"/>
      <c r="U474" s="50"/>
      <c r="V474" s="50"/>
      <c r="W474" s="52"/>
      <c r="X474" s="50"/>
      <c r="Y474" s="50"/>
      <c r="Z474" s="50"/>
    </row>
    <row r="475" spans="1:26" ht="17.2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0"/>
      <c r="K475" s="125"/>
      <c r="L475" s="125"/>
      <c r="R475" s="50"/>
      <c r="S475" s="50"/>
      <c r="T475" s="50"/>
      <c r="U475" s="50"/>
      <c r="V475" s="50"/>
      <c r="W475" s="52"/>
      <c r="X475" s="50"/>
      <c r="Y475" s="50"/>
      <c r="Z475" s="50"/>
    </row>
    <row r="476" spans="1:26" ht="17.2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0"/>
      <c r="K476" s="125"/>
      <c r="L476" s="125"/>
      <c r="R476" s="50"/>
      <c r="S476" s="50"/>
      <c r="T476" s="50"/>
      <c r="U476" s="50"/>
      <c r="V476" s="50"/>
      <c r="W476" s="52"/>
      <c r="X476" s="50"/>
      <c r="Y476" s="50"/>
      <c r="Z476" s="50"/>
    </row>
    <row r="477" spans="1:26" ht="17.2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0"/>
      <c r="K477" s="125"/>
      <c r="L477" s="125"/>
      <c r="R477" s="50"/>
      <c r="S477" s="50"/>
      <c r="T477" s="50"/>
      <c r="U477" s="50"/>
      <c r="V477" s="50"/>
      <c r="W477" s="52"/>
      <c r="X477" s="50"/>
      <c r="Y477" s="50"/>
      <c r="Z477" s="50"/>
    </row>
    <row r="478" spans="1:26" ht="17.2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0"/>
      <c r="K478" s="125"/>
      <c r="L478" s="125"/>
      <c r="R478" s="50"/>
      <c r="S478" s="50"/>
      <c r="T478" s="50"/>
      <c r="U478" s="50"/>
      <c r="V478" s="50"/>
      <c r="W478" s="52"/>
      <c r="X478" s="50"/>
      <c r="Y478" s="50"/>
      <c r="Z478" s="50"/>
    </row>
    <row r="479" spans="1:26" ht="17.2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0"/>
      <c r="K479" s="125"/>
      <c r="L479" s="125"/>
      <c r="R479" s="50"/>
      <c r="S479" s="50"/>
      <c r="T479" s="50"/>
      <c r="U479" s="50"/>
      <c r="V479" s="50"/>
      <c r="W479" s="52"/>
      <c r="X479" s="50"/>
      <c r="Y479" s="50"/>
      <c r="Z479" s="50"/>
    </row>
    <row r="480" spans="1:26" ht="17.2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0"/>
      <c r="K480" s="125"/>
      <c r="L480" s="125"/>
      <c r="R480" s="50"/>
      <c r="S480" s="50"/>
      <c r="T480" s="50"/>
      <c r="U480" s="50"/>
      <c r="V480" s="50"/>
      <c r="W480" s="52"/>
      <c r="X480" s="50"/>
      <c r="Y480" s="50"/>
      <c r="Z480" s="50"/>
    </row>
    <row r="481" spans="1:26" ht="17.2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0"/>
      <c r="K481" s="125"/>
      <c r="L481" s="125"/>
      <c r="R481" s="50"/>
      <c r="S481" s="50"/>
      <c r="T481" s="50"/>
      <c r="U481" s="50"/>
      <c r="V481" s="50"/>
      <c r="W481" s="52"/>
      <c r="X481" s="50"/>
      <c r="Y481" s="50"/>
      <c r="Z481" s="50"/>
    </row>
    <row r="482" spans="1:26" ht="17.2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0"/>
      <c r="K482" s="125"/>
      <c r="L482" s="125"/>
      <c r="R482" s="50"/>
      <c r="S482" s="50"/>
      <c r="T482" s="50"/>
      <c r="U482" s="50"/>
      <c r="V482" s="50"/>
      <c r="W482" s="52"/>
      <c r="X482" s="50"/>
      <c r="Y482" s="50"/>
      <c r="Z482" s="50"/>
    </row>
    <row r="483" spans="1:26" ht="17.2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0"/>
      <c r="K483" s="125"/>
      <c r="L483" s="125"/>
      <c r="R483" s="50"/>
      <c r="S483" s="50"/>
      <c r="T483" s="50"/>
      <c r="U483" s="50"/>
      <c r="V483" s="50"/>
      <c r="W483" s="52"/>
      <c r="X483" s="50"/>
      <c r="Y483" s="50"/>
      <c r="Z483" s="50"/>
    </row>
    <row r="484" spans="1:26" ht="17.2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0"/>
      <c r="K484" s="125"/>
      <c r="L484" s="125"/>
      <c r="R484" s="50"/>
      <c r="S484" s="50"/>
      <c r="T484" s="50"/>
      <c r="U484" s="50"/>
      <c r="V484" s="50"/>
      <c r="W484" s="52"/>
      <c r="X484" s="50"/>
      <c r="Y484" s="50"/>
      <c r="Z484" s="50"/>
    </row>
    <row r="485" spans="1:26" ht="17.2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0"/>
      <c r="K485" s="125"/>
      <c r="L485" s="125"/>
      <c r="R485" s="50"/>
      <c r="S485" s="50"/>
      <c r="T485" s="50"/>
      <c r="U485" s="50"/>
      <c r="V485" s="50"/>
      <c r="W485" s="52"/>
      <c r="X485" s="50"/>
      <c r="Y485" s="50"/>
      <c r="Z485" s="50"/>
    </row>
    <row r="486" spans="1:26" ht="17.2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0"/>
      <c r="K486" s="125"/>
      <c r="L486" s="125"/>
      <c r="R486" s="50"/>
      <c r="S486" s="50"/>
      <c r="T486" s="50"/>
      <c r="U486" s="50"/>
      <c r="V486" s="50"/>
      <c r="W486" s="52"/>
      <c r="X486" s="50"/>
      <c r="Y486" s="50"/>
      <c r="Z486" s="50"/>
    </row>
    <row r="487" spans="1:26" ht="17.2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0"/>
      <c r="K487" s="125"/>
      <c r="L487" s="125"/>
      <c r="R487" s="50"/>
      <c r="S487" s="50"/>
      <c r="T487" s="50"/>
      <c r="U487" s="50"/>
      <c r="V487" s="50"/>
      <c r="W487" s="52"/>
      <c r="X487" s="50"/>
      <c r="Y487" s="50"/>
      <c r="Z487" s="50"/>
    </row>
    <row r="488" spans="1:26" ht="17.2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0"/>
      <c r="K488" s="125"/>
      <c r="L488" s="125"/>
      <c r="R488" s="50"/>
      <c r="S488" s="50"/>
      <c r="T488" s="50"/>
      <c r="U488" s="50"/>
      <c r="V488" s="50"/>
      <c r="W488" s="52"/>
      <c r="X488" s="50"/>
      <c r="Y488" s="50"/>
      <c r="Z488" s="50"/>
    </row>
    <row r="489" spans="1:26" ht="17.2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0"/>
      <c r="K489" s="125"/>
      <c r="L489" s="125"/>
      <c r="R489" s="50"/>
      <c r="S489" s="50"/>
      <c r="T489" s="50"/>
      <c r="U489" s="50"/>
      <c r="V489" s="50"/>
      <c r="W489" s="52"/>
      <c r="X489" s="50"/>
      <c r="Y489" s="50"/>
      <c r="Z489" s="50"/>
    </row>
    <row r="490" spans="1:26" ht="17.2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0"/>
      <c r="K490" s="125"/>
      <c r="L490" s="125"/>
      <c r="R490" s="50"/>
      <c r="S490" s="50"/>
      <c r="T490" s="50"/>
      <c r="U490" s="50"/>
      <c r="V490" s="50"/>
      <c r="W490" s="52"/>
      <c r="X490" s="50"/>
      <c r="Y490" s="50"/>
      <c r="Z490" s="50"/>
    </row>
    <row r="491" spans="1:26" ht="17.2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0"/>
      <c r="K491" s="125"/>
      <c r="L491" s="125"/>
      <c r="R491" s="50"/>
      <c r="S491" s="50"/>
      <c r="T491" s="50"/>
      <c r="U491" s="50"/>
      <c r="V491" s="50"/>
      <c r="W491" s="52"/>
      <c r="X491" s="50"/>
      <c r="Y491" s="50"/>
      <c r="Z491" s="50"/>
    </row>
    <row r="492" spans="1:26" ht="17.2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0"/>
      <c r="K492" s="125"/>
      <c r="L492" s="125"/>
      <c r="R492" s="50"/>
      <c r="S492" s="50"/>
      <c r="T492" s="50"/>
      <c r="U492" s="50"/>
      <c r="V492" s="50"/>
      <c r="W492" s="52"/>
      <c r="X492" s="50"/>
      <c r="Y492" s="50"/>
      <c r="Z492" s="50"/>
    </row>
    <row r="493" spans="1:26" ht="17.2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0"/>
      <c r="K493" s="125"/>
      <c r="L493" s="125"/>
      <c r="R493" s="50"/>
      <c r="S493" s="50"/>
      <c r="T493" s="50"/>
      <c r="U493" s="50"/>
      <c r="V493" s="50"/>
      <c r="W493" s="52"/>
      <c r="X493" s="50"/>
      <c r="Y493" s="50"/>
      <c r="Z493" s="50"/>
    </row>
    <row r="494" spans="1:26" ht="17.2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0"/>
      <c r="K494" s="125"/>
      <c r="L494" s="125"/>
      <c r="R494" s="50"/>
      <c r="S494" s="50"/>
      <c r="T494" s="50"/>
      <c r="U494" s="50"/>
      <c r="V494" s="50"/>
      <c r="W494" s="52"/>
      <c r="X494" s="50"/>
      <c r="Y494" s="50"/>
      <c r="Z494" s="50"/>
    </row>
    <row r="495" spans="1:26" ht="17.2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0"/>
      <c r="K495" s="125"/>
      <c r="L495" s="125"/>
      <c r="R495" s="50"/>
      <c r="S495" s="50"/>
      <c r="T495" s="50"/>
      <c r="U495" s="50"/>
      <c r="V495" s="50"/>
      <c r="W495" s="52"/>
      <c r="X495" s="50"/>
      <c r="Y495" s="50"/>
      <c r="Z495" s="50"/>
    </row>
    <row r="496" spans="1:26" ht="17.2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0"/>
      <c r="K496" s="125"/>
      <c r="L496" s="125"/>
      <c r="R496" s="50"/>
      <c r="S496" s="50"/>
      <c r="T496" s="50"/>
      <c r="U496" s="50"/>
      <c r="V496" s="50"/>
      <c r="W496" s="52"/>
      <c r="X496" s="50"/>
      <c r="Y496" s="50"/>
      <c r="Z496" s="50"/>
    </row>
    <row r="497" spans="1:26" ht="17.2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0"/>
      <c r="K497" s="125"/>
      <c r="L497" s="125"/>
      <c r="R497" s="50"/>
      <c r="S497" s="50"/>
      <c r="T497" s="50"/>
      <c r="U497" s="50"/>
      <c r="V497" s="50"/>
      <c r="W497" s="52"/>
      <c r="X497" s="50"/>
      <c r="Y497" s="50"/>
      <c r="Z497" s="50"/>
    </row>
    <row r="498" spans="1:26" ht="17.2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0"/>
      <c r="K498" s="125"/>
      <c r="L498" s="125"/>
      <c r="R498" s="50"/>
      <c r="S498" s="50"/>
      <c r="T498" s="50"/>
      <c r="U498" s="50"/>
      <c r="V498" s="50"/>
      <c r="W498" s="52"/>
      <c r="X498" s="50"/>
      <c r="Y498" s="50"/>
      <c r="Z498" s="50"/>
    </row>
    <row r="499" spans="1:26" ht="17.2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0"/>
      <c r="K499" s="125"/>
      <c r="L499" s="125"/>
      <c r="R499" s="50"/>
      <c r="S499" s="50"/>
      <c r="T499" s="50"/>
      <c r="U499" s="50"/>
      <c r="V499" s="50"/>
      <c r="W499" s="52"/>
      <c r="X499" s="50"/>
      <c r="Y499" s="50"/>
      <c r="Z499" s="50"/>
    </row>
    <row r="500" spans="1:26" ht="17.2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0"/>
      <c r="K500" s="125"/>
      <c r="L500" s="125"/>
      <c r="R500" s="50"/>
      <c r="S500" s="50"/>
      <c r="T500" s="50"/>
      <c r="U500" s="50"/>
      <c r="V500" s="50"/>
      <c r="W500" s="52"/>
      <c r="X500" s="50"/>
      <c r="Y500" s="50"/>
      <c r="Z500" s="50"/>
    </row>
    <row r="501" spans="1:26" ht="17.2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0"/>
      <c r="K501" s="125"/>
      <c r="L501" s="125"/>
      <c r="R501" s="50"/>
      <c r="S501" s="50"/>
      <c r="T501" s="50"/>
      <c r="U501" s="50"/>
      <c r="V501" s="50"/>
      <c r="W501" s="52"/>
      <c r="X501" s="50"/>
      <c r="Y501" s="50"/>
      <c r="Z501" s="50"/>
    </row>
    <row r="502" spans="1:26" ht="17.2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0"/>
      <c r="K502" s="125"/>
      <c r="L502" s="125"/>
      <c r="R502" s="50"/>
      <c r="S502" s="50"/>
      <c r="T502" s="50"/>
      <c r="U502" s="50"/>
      <c r="V502" s="50"/>
      <c r="W502" s="52"/>
      <c r="X502" s="50"/>
      <c r="Y502" s="50"/>
      <c r="Z502" s="50"/>
    </row>
    <row r="503" spans="1:26" ht="17.2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0"/>
      <c r="K503" s="125"/>
      <c r="L503" s="125"/>
      <c r="R503" s="50"/>
      <c r="S503" s="50"/>
      <c r="T503" s="50"/>
      <c r="U503" s="50"/>
      <c r="V503" s="50"/>
      <c r="W503" s="52"/>
      <c r="X503" s="50"/>
      <c r="Y503" s="50"/>
      <c r="Z503" s="50"/>
    </row>
    <row r="504" spans="1:26" ht="17.2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0"/>
      <c r="K504" s="125"/>
      <c r="L504" s="125"/>
      <c r="R504" s="50"/>
      <c r="S504" s="50"/>
      <c r="T504" s="50"/>
      <c r="U504" s="50"/>
      <c r="V504" s="50"/>
      <c r="W504" s="52"/>
      <c r="X504" s="50"/>
      <c r="Y504" s="50"/>
      <c r="Z504" s="50"/>
    </row>
    <row r="505" spans="1:26" ht="17.2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0"/>
      <c r="K505" s="125"/>
      <c r="L505" s="125"/>
      <c r="R505" s="50"/>
      <c r="S505" s="50"/>
      <c r="T505" s="50"/>
      <c r="U505" s="50"/>
      <c r="V505" s="50"/>
      <c r="W505" s="52"/>
      <c r="X505" s="50"/>
      <c r="Y505" s="50"/>
      <c r="Z505" s="50"/>
    </row>
    <row r="506" spans="1:26" ht="17.2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0"/>
      <c r="K506" s="125"/>
      <c r="L506" s="125"/>
      <c r="R506" s="50"/>
      <c r="S506" s="50"/>
      <c r="T506" s="50"/>
      <c r="U506" s="50"/>
      <c r="V506" s="50"/>
      <c r="W506" s="52"/>
      <c r="X506" s="50"/>
      <c r="Y506" s="50"/>
      <c r="Z506" s="50"/>
    </row>
    <row r="507" spans="1:26" ht="17.2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0"/>
      <c r="K507" s="125"/>
      <c r="L507" s="125"/>
      <c r="R507" s="50"/>
      <c r="S507" s="50"/>
      <c r="T507" s="50"/>
      <c r="U507" s="50"/>
      <c r="V507" s="50"/>
      <c r="W507" s="52"/>
      <c r="X507" s="50"/>
      <c r="Y507" s="50"/>
      <c r="Z507" s="50"/>
    </row>
    <row r="508" spans="1:26" ht="17.2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0"/>
      <c r="K508" s="125"/>
      <c r="L508" s="125"/>
      <c r="R508" s="50"/>
      <c r="S508" s="50"/>
      <c r="T508" s="50"/>
      <c r="U508" s="50"/>
      <c r="V508" s="50"/>
      <c r="W508" s="52"/>
      <c r="X508" s="50"/>
      <c r="Y508" s="50"/>
      <c r="Z508" s="50"/>
    </row>
    <row r="509" spans="1:26" ht="17.2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0"/>
      <c r="K509" s="125"/>
      <c r="L509" s="125"/>
      <c r="R509" s="50"/>
      <c r="S509" s="50"/>
      <c r="T509" s="50"/>
      <c r="U509" s="50"/>
      <c r="V509" s="50"/>
      <c r="W509" s="52"/>
      <c r="X509" s="50"/>
      <c r="Y509" s="50"/>
      <c r="Z509" s="50"/>
    </row>
    <row r="510" spans="1:26" ht="17.2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0"/>
      <c r="K510" s="125"/>
      <c r="L510" s="125"/>
      <c r="R510" s="50"/>
      <c r="S510" s="50"/>
      <c r="T510" s="50"/>
      <c r="U510" s="50"/>
      <c r="V510" s="50"/>
      <c r="W510" s="52"/>
      <c r="X510" s="50"/>
      <c r="Y510" s="50"/>
      <c r="Z510" s="50"/>
    </row>
    <row r="511" spans="1:26" ht="17.2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0"/>
      <c r="K511" s="125"/>
      <c r="L511" s="125"/>
      <c r="R511" s="50"/>
      <c r="S511" s="50"/>
      <c r="T511" s="50"/>
      <c r="U511" s="50"/>
      <c r="V511" s="50"/>
      <c r="W511" s="52"/>
      <c r="X511" s="50"/>
      <c r="Y511" s="50"/>
      <c r="Z511" s="50"/>
    </row>
    <row r="512" spans="1:26" ht="17.2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0"/>
      <c r="K512" s="125"/>
      <c r="L512" s="125"/>
      <c r="R512" s="50"/>
      <c r="S512" s="50"/>
      <c r="T512" s="50"/>
      <c r="U512" s="50"/>
      <c r="V512" s="50"/>
      <c r="W512" s="52"/>
      <c r="X512" s="50"/>
      <c r="Y512" s="50"/>
      <c r="Z512" s="50"/>
    </row>
    <row r="513" spans="1:26" ht="17.2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0"/>
      <c r="K513" s="125"/>
      <c r="L513" s="125"/>
      <c r="R513" s="50"/>
      <c r="S513" s="50"/>
      <c r="T513" s="50"/>
      <c r="U513" s="50"/>
      <c r="V513" s="50"/>
      <c r="W513" s="52"/>
      <c r="X513" s="50"/>
      <c r="Y513" s="50"/>
      <c r="Z513" s="50"/>
    </row>
    <row r="514" spans="1:26" ht="17.2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0"/>
      <c r="K514" s="125"/>
      <c r="L514" s="125"/>
      <c r="R514" s="50"/>
      <c r="S514" s="50"/>
      <c r="T514" s="50"/>
      <c r="U514" s="50"/>
      <c r="V514" s="50"/>
      <c r="W514" s="52"/>
      <c r="X514" s="50"/>
      <c r="Y514" s="50"/>
      <c r="Z514" s="50"/>
    </row>
    <row r="515" spans="1:26" ht="17.2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0"/>
      <c r="K515" s="125"/>
      <c r="L515" s="125"/>
      <c r="R515" s="50"/>
      <c r="S515" s="50"/>
      <c r="T515" s="50"/>
      <c r="U515" s="50"/>
      <c r="V515" s="50"/>
      <c r="W515" s="52"/>
      <c r="X515" s="50"/>
      <c r="Y515" s="50"/>
      <c r="Z515" s="50"/>
    </row>
    <row r="516" spans="1:26" ht="17.2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0"/>
      <c r="K516" s="125"/>
      <c r="L516" s="125"/>
      <c r="R516" s="50"/>
      <c r="S516" s="50"/>
      <c r="T516" s="50"/>
      <c r="U516" s="50"/>
      <c r="V516" s="50"/>
      <c r="W516" s="52"/>
      <c r="X516" s="50"/>
      <c r="Y516" s="50"/>
      <c r="Z516" s="50"/>
    </row>
    <row r="517" spans="1:26" ht="17.2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0"/>
      <c r="K517" s="125"/>
      <c r="L517" s="125"/>
      <c r="R517" s="50"/>
      <c r="S517" s="50"/>
      <c r="T517" s="50"/>
      <c r="U517" s="50"/>
      <c r="V517" s="50"/>
      <c r="W517" s="52"/>
      <c r="X517" s="50"/>
      <c r="Y517" s="50"/>
      <c r="Z517" s="50"/>
    </row>
    <row r="518" spans="1:26" ht="17.2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0"/>
      <c r="K518" s="125"/>
      <c r="L518" s="125"/>
      <c r="R518" s="50"/>
      <c r="S518" s="50"/>
      <c r="T518" s="50"/>
      <c r="U518" s="50"/>
      <c r="V518" s="50"/>
      <c r="W518" s="52"/>
      <c r="X518" s="50"/>
      <c r="Y518" s="50"/>
      <c r="Z518" s="50"/>
    </row>
    <row r="519" spans="1:26" ht="17.2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0"/>
      <c r="K519" s="125"/>
      <c r="L519" s="125"/>
      <c r="R519" s="50"/>
      <c r="S519" s="50"/>
      <c r="T519" s="50"/>
      <c r="U519" s="50"/>
      <c r="V519" s="50"/>
      <c r="W519" s="52"/>
      <c r="X519" s="50"/>
      <c r="Y519" s="50"/>
      <c r="Z519" s="50"/>
    </row>
    <row r="520" spans="1:26" ht="17.2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0"/>
      <c r="K520" s="125"/>
      <c r="L520" s="125"/>
      <c r="R520" s="50"/>
      <c r="S520" s="50"/>
      <c r="T520" s="50"/>
      <c r="U520" s="50"/>
      <c r="V520" s="50"/>
      <c r="W520" s="52"/>
      <c r="X520" s="50"/>
      <c r="Y520" s="50"/>
      <c r="Z520" s="50"/>
    </row>
    <row r="521" spans="1:26" ht="17.2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0"/>
      <c r="K521" s="125"/>
      <c r="L521" s="125"/>
      <c r="R521" s="50"/>
      <c r="S521" s="50"/>
      <c r="T521" s="50"/>
      <c r="U521" s="50"/>
      <c r="V521" s="50"/>
      <c r="W521" s="52"/>
      <c r="X521" s="50"/>
      <c r="Y521" s="50"/>
      <c r="Z521" s="50"/>
    </row>
    <row r="522" spans="1:26" ht="17.2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0"/>
      <c r="K522" s="125"/>
      <c r="L522" s="125"/>
      <c r="R522" s="50"/>
      <c r="S522" s="50"/>
      <c r="T522" s="50"/>
      <c r="U522" s="50"/>
      <c r="V522" s="50"/>
      <c r="W522" s="52"/>
      <c r="X522" s="50"/>
      <c r="Y522" s="50"/>
      <c r="Z522" s="50"/>
    </row>
    <row r="523" spans="1:26" ht="17.2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0"/>
      <c r="K523" s="125"/>
      <c r="L523" s="125"/>
      <c r="R523" s="50"/>
      <c r="S523" s="50"/>
      <c r="T523" s="50"/>
      <c r="U523" s="50"/>
      <c r="V523" s="50"/>
      <c r="W523" s="52"/>
      <c r="X523" s="50"/>
      <c r="Y523" s="50"/>
      <c r="Z523" s="50"/>
    </row>
    <row r="524" spans="1:26" ht="17.2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0"/>
      <c r="K524" s="125"/>
      <c r="L524" s="125"/>
      <c r="R524" s="50"/>
      <c r="S524" s="50"/>
      <c r="T524" s="50"/>
      <c r="U524" s="50"/>
      <c r="V524" s="50"/>
      <c r="W524" s="52"/>
      <c r="X524" s="50"/>
      <c r="Y524" s="50"/>
      <c r="Z524" s="50"/>
    </row>
    <row r="525" spans="1:26" ht="17.2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0"/>
      <c r="K525" s="125"/>
      <c r="L525" s="125"/>
      <c r="R525" s="50"/>
      <c r="S525" s="50"/>
      <c r="T525" s="50"/>
      <c r="U525" s="50"/>
      <c r="V525" s="50"/>
      <c r="W525" s="52"/>
      <c r="X525" s="50"/>
      <c r="Y525" s="50"/>
      <c r="Z525" s="50"/>
    </row>
    <row r="526" spans="1:26" ht="17.2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0"/>
      <c r="K526" s="125"/>
      <c r="L526" s="125"/>
      <c r="R526" s="50"/>
      <c r="S526" s="50"/>
      <c r="T526" s="50"/>
      <c r="U526" s="50"/>
      <c r="V526" s="50"/>
      <c r="W526" s="52"/>
      <c r="X526" s="50"/>
      <c r="Y526" s="50"/>
      <c r="Z526" s="50"/>
    </row>
    <row r="527" spans="1:26" ht="17.2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0"/>
      <c r="K527" s="125"/>
      <c r="L527" s="125"/>
      <c r="R527" s="50"/>
      <c r="S527" s="50"/>
      <c r="T527" s="50"/>
      <c r="U527" s="50"/>
      <c r="V527" s="50"/>
      <c r="W527" s="52"/>
      <c r="X527" s="50"/>
      <c r="Y527" s="50"/>
      <c r="Z527" s="50"/>
    </row>
    <row r="528" spans="1:26" ht="17.2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0"/>
      <c r="K528" s="125"/>
      <c r="L528" s="125"/>
      <c r="R528" s="50"/>
      <c r="S528" s="50"/>
      <c r="T528" s="50"/>
      <c r="U528" s="50"/>
      <c r="V528" s="50"/>
      <c r="W528" s="52"/>
      <c r="X528" s="50"/>
      <c r="Y528" s="50"/>
      <c r="Z528" s="50"/>
    </row>
    <row r="529" spans="1:26" ht="17.2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0"/>
      <c r="K529" s="125"/>
      <c r="L529" s="125"/>
      <c r="R529" s="50"/>
      <c r="S529" s="50"/>
      <c r="T529" s="50"/>
      <c r="U529" s="50"/>
      <c r="V529" s="50"/>
      <c r="W529" s="52"/>
      <c r="X529" s="50"/>
      <c r="Y529" s="50"/>
      <c r="Z529" s="50"/>
    </row>
    <row r="530" spans="1:26" ht="17.2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0"/>
      <c r="K530" s="125"/>
      <c r="L530" s="125"/>
      <c r="R530" s="50"/>
      <c r="S530" s="50"/>
      <c r="T530" s="50"/>
      <c r="U530" s="50"/>
      <c r="V530" s="50"/>
      <c r="W530" s="52"/>
      <c r="X530" s="50"/>
      <c r="Y530" s="50"/>
      <c r="Z530" s="50"/>
    </row>
    <row r="531" spans="1:26" ht="17.2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0"/>
      <c r="K531" s="125"/>
      <c r="L531" s="125"/>
      <c r="R531" s="50"/>
      <c r="S531" s="50"/>
      <c r="T531" s="50"/>
      <c r="U531" s="50"/>
      <c r="V531" s="50"/>
      <c r="W531" s="52"/>
      <c r="X531" s="50"/>
      <c r="Y531" s="50"/>
      <c r="Z531" s="50"/>
    </row>
    <row r="532" spans="1:26" ht="17.2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0"/>
      <c r="K532" s="125"/>
      <c r="L532" s="125"/>
      <c r="R532" s="50"/>
      <c r="S532" s="50"/>
      <c r="T532" s="50"/>
      <c r="U532" s="50"/>
      <c r="V532" s="50"/>
      <c r="W532" s="52"/>
      <c r="X532" s="50"/>
      <c r="Y532" s="50"/>
      <c r="Z532" s="50"/>
    </row>
    <row r="533" spans="1:26" ht="17.2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0"/>
      <c r="K533" s="125"/>
      <c r="L533" s="125"/>
      <c r="R533" s="50"/>
      <c r="S533" s="50"/>
      <c r="T533" s="50"/>
      <c r="U533" s="50"/>
      <c r="V533" s="50"/>
      <c r="W533" s="52"/>
      <c r="X533" s="50"/>
      <c r="Y533" s="50"/>
      <c r="Z533" s="50"/>
    </row>
    <row r="534" spans="1:26" ht="17.2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0"/>
      <c r="K534" s="125"/>
      <c r="L534" s="125"/>
      <c r="R534" s="50"/>
      <c r="S534" s="50"/>
      <c r="T534" s="50"/>
      <c r="U534" s="50"/>
      <c r="V534" s="50"/>
      <c r="W534" s="52"/>
      <c r="X534" s="50"/>
      <c r="Y534" s="50"/>
      <c r="Z534" s="50"/>
    </row>
    <row r="535" spans="1:26" ht="17.2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0"/>
      <c r="K535" s="125"/>
      <c r="L535" s="125"/>
      <c r="R535" s="50"/>
      <c r="S535" s="50"/>
      <c r="T535" s="50"/>
      <c r="U535" s="50"/>
      <c r="V535" s="50"/>
      <c r="W535" s="52"/>
      <c r="X535" s="50"/>
      <c r="Y535" s="50"/>
      <c r="Z535" s="50"/>
    </row>
    <row r="536" spans="1:26" ht="17.2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0"/>
      <c r="K536" s="125"/>
      <c r="L536" s="125"/>
      <c r="R536" s="50"/>
      <c r="S536" s="50"/>
      <c r="T536" s="50"/>
      <c r="U536" s="50"/>
      <c r="V536" s="50"/>
      <c r="W536" s="52"/>
      <c r="X536" s="50"/>
      <c r="Y536" s="50"/>
      <c r="Z536" s="50"/>
    </row>
    <row r="537" spans="1:26" ht="17.2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0"/>
      <c r="K537" s="125"/>
      <c r="L537" s="125"/>
      <c r="R537" s="50"/>
      <c r="S537" s="50"/>
      <c r="T537" s="50"/>
      <c r="U537" s="50"/>
      <c r="V537" s="50"/>
      <c r="W537" s="52"/>
      <c r="X537" s="50"/>
      <c r="Y537" s="50"/>
      <c r="Z537" s="50"/>
    </row>
    <row r="538" spans="1:26" ht="17.2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0"/>
      <c r="K538" s="125"/>
      <c r="L538" s="125"/>
      <c r="R538" s="50"/>
      <c r="S538" s="50"/>
      <c r="T538" s="50"/>
      <c r="U538" s="50"/>
      <c r="V538" s="50"/>
      <c r="W538" s="52"/>
      <c r="X538" s="50"/>
      <c r="Y538" s="50"/>
      <c r="Z538" s="50"/>
    </row>
    <row r="539" spans="1:26" ht="17.2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0"/>
      <c r="K539" s="125"/>
      <c r="L539" s="125"/>
      <c r="R539" s="50"/>
      <c r="S539" s="50"/>
      <c r="T539" s="50"/>
      <c r="U539" s="50"/>
      <c r="V539" s="50"/>
      <c r="W539" s="52"/>
      <c r="X539" s="50"/>
      <c r="Y539" s="50"/>
      <c r="Z539" s="50"/>
    </row>
    <row r="540" spans="1:26" ht="17.2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0"/>
      <c r="K540" s="125"/>
      <c r="L540" s="125"/>
      <c r="R540" s="50"/>
      <c r="S540" s="50"/>
      <c r="T540" s="50"/>
      <c r="U540" s="50"/>
      <c r="V540" s="50"/>
      <c r="W540" s="52"/>
      <c r="X540" s="50"/>
      <c r="Y540" s="50"/>
      <c r="Z540" s="50"/>
    </row>
    <row r="541" spans="1:26" ht="17.2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0"/>
      <c r="K541" s="125"/>
      <c r="L541" s="125"/>
      <c r="R541" s="50"/>
      <c r="S541" s="50"/>
      <c r="T541" s="50"/>
      <c r="U541" s="50"/>
      <c r="V541" s="50"/>
      <c r="W541" s="52"/>
      <c r="X541" s="50"/>
      <c r="Y541" s="50"/>
      <c r="Z541" s="50"/>
    </row>
    <row r="542" spans="1:26" ht="17.2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0"/>
      <c r="K542" s="125"/>
      <c r="L542" s="125"/>
      <c r="R542" s="50"/>
      <c r="S542" s="50"/>
      <c r="T542" s="50"/>
      <c r="U542" s="50"/>
      <c r="V542" s="50"/>
      <c r="W542" s="52"/>
      <c r="X542" s="50"/>
      <c r="Y542" s="50"/>
      <c r="Z542" s="50"/>
    </row>
    <row r="543" spans="1:26" ht="17.2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0"/>
      <c r="K543" s="125"/>
      <c r="L543" s="125"/>
      <c r="R543" s="50"/>
      <c r="S543" s="50"/>
      <c r="T543" s="50"/>
      <c r="U543" s="50"/>
      <c r="V543" s="50"/>
      <c r="W543" s="52"/>
      <c r="X543" s="50"/>
      <c r="Y543" s="50"/>
      <c r="Z543" s="50"/>
    </row>
    <row r="544" spans="1:26" ht="17.2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0"/>
      <c r="K544" s="125"/>
      <c r="L544" s="125"/>
      <c r="R544" s="50"/>
      <c r="S544" s="50"/>
      <c r="T544" s="50"/>
      <c r="U544" s="50"/>
      <c r="V544" s="50"/>
      <c r="W544" s="52"/>
      <c r="X544" s="50"/>
      <c r="Y544" s="50"/>
      <c r="Z544" s="50"/>
    </row>
    <row r="545" spans="1:26" ht="17.2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0"/>
      <c r="K545" s="125"/>
      <c r="L545" s="125"/>
      <c r="R545" s="50"/>
      <c r="S545" s="50"/>
      <c r="T545" s="50"/>
      <c r="U545" s="50"/>
      <c r="V545" s="50"/>
      <c r="W545" s="52"/>
      <c r="X545" s="50"/>
      <c r="Y545" s="50"/>
      <c r="Z545" s="50"/>
    </row>
    <row r="546" spans="1:26" ht="17.2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0"/>
      <c r="K546" s="125"/>
      <c r="L546" s="125"/>
      <c r="R546" s="50"/>
      <c r="S546" s="50"/>
      <c r="T546" s="50"/>
      <c r="U546" s="50"/>
      <c r="V546" s="50"/>
      <c r="W546" s="52"/>
      <c r="X546" s="50"/>
      <c r="Y546" s="50"/>
      <c r="Z546" s="50"/>
    </row>
    <row r="547" spans="1:26" ht="17.2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0"/>
      <c r="K547" s="125"/>
      <c r="L547" s="125"/>
      <c r="R547" s="50"/>
      <c r="S547" s="50"/>
      <c r="T547" s="50"/>
      <c r="U547" s="50"/>
      <c r="V547" s="50"/>
      <c r="W547" s="52"/>
      <c r="X547" s="50"/>
      <c r="Y547" s="50"/>
      <c r="Z547" s="50"/>
    </row>
    <row r="548" spans="1:26" ht="17.2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0"/>
      <c r="K548" s="125"/>
      <c r="L548" s="125"/>
      <c r="R548" s="50"/>
      <c r="S548" s="50"/>
      <c r="T548" s="50"/>
      <c r="U548" s="50"/>
      <c r="V548" s="50"/>
      <c r="W548" s="52"/>
      <c r="X548" s="50"/>
      <c r="Y548" s="50"/>
      <c r="Z548" s="50"/>
    </row>
    <row r="549" spans="1:26" ht="17.2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0"/>
      <c r="K549" s="125"/>
      <c r="L549" s="125"/>
      <c r="R549" s="50"/>
      <c r="S549" s="50"/>
      <c r="T549" s="50"/>
      <c r="U549" s="50"/>
      <c r="V549" s="50"/>
      <c r="W549" s="52"/>
      <c r="X549" s="50"/>
      <c r="Y549" s="50"/>
      <c r="Z549" s="50"/>
    </row>
    <row r="550" spans="1:26" ht="17.2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0"/>
      <c r="K550" s="125"/>
      <c r="L550" s="125"/>
      <c r="R550" s="50"/>
      <c r="S550" s="50"/>
      <c r="T550" s="50"/>
      <c r="U550" s="50"/>
      <c r="V550" s="50"/>
      <c r="W550" s="52"/>
      <c r="X550" s="50"/>
      <c r="Y550" s="50"/>
      <c r="Z550" s="50"/>
    </row>
    <row r="551" spans="1:26" ht="17.2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0"/>
      <c r="K551" s="125"/>
      <c r="L551" s="125"/>
      <c r="R551" s="50"/>
      <c r="S551" s="50"/>
      <c r="T551" s="50"/>
      <c r="U551" s="50"/>
      <c r="V551" s="50"/>
      <c r="W551" s="52"/>
      <c r="X551" s="50"/>
      <c r="Y551" s="50"/>
      <c r="Z551" s="50"/>
    </row>
    <row r="552" spans="1:26" ht="17.2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0"/>
      <c r="K552" s="125"/>
      <c r="L552" s="125"/>
      <c r="R552" s="50"/>
      <c r="S552" s="50"/>
      <c r="T552" s="50"/>
      <c r="U552" s="50"/>
      <c r="V552" s="50"/>
      <c r="W552" s="52"/>
      <c r="X552" s="50"/>
      <c r="Y552" s="50"/>
      <c r="Z552" s="50"/>
    </row>
    <row r="553" spans="1:26" ht="17.2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0"/>
      <c r="K553" s="125"/>
      <c r="L553" s="125"/>
      <c r="R553" s="50"/>
      <c r="S553" s="50"/>
      <c r="T553" s="50"/>
      <c r="U553" s="50"/>
      <c r="V553" s="50"/>
      <c r="W553" s="52"/>
      <c r="X553" s="50"/>
      <c r="Y553" s="50"/>
      <c r="Z553" s="50"/>
    </row>
    <row r="554" spans="1:26" ht="17.2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0"/>
      <c r="K554" s="125"/>
      <c r="L554" s="125"/>
      <c r="R554" s="50"/>
      <c r="S554" s="50"/>
      <c r="T554" s="50"/>
      <c r="U554" s="50"/>
      <c r="V554" s="50"/>
      <c r="W554" s="52"/>
      <c r="X554" s="50"/>
      <c r="Y554" s="50"/>
      <c r="Z554" s="50"/>
    </row>
    <row r="555" spans="1:26" ht="17.2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0"/>
      <c r="K555" s="125"/>
      <c r="L555" s="125"/>
      <c r="R555" s="50"/>
      <c r="S555" s="50"/>
      <c r="T555" s="50"/>
      <c r="U555" s="50"/>
      <c r="V555" s="50"/>
      <c r="W555" s="52"/>
      <c r="X555" s="50"/>
      <c r="Y555" s="50"/>
      <c r="Z555" s="50"/>
    </row>
    <row r="556" spans="1:26" ht="17.2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0"/>
      <c r="K556" s="125"/>
      <c r="L556" s="125"/>
      <c r="R556" s="50"/>
      <c r="S556" s="50"/>
      <c r="T556" s="50"/>
      <c r="U556" s="50"/>
      <c r="V556" s="50"/>
      <c r="W556" s="52"/>
      <c r="X556" s="50"/>
      <c r="Y556" s="50"/>
      <c r="Z556" s="50"/>
    </row>
    <row r="557" spans="1:26" ht="17.2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0"/>
      <c r="K557" s="125"/>
      <c r="L557" s="125"/>
      <c r="R557" s="50"/>
      <c r="S557" s="50"/>
      <c r="T557" s="50"/>
      <c r="U557" s="50"/>
      <c r="V557" s="50"/>
      <c r="W557" s="52"/>
      <c r="X557" s="50"/>
      <c r="Y557" s="50"/>
      <c r="Z557" s="50"/>
    </row>
    <row r="558" spans="1:26" ht="17.2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0"/>
      <c r="K558" s="125"/>
      <c r="L558" s="125"/>
      <c r="R558" s="50"/>
      <c r="S558" s="50"/>
      <c r="T558" s="50"/>
      <c r="U558" s="50"/>
      <c r="V558" s="50"/>
      <c r="W558" s="52"/>
      <c r="X558" s="50"/>
      <c r="Y558" s="50"/>
      <c r="Z558" s="50"/>
    </row>
    <row r="559" spans="1:26" ht="17.2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0"/>
      <c r="K559" s="125"/>
      <c r="L559" s="125"/>
      <c r="R559" s="50"/>
      <c r="S559" s="50"/>
      <c r="T559" s="50"/>
      <c r="U559" s="50"/>
      <c r="V559" s="50"/>
      <c r="W559" s="52"/>
      <c r="X559" s="50"/>
      <c r="Y559" s="50"/>
      <c r="Z559" s="50"/>
    </row>
    <row r="560" spans="1:26" ht="17.2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0"/>
      <c r="K560" s="125"/>
      <c r="L560" s="125"/>
      <c r="R560" s="50"/>
      <c r="S560" s="50"/>
      <c r="T560" s="50"/>
      <c r="U560" s="50"/>
      <c r="V560" s="50"/>
      <c r="W560" s="52"/>
      <c r="X560" s="50"/>
      <c r="Y560" s="50"/>
      <c r="Z560" s="50"/>
    </row>
    <row r="561" spans="1:26" ht="17.2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0"/>
      <c r="K561" s="125"/>
      <c r="L561" s="125"/>
      <c r="R561" s="50"/>
      <c r="S561" s="50"/>
      <c r="T561" s="50"/>
      <c r="U561" s="50"/>
      <c r="V561" s="50"/>
      <c r="W561" s="52"/>
      <c r="X561" s="50"/>
      <c r="Y561" s="50"/>
      <c r="Z561" s="50"/>
    </row>
    <row r="562" spans="1:26" ht="17.2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0"/>
      <c r="K562" s="125"/>
      <c r="L562" s="125"/>
      <c r="R562" s="50"/>
      <c r="S562" s="50"/>
      <c r="T562" s="50"/>
      <c r="U562" s="50"/>
      <c r="V562" s="50"/>
      <c r="W562" s="52"/>
      <c r="X562" s="50"/>
      <c r="Y562" s="50"/>
      <c r="Z562" s="50"/>
    </row>
    <row r="563" spans="1:26" ht="17.2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0"/>
      <c r="K563" s="125"/>
      <c r="L563" s="125"/>
      <c r="R563" s="50"/>
      <c r="S563" s="50"/>
      <c r="T563" s="50"/>
      <c r="U563" s="50"/>
      <c r="V563" s="50"/>
      <c r="W563" s="52"/>
      <c r="X563" s="50"/>
      <c r="Y563" s="50"/>
      <c r="Z563" s="50"/>
    </row>
    <row r="564" spans="1:26" ht="17.2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0"/>
      <c r="K564" s="125"/>
      <c r="L564" s="125"/>
      <c r="R564" s="50"/>
      <c r="S564" s="50"/>
      <c r="T564" s="50"/>
      <c r="U564" s="50"/>
      <c r="V564" s="50"/>
      <c r="W564" s="52"/>
      <c r="X564" s="50"/>
      <c r="Y564" s="50"/>
      <c r="Z564" s="50"/>
    </row>
    <row r="565" spans="1:26" ht="17.2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0"/>
      <c r="K565" s="125"/>
      <c r="L565" s="125"/>
      <c r="R565" s="50"/>
      <c r="S565" s="50"/>
      <c r="T565" s="50"/>
      <c r="U565" s="50"/>
      <c r="V565" s="50"/>
      <c r="W565" s="52"/>
      <c r="X565" s="50"/>
      <c r="Y565" s="50"/>
      <c r="Z565" s="50"/>
    </row>
    <row r="566" spans="1:26" ht="17.2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0"/>
      <c r="K566" s="125"/>
      <c r="L566" s="125"/>
      <c r="R566" s="50"/>
      <c r="S566" s="50"/>
      <c r="T566" s="50"/>
      <c r="U566" s="50"/>
      <c r="V566" s="50"/>
      <c r="W566" s="52"/>
      <c r="X566" s="50"/>
      <c r="Y566" s="50"/>
      <c r="Z566" s="50"/>
    </row>
    <row r="567" spans="1:26" ht="17.2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0"/>
      <c r="K567" s="125"/>
      <c r="L567" s="125"/>
      <c r="R567" s="50"/>
      <c r="S567" s="50"/>
      <c r="T567" s="50"/>
      <c r="U567" s="50"/>
      <c r="V567" s="50"/>
      <c r="W567" s="52"/>
      <c r="X567" s="50"/>
      <c r="Y567" s="50"/>
      <c r="Z567" s="50"/>
    </row>
    <row r="568" spans="1:26" ht="17.2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0"/>
      <c r="K568" s="125"/>
      <c r="L568" s="125"/>
      <c r="R568" s="50"/>
      <c r="S568" s="50"/>
      <c r="T568" s="50"/>
      <c r="U568" s="50"/>
      <c r="V568" s="50"/>
      <c r="W568" s="52"/>
      <c r="X568" s="50"/>
      <c r="Y568" s="50"/>
      <c r="Z568" s="50"/>
    </row>
    <row r="569" spans="1:26" ht="17.2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0"/>
      <c r="K569" s="125"/>
      <c r="L569" s="125"/>
      <c r="R569" s="50"/>
      <c r="S569" s="50"/>
      <c r="T569" s="50"/>
      <c r="U569" s="50"/>
      <c r="V569" s="50"/>
      <c r="W569" s="52"/>
      <c r="X569" s="50"/>
      <c r="Y569" s="50"/>
      <c r="Z569" s="50"/>
    </row>
    <row r="570" spans="1:26" ht="17.2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0"/>
      <c r="K570" s="125"/>
      <c r="L570" s="125"/>
      <c r="R570" s="50"/>
      <c r="S570" s="50"/>
      <c r="T570" s="50"/>
      <c r="U570" s="50"/>
      <c r="V570" s="50"/>
      <c r="W570" s="52"/>
      <c r="X570" s="50"/>
      <c r="Y570" s="50"/>
      <c r="Z570" s="50"/>
    </row>
    <row r="571" spans="1:26" ht="17.2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0"/>
      <c r="K571" s="125"/>
      <c r="L571" s="125"/>
      <c r="R571" s="50"/>
      <c r="S571" s="50"/>
      <c r="T571" s="50"/>
      <c r="U571" s="50"/>
      <c r="V571" s="50"/>
      <c r="W571" s="52"/>
      <c r="X571" s="50"/>
      <c r="Y571" s="50"/>
      <c r="Z571" s="50"/>
    </row>
    <row r="572" spans="1:26" ht="17.2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0"/>
      <c r="K572" s="125"/>
      <c r="L572" s="125"/>
      <c r="R572" s="50"/>
      <c r="S572" s="50"/>
      <c r="T572" s="50"/>
      <c r="U572" s="50"/>
      <c r="V572" s="50"/>
      <c r="W572" s="52"/>
      <c r="X572" s="50"/>
      <c r="Y572" s="50"/>
      <c r="Z572" s="50"/>
    </row>
    <row r="573" spans="1:26" ht="17.2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0"/>
      <c r="K573" s="125"/>
      <c r="L573" s="125"/>
      <c r="R573" s="50"/>
      <c r="S573" s="50"/>
      <c r="T573" s="50"/>
      <c r="U573" s="50"/>
      <c r="V573" s="50"/>
      <c r="W573" s="52"/>
      <c r="X573" s="50"/>
      <c r="Y573" s="50"/>
      <c r="Z573" s="50"/>
    </row>
    <row r="574" spans="1:26" ht="17.2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0"/>
      <c r="K574" s="125"/>
      <c r="L574" s="125"/>
      <c r="R574" s="50"/>
      <c r="S574" s="50"/>
      <c r="T574" s="50"/>
      <c r="U574" s="50"/>
      <c r="V574" s="50"/>
      <c r="W574" s="52"/>
      <c r="X574" s="50"/>
      <c r="Y574" s="50"/>
      <c r="Z574" s="50"/>
    </row>
    <row r="575" spans="1:26" ht="17.2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0"/>
      <c r="K575" s="125"/>
      <c r="L575" s="125"/>
      <c r="R575" s="50"/>
      <c r="S575" s="50"/>
      <c r="T575" s="50"/>
      <c r="U575" s="50"/>
      <c r="V575" s="50"/>
      <c r="W575" s="52"/>
      <c r="X575" s="50"/>
      <c r="Y575" s="50"/>
      <c r="Z575" s="50"/>
    </row>
    <row r="576" spans="1:26" ht="17.2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0"/>
      <c r="K576" s="125"/>
      <c r="L576" s="125"/>
      <c r="R576" s="50"/>
      <c r="S576" s="50"/>
      <c r="T576" s="50"/>
      <c r="U576" s="50"/>
      <c r="V576" s="50"/>
      <c r="W576" s="52"/>
      <c r="X576" s="50"/>
      <c r="Y576" s="50"/>
      <c r="Z576" s="50"/>
    </row>
    <row r="577" spans="1:26" ht="17.2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0"/>
      <c r="K577" s="125"/>
      <c r="L577" s="125"/>
      <c r="R577" s="50"/>
      <c r="S577" s="50"/>
      <c r="T577" s="50"/>
      <c r="U577" s="50"/>
      <c r="V577" s="50"/>
      <c r="W577" s="52"/>
      <c r="X577" s="50"/>
      <c r="Y577" s="50"/>
      <c r="Z577" s="50"/>
    </row>
    <row r="578" spans="1:26" ht="17.2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0"/>
      <c r="K578" s="125"/>
      <c r="L578" s="125"/>
      <c r="R578" s="50"/>
      <c r="S578" s="50"/>
      <c r="T578" s="50"/>
      <c r="U578" s="50"/>
      <c r="V578" s="50"/>
      <c r="W578" s="52"/>
      <c r="X578" s="50"/>
      <c r="Y578" s="50"/>
      <c r="Z578" s="50"/>
    </row>
    <row r="579" spans="1:26" ht="17.2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0"/>
      <c r="K579" s="125"/>
      <c r="L579" s="125"/>
      <c r="R579" s="50"/>
      <c r="S579" s="50"/>
      <c r="T579" s="50"/>
      <c r="U579" s="50"/>
      <c r="V579" s="50"/>
      <c r="W579" s="52"/>
      <c r="X579" s="50"/>
      <c r="Y579" s="50"/>
      <c r="Z579" s="50"/>
    </row>
    <row r="580" spans="1:26" ht="17.2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0"/>
      <c r="K580" s="125"/>
      <c r="L580" s="125"/>
      <c r="R580" s="50"/>
      <c r="S580" s="50"/>
      <c r="T580" s="50"/>
      <c r="U580" s="50"/>
      <c r="V580" s="50"/>
      <c r="W580" s="52"/>
      <c r="X580" s="50"/>
      <c r="Y580" s="50"/>
      <c r="Z580" s="50"/>
    </row>
    <row r="581" spans="1:26" ht="17.2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0"/>
      <c r="K581" s="125"/>
      <c r="L581" s="125"/>
      <c r="R581" s="50"/>
      <c r="S581" s="50"/>
      <c r="T581" s="50"/>
      <c r="U581" s="50"/>
      <c r="V581" s="50"/>
      <c r="W581" s="52"/>
      <c r="X581" s="50"/>
      <c r="Y581" s="50"/>
      <c r="Z581" s="50"/>
    </row>
    <row r="582" spans="1:26" ht="17.2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0"/>
      <c r="K582" s="125"/>
      <c r="L582" s="125"/>
      <c r="R582" s="50"/>
      <c r="S582" s="50"/>
      <c r="T582" s="50"/>
      <c r="U582" s="50"/>
      <c r="V582" s="50"/>
      <c r="W582" s="52"/>
      <c r="X582" s="50"/>
      <c r="Y582" s="50"/>
      <c r="Z582" s="50"/>
    </row>
    <row r="583" spans="1:26" ht="17.2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0"/>
      <c r="K583" s="125"/>
      <c r="L583" s="125"/>
      <c r="R583" s="50"/>
      <c r="S583" s="50"/>
      <c r="T583" s="50"/>
      <c r="U583" s="50"/>
      <c r="V583" s="50"/>
      <c r="W583" s="52"/>
      <c r="X583" s="50"/>
      <c r="Y583" s="50"/>
      <c r="Z583" s="50"/>
    </row>
    <row r="584" spans="1:26" ht="17.2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0"/>
      <c r="K584" s="125"/>
      <c r="L584" s="125"/>
      <c r="R584" s="50"/>
      <c r="S584" s="50"/>
      <c r="T584" s="50"/>
      <c r="U584" s="50"/>
      <c r="V584" s="50"/>
      <c r="W584" s="52"/>
      <c r="X584" s="50"/>
      <c r="Y584" s="50"/>
      <c r="Z584" s="50"/>
    </row>
    <row r="585" spans="1:26" ht="17.2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0"/>
      <c r="K585" s="125"/>
      <c r="L585" s="125"/>
      <c r="R585" s="50"/>
      <c r="S585" s="50"/>
      <c r="T585" s="50"/>
      <c r="U585" s="50"/>
      <c r="V585" s="50"/>
      <c r="W585" s="52"/>
      <c r="X585" s="50"/>
      <c r="Y585" s="50"/>
      <c r="Z585" s="50"/>
    </row>
    <row r="586" spans="1:26" ht="17.2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0"/>
      <c r="K586" s="125"/>
      <c r="L586" s="125"/>
      <c r="R586" s="50"/>
      <c r="S586" s="50"/>
      <c r="T586" s="50"/>
      <c r="U586" s="50"/>
      <c r="V586" s="50"/>
      <c r="W586" s="52"/>
      <c r="X586" s="50"/>
      <c r="Y586" s="50"/>
      <c r="Z586" s="50"/>
    </row>
    <row r="587" spans="1:26" ht="17.2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0"/>
      <c r="K587" s="125"/>
      <c r="L587" s="125"/>
      <c r="R587" s="50"/>
      <c r="S587" s="50"/>
      <c r="T587" s="50"/>
      <c r="U587" s="50"/>
      <c r="V587" s="50"/>
      <c r="W587" s="52"/>
      <c r="X587" s="50"/>
      <c r="Y587" s="50"/>
      <c r="Z587" s="50"/>
    </row>
    <row r="588" spans="1:26" ht="17.2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0"/>
      <c r="K588" s="125"/>
      <c r="L588" s="125"/>
      <c r="R588" s="50"/>
      <c r="S588" s="50"/>
      <c r="T588" s="50"/>
      <c r="U588" s="50"/>
      <c r="V588" s="50"/>
      <c r="W588" s="52"/>
      <c r="X588" s="50"/>
      <c r="Y588" s="50"/>
      <c r="Z588" s="50"/>
    </row>
    <row r="589" spans="1:26" ht="17.2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0"/>
      <c r="K589" s="125"/>
      <c r="L589" s="125"/>
      <c r="R589" s="50"/>
      <c r="S589" s="50"/>
      <c r="T589" s="50"/>
      <c r="U589" s="50"/>
      <c r="V589" s="50"/>
      <c r="W589" s="52"/>
      <c r="X589" s="50"/>
      <c r="Y589" s="50"/>
      <c r="Z589" s="50"/>
    </row>
    <row r="590" spans="1:26" ht="17.2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0"/>
      <c r="K590" s="125"/>
      <c r="L590" s="125"/>
      <c r="R590" s="50"/>
      <c r="S590" s="50"/>
      <c r="T590" s="50"/>
      <c r="U590" s="50"/>
      <c r="V590" s="50"/>
      <c r="W590" s="52"/>
      <c r="X590" s="50"/>
      <c r="Y590" s="50"/>
      <c r="Z590" s="50"/>
    </row>
    <row r="591" spans="1:26" ht="17.2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0"/>
      <c r="K591" s="125"/>
      <c r="L591" s="125"/>
      <c r="R591" s="50"/>
      <c r="S591" s="50"/>
      <c r="T591" s="50"/>
      <c r="U591" s="50"/>
      <c r="V591" s="50"/>
      <c r="W591" s="52"/>
      <c r="X591" s="50"/>
      <c r="Y591" s="50"/>
      <c r="Z591" s="50"/>
    </row>
    <row r="592" spans="1:26" ht="17.2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0"/>
      <c r="K592" s="125"/>
      <c r="L592" s="125"/>
      <c r="R592" s="50"/>
      <c r="S592" s="50"/>
      <c r="T592" s="50"/>
      <c r="U592" s="50"/>
      <c r="V592" s="50"/>
      <c r="W592" s="52"/>
      <c r="X592" s="50"/>
      <c r="Y592" s="50"/>
      <c r="Z592" s="50"/>
    </row>
    <row r="593" spans="1:26" ht="17.2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0"/>
      <c r="K593" s="125"/>
      <c r="L593" s="125"/>
      <c r="R593" s="50"/>
      <c r="S593" s="50"/>
      <c r="T593" s="50"/>
      <c r="U593" s="50"/>
      <c r="V593" s="50"/>
      <c r="W593" s="52"/>
      <c r="X593" s="50"/>
      <c r="Y593" s="50"/>
      <c r="Z593" s="50"/>
    </row>
    <row r="594" spans="1:26" ht="17.2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0"/>
      <c r="K594" s="125"/>
      <c r="L594" s="125"/>
      <c r="R594" s="50"/>
      <c r="S594" s="50"/>
      <c r="T594" s="50"/>
      <c r="U594" s="50"/>
      <c r="V594" s="50"/>
      <c r="W594" s="52"/>
      <c r="X594" s="50"/>
      <c r="Y594" s="50"/>
      <c r="Z594" s="50"/>
    </row>
    <row r="595" spans="1:26" ht="17.2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0"/>
      <c r="K595" s="125"/>
      <c r="L595" s="125"/>
      <c r="R595" s="50"/>
      <c r="S595" s="50"/>
      <c r="T595" s="50"/>
      <c r="U595" s="50"/>
      <c r="V595" s="50"/>
      <c r="W595" s="52"/>
      <c r="X595" s="50"/>
      <c r="Y595" s="50"/>
      <c r="Z595" s="50"/>
    </row>
    <row r="596" spans="1:26" ht="17.2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0"/>
      <c r="K596" s="125"/>
      <c r="L596" s="125"/>
      <c r="R596" s="50"/>
      <c r="S596" s="50"/>
      <c r="T596" s="50"/>
      <c r="U596" s="50"/>
      <c r="V596" s="50"/>
      <c r="W596" s="52"/>
      <c r="X596" s="50"/>
      <c r="Y596" s="50"/>
      <c r="Z596" s="50"/>
    </row>
    <row r="597" spans="1:26" ht="17.2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0"/>
      <c r="K597" s="125"/>
      <c r="L597" s="125"/>
      <c r="R597" s="50"/>
      <c r="S597" s="50"/>
      <c r="T597" s="50"/>
      <c r="U597" s="50"/>
      <c r="V597" s="50"/>
      <c r="W597" s="52"/>
      <c r="X597" s="50"/>
      <c r="Y597" s="50"/>
      <c r="Z597" s="50"/>
    </row>
    <row r="598" spans="1:26" ht="17.2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0"/>
      <c r="K598" s="125"/>
      <c r="L598" s="125"/>
      <c r="R598" s="50"/>
      <c r="S598" s="50"/>
      <c r="T598" s="50"/>
      <c r="U598" s="50"/>
      <c r="V598" s="50"/>
      <c r="W598" s="52"/>
      <c r="X598" s="50"/>
      <c r="Y598" s="50"/>
      <c r="Z598" s="50"/>
    </row>
    <row r="599" spans="1:26" ht="17.2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0"/>
      <c r="K599" s="125"/>
      <c r="L599" s="125"/>
      <c r="R599" s="50"/>
      <c r="S599" s="50"/>
      <c r="T599" s="50"/>
      <c r="U599" s="50"/>
      <c r="V599" s="50"/>
      <c r="W599" s="52"/>
      <c r="X599" s="50"/>
      <c r="Y599" s="50"/>
      <c r="Z599" s="50"/>
    </row>
    <row r="600" spans="1:26" ht="17.2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0"/>
      <c r="K600" s="125"/>
      <c r="L600" s="125"/>
      <c r="R600" s="50"/>
      <c r="S600" s="50"/>
      <c r="T600" s="50"/>
      <c r="U600" s="50"/>
      <c r="V600" s="50"/>
      <c r="W600" s="52"/>
      <c r="X600" s="50"/>
      <c r="Y600" s="50"/>
      <c r="Z600" s="50"/>
    </row>
    <row r="601" spans="1:26" ht="17.2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0"/>
      <c r="K601" s="125"/>
      <c r="L601" s="125"/>
      <c r="R601" s="50"/>
      <c r="S601" s="50"/>
      <c r="T601" s="50"/>
      <c r="U601" s="50"/>
      <c r="V601" s="50"/>
      <c r="W601" s="52"/>
      <c r="X601" s="50"/>
      <c r="Y601" s="50"/>
      <c r="Z601" s="50"/>
    </row>
    <row r="602" spans="1:26" ht="17.2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0"/>
      <c r="K602" s="125"/>
      <c r="L602" s="125"/>
      <c r="R602" s="50"/>
      <c r="S602" s="50"/>
      <c r="T602" s="50"/>
      <c r="U602" s="50"/>
      <c r="V602" s="50"/>
      <c r="W602" s="52"/>
      <c r="X602" s="50"/>
      <c r="Y602" s="50"/>
      <c r="Z602" s="50"/>
    </row>
    <row r="603" spans="1:26" ht="17.2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0"/>
      <c r="K603" s="125"/>
      <c r="L603" s="125"/>
      <c r="R603" s="50"/>
      <c r="S603" s="50"/>
      <c r="T603" s="50"/>
      <c r="U603" s="50"/>
      <c r="V603" s="50"/>
      <c r="W603" s="52"/>
      <c r="X603" s="50"/>
      <c r="Y603" s="50"/>
      <c r="Z603" s="50"/>
    </row>
    <row r="604" spans="1:26" ht="17.2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0"/>
      <c r="K604" s="125"/>
      <c r="L604" s="125"/>
      <c r="R604" s="50"/>
      <c r="S604" s="50"/>
      <c r="T604" s="50"/>
      <c r="U604" s="50"/>
      <c r="V604" s="50"/>
      <c r="W604" s="52"/>
      <c r="X604" s="50"/>
      <c r="Y604" s="50"/>
      <c r="Z604" s="50"/>
    </row>
    <row r="605" spans="1:26" ht="17.2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0"/>
      <c r="K605" s="125"/>
      <c r="L605" s="125"/>
      <c r="R605" s="50"/>
      <c r="S605" s="50"/>
      <c r="T605" s="50"/>
      <c r="U605" s="50"/>
      <c r="V605" s="50"/>
      <c r="W605" s="52"/>
      <c r="X605" s="50"/>
      <c r="Y605" s="50"/>
      <c r="Z605" s="50"/>
    </row>
    <row r="606" spans="1:26" ht="17.2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0"/>
      <c r="K606" s="125"/>
      <c r="L606" s="125"/>
      <c r="R606" s="50"/>
      <c r="S606" s="50"/>
      <c r="T606" s="50"/>
      <c r="U606" s="50"/>
      <c r="V606" s="50"/>
      <c r="W606" s="52"/>
      <c r="X606" s="50"/>
      <c r="Y606" s="50"/>
      <c r="Z606" s="50"/>
    </row>
    <row r="607" spans="1:26" ht="17.2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0"/>
      <c r="K607" s="125"/>
      <c r="L607" s="125"/>
      <c r="R607" s="50"/>
      <c r="S607" s="50"/>
      <c r="T607" s="50"/>
      <c r="U607" s="50"/>
      <c r="V607" s="50"/>
      <c r="W607" s="52"/>
      <c r="X607" s="50"/>
      <c r="Y607" s="50"/>
      <c r="Z607" s="50"/>
    </row>
    <row r="608" spans="1:26" ht="17.2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0"/>
      <c r="K608" s="125"/>
      <c r="L608" s="125"/>
      <c r="R608" s="50"/>
      <c r="S608" s="50"/>
      <c r="T608" s="50"/>
      <c r="U608" s="50"/>
      <c r="V608" s="50"/>
      <c r="W608" s="52"/>
      <c r="X608" s="50"/>
      <c r="Y608" s="50"/>
      <c r="Z608" s="50"/>
    </row>
    <row r="609" spans="1:26" ht="17.2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0"/>
      <c r="K609" s="125"/>
      <c r="L609" s="125"/>
      <c r="R609" s="50"/>
      <c r="S609" s="50"/>
      <c r="T609" s="50"/>
      <c r="U609" s="50"/>
      <c r="V609" s="50"/>
      <c r="W609" s="52"/>
      <c r="X609" s="50"/>
      <c r="Y609" s="50"/>
      <c r="Z609" s="50"/>
    </row>
    <row r="610" spans="1:26" ht="17.2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0"/>
      <c r="K610" s="125"/>
      <c r="L610" s="125"/>
      <c r="R610" s="50"/>
      <c r="S610" s="50"/>
      <c r="T610" s="50"/>
      <c r="U610" s="50"/>
      <c r="V610" s="50"/>
      <c r="W610" s="52"/>
      <c r="X610" s="50"/>
      <c r="Y610" s="50"/>
      <c r="Z610" s="50"/>
    </row>
    <row r="611" spans="1:26" ht="17.2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0"/>
      <c r="K611" s="125"/>
      <c r="L611" s="125"/>
      <c r="R611" s="50"/>
      <c r="S611" s="50"/>
      <c r="T611" s="50"/>
      <c r="U611" s="50"/>
      <c r="V611" s="50"/>
      <c r="W611" s="52"/>
      <c r="X611" s="50"/>
      <c r="Y611" s="50"/>
      <c r="Z611" s="50"/>
    </row>
    <row r="612" spans="1:26" ht="17.2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0"/>
      <c r="K612" s="125"/>
      <c r="L612" s="125"/>
      <c r="R612" s="50"/>
      <c r="S612" s="50"/>
      <c r="T612" s="50"/>
      <c r="U612" s="50"/>
      <c r="V612" s="50"/>
      <c r="W612" s="52"/>
      <c r="X612" s="50"/>
      <c r="Y612" s="50"/>
      <c r="Z612" s="50"/>
    </row>
    <row r="613" spans="1:26" ht="17.2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0"/>
      <c r="K613" s="125"/>
      <c r="L613" s="125"/>
      <c r="R613" s="50"/>
      <c r="S613" s="50"/>
      <c r="T613" s="50"/>
      <c r="U613" s="50"/>
      <c r="V613" s="50"/>
      <c r="W613" s="52"/>
      <c r="X613" s="50"/>
      <c r="Y613" s="50"/>
      <c r="Z613" s="50"/>
    </row>
    <row r="614" spans="1:26" ht="17.2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0"/>
      <c r="K614" s="125"/>
      <c r="L614" s="125"/>
      <c r="R614" s="50"/>
      <c r="S614" s="50"/>
      <c r="T614" s="50"/>
      <c r="U614" s="50"/>
      <c r="V614" s="50"/>
      <c r="W614" s="52"/>
      <c r="X614" s="50"/>
      <c r="Y614" s="50"/>
      <c r="Z614" s="50"/>
    </row>
    <row r="615" spans="1:26" ht="17.2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0"/>
      <c r="K615" s="125"/>
      <c r="L615" s="125"/>
      <c r="R615" s="50"/>
      <c r="S615" s="50"/>
      <c r="T615" s="50"/>
      <c r="U615" s="50"/>
      <c r="V615" s="50"/>
      <c r="W615" s="52"/>
      <c r="X615" s="50"/>
      <c r="Y615" s="50"/>
      <c r="Z615" s="50"/>
    </row>
    <row r="616" spans="1:26" ht="17.2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0"/>
      <c r="K616" s="125"/>
      <c r="L616" s="125"/>
      <c r="R616" s="50"/>
      <c r="S616" s="50"/>
      <c r="T616" s="50"/>
      <c r="U616" s="50"/>
      <c r="V616" s="50"/>
      <c r="W616" s="52"/>
      <c r="X616" s="50"/>
      <c r="Y616" s="50"/>
      <c r="Z616" s="50"/>
    </row>
    <row r="617" spans="1:26" ht="17.2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0"/>
      <c r="K617" s="125"/>
      <c r="L617" s="125"/>
      <c r="R617" s="50"/>
      <c r="S617" s="50"/>
      <c r="T617" s="50"/>
      <c r="U617" s="50"/>
      <c r="V617" s="50"/>
      <c r="W617" s="52"/>
      <c r="X617" s="50"/>
      <c r="Y617" s="50"/>
      <c r="Z617" s="50"/>
    </row>
    <row r="618" spans="1:26" ht="17.2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0"/>
      <c r="K618" s="125"/>
      <c r="L618" s="125"/>
      <c r="R618" s="50"/>
      <c r="S618" s="50"/>
      <c r="T618" s="50"/>
      <c r="U618" s="50"/>
      <c r="V618" s="50"/>
      <c r="W618" s="52"/>
      <c r="X618" s="50"/>
      <c r="Y618" s="50"/>
      <c r="Z618" s="50"/>
    </row>
    <row r="619" spans="1:26" ht="17.2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0"/>
      <c r="K619" s="125"/>
      <c r="L619" s="125"/>
      <c r="R619" s="50"/>
      <c r="S619" s="50"/>
      <c r="T619" s="50"/>
      <c r="U619" s="50"/>
      <c r="V619" s="50"/>
      <c r="W619" s="52"/>
      <c r="X619" s="50"/>
      <c r="Y619" s="50"/>
      <c r="Z619" s="50"/>
    </row>
    <row r="620" spans="1:26" ht="17.2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0"/>
      <c r="K620" s="125"/>
      <c r="L620" s="125"/>
      <c r="R620" s="50"/>
      <c r="S620" s="50"/>
      <c r="T620" s="50"/>
      <c r="U620" s="50"/>
      <c r="V620" s="50"/>
      <c r="W620" s="52"/>
      <c r="X620" s="50"/>
      <c r="Y620" s="50"/>
      <c r="Z620" s="50"/>
    </row>
    <row r="621" spans="1:26" ht="17.2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0"/>
      <c r="K621" s="125"/>
      <c r="L621" s="125"/>
      <c r="R621" s="50"/>
      <c r="S621" s="50"/>
      <c r="T621" s="50"/>
      <c r="U621" s="50"/>
      <c r="V621" s="50"/>
      <c r="W621" s="52"/>
      <c r="X621" s="50"/>
      <c r="Y621" s="50"/>
      <c r="Z621" s="50"/>
    </row>
    <row r="622" spans="1:26" ht="17.2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0"/>
      <c r="K622" s="125"/>
      <c r="L622" s="125"/>
      <c r="R622" s="50"/>
      <c r="S622" s="50"/>
      <c r="T622" s="50"/>
      <c r="U622" s="50"/>
      <c r="V622" s="50"/>
      <c r="W622" s="52"/>
      <c r="X622" s="50"/>
      <c r="Y622" s="50"/>
      <c r="Z622" s="50"/>
    </row>
    <row r="623" spans="1:26" ht="17.2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0"/>
      <c r="K623" s="125"/>
      <c r="L623" s="125"/>
      <c r="R623" s="50"/>
      <c r="S623" s="50"/>
      <c r="T623" s="50"/>
      <c r="U623" s="50"/>
      <c r="V623" s="50"/>
      <c r="W623" s="52"/>
      <c r="X623" s="50"/>
      <c r="Y623" s="50"/>
      <c r="Z623" s="50"/>
    </row>
    <row r="624" spans="1:26" ht="17.2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0"/>
      <c r="K624" s="125"/>
      <c r="L624" s="125"/>
      <c r="R624" s="50"/>
      <c r="S624" s="50"/>
      <c r="T624" s="50"/>
      <c r="U624" s="50"/>
      <c r="V624" s="50"/>
      <c r="W624" s="52"/>
      <c r="X624" s="50"/>
      <c r="Y624" s="50"/>
      <c r="Z624" s="50"/>
    </row>
    <row r="625" spans="1:26" ht="17.2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0"/>
      <c r="K625" s="125"/>
      <c r="L625" s="125"/>
      <c r="R625" s="50"/>
      <c r="S625" s="50"/>
      <c r="T625" s="50"/>
      <c r="U625" s="50"/>
      <c r="V625" s="50"/>
      <c r="W625" s="52"/>
      <c r="X625" s="50"/>
      <c r="Y625" s="50"/>
      <c r="Z625" s="50"/>
    </row>
    <row r="626" spans="1:26" ht="17.2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0"/>
      <c r="K626" s="125"/>
      <c r="L626" s="125"/>
      <c r="R626" s="50"/>
      <c r="S626" s="50"/>
      <c r="T626" s="50"/>
      <c r="U626" s="50"/>
      <c r="V626" s="50"/>
      <c r="W626" s="52"/>
      <c r="X626" s="50"/>
      <c r="Y626" s="50"/>
      <c r="Z626" s="50"/>
    </row>
    <row r="627" spans="1:26" ht="17.2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0"/>
      <c r="K627" s="125"/>
      <c r="L627" s="125"/>
      <c r="R627" s="50"/>
      <c r="S627" s="50"/>
      <c r="T627" s="50"/>
      <c r="U627" s="50"/>
      <c r="V627" s="50"/>
      <c r="W627" s="52"/>
      <c r="X627" s="50"/>
      <c r="Y627" s="50"/>
      <c r="Z627" s="50"/>
    </row>
    <row r="628" spans="1:26" ht="17.2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0"/>
      <c r="K628" s="125"/>
      <c r="L628" s="125"/>
      <c r="R628" s="50"/>
      <c r="S628" s="50"/>
      <c r="T628" s="50"/>
      <c r="U628" s="50"/>
      <c r="V628" s="50"/>
      <c r="W628" s="52"/>
      <c r="X628" s="50"/>
      <c r="Y628" s="50"/>
      <c r="Z628" s="50"/>
    </row>
    <row r="629" spans="1:26" ht="17.2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0"/>
      <c r="K629" s="125"/>
      <c r="L629" s="125"/>
      <c r="R629" s="50"/>
      <c r="S629" s="50"/>
      <c r="T629" s="50"/>
      <c r="U629" s="50"/>
      <c r="V629" s="50"/>
      <c r="W629" s="52"/>
      <c r="X629" s="50"/>
      <c r="Y629" s="50"/>
      <c r="Z629" s="50"/>
    </row>
    <row r="630" spans="1:26" ht="17.2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0"/>
      <c r="K630" s="125"/>
      <c r="L630" s="125"/>
      <c r="R630" s="50"/>
      <c r="S630" s="50"/>
      <c r="T630" s="50"/>
      <c r="U630" s="50"/>
      <c r="V630" s="50"/>
      <c r="W630" s="52"/>
      <c r="X630" s="50"/>
      <c r="Y630" s="50"/>
      <c r="Z630" s="50"/>
    </row>
    <row r="631" spans="1:26" ht="17.2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0"/>
      <c r="K631" s="125"/>
      <c r="L631" s="125"/>
      <c r="R631" s="50"/>
      <c r="S631" s="50"/>
      <c r="T631" s="50"/>
      <c r="U631" s="50"/>
      <c r="V631" s="50"/>
      <c r="W631" s="52"/>
      <c r="X631" s="50"/>
      <c r="Y631" s="50"/>
      <c r="Z631" s="50"/>
    </row>
    <row r="632" spans="1:26" ht="17.2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0"/>
      <c r="K632" s="125"/>
      <c r="L632" s="125"/>
      <c r="R632" s="50"/>
      <c r="S632" s="50"/>
      <c r="T632" s="50"/>
      <c r="U632" s="50"/>
      <c r="V632" s="50"/>
      <c r="W632" s="52"/>
      <c r="X632" s="50"/>
      <c r="Y632" s="50"/>
      <c r="Z632" s="50"/>
    </row>
    <row r="633" spans="1:26" ht="17.2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0"/>
      <c r="K633" s="125"/>
      <c r="L633" s="125"/>
      <c r="R633" s="50"/>
      <c r="S633" s="50"/>
      <c r="T633" s="50"/>
      <c r="U633" s="50"/>
      <c r="V633" s="50"/>
      <c r="W633" s="52"/>
      <c r="X633" s="50"/>
      <c r="Y633" s="50"/>
      <c r="Z633" s="50"/>
    </row>
    <row r="634" spans="1:26" ht="17.2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0"/>
      <c r="K634" s="125"/>
      <c r="L634" s="125"/>
      <c r="R634" s="50"/>
      <c r="S634" s="50"/>
      <c r="T634" s="50"/>
      <c r="U634" s="50"/>
      <c r="V634" s="50"/>
      <c r="W634" s="52"/>
      <c r="X634" s="50"/>
      <c r="Y634" s="50"/>
      <c r="Z634" s="50"/>
    </row>
    <row r="635" spans="1:26" ht="17.2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0"/>
      <c r="K635" s="125"/>
      <c r="L635" s="125"/>
      <c r="R635" s="50"/>
      <c r="S635" s="50"/>
      <c r="T635" s="50"/>
      <c r="U635" s="50"/>
      <c r="V635" s="50"/>
      <c r="W635" s="52"/>
      <c r="X635" s="50"/>
      <c r="Y635" s="50"/>
      <c r="Z635" s="50"/>
    </row>
    <row r="636" spans="1:26" ht="17.2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0"/>
      <c r="K636" s="125"/>
      <c r="L636" s="125"/>
      <c r="R636" s="50"/>
      <c r="S636" s="50"/>
      <c r="T636" s="50"/>
      <c r="U636" s="50"/>
      <c r="V636" s="50"/>
      <c r="W636" s="52"/>
      <c r="X636" s="50"/>
      <c r="Y636" s="50"/>
      <c r="Z636" s="50"/>
    </row>
    <row r="637" spans="1:26" ht="17.2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0"/>
      <c r="K637" s="125"/>
      <c r="L637" s="125"/>
      <c r="R637" s="50"/>
      <c r="S637" s="50"/>
      <c r="T637" s="50"/>
      <c r="U637" s="50"/>
      <c r="V637" s="50"/>
      <c r="W637" s="52"/>
      <c r="X637" s="50"/>
      <c r="Y637" s="50"/>
      <c r="Z637" s="50"/>
    </row>
    <row r="638" spans="1:26" ht="17.2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0"/>
      <c r="K638" s="125"/>
      <c r="L638" s="125"/>
      <c r="R638" s="50"/>
      <c r="S638" s="50"/>
      <c r="T638" s="50"/>
      <c r="U638" s="50"/>
      <c r="V638" s="50"/>
      <c r="W638" s="52"/>
      <c r="X638" s="50"/>
      <c r="Y638" s="50"/>
      <c r="Z638" s="50"/>
    </row>
    <row r="639" spans="1:26" ht="17.2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0"/>
      <c r="K639" s="125"/>
      <c r="L639" s="125"/>
      <c r="R639" s="50"/>
      <c r="S639" s="50"/>
      <c r="T639" s="50"/>
      <c r="U639" s="50"/>
      <c r="V639" s="50"/>
      <c r="W639" s="52"/>
      <c r="X639" s="50"/>
      <c r="Y639" s="50"/>
      <c r="Z639" s="50"/>
    </row>
    <row r="640" spans="1:26" ht="17.2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0"/>
      <c r="K640" s="125"/>
      <c r="L640" s="125"/>
      <c r="R640" s="50"/>
      <c r="S640" s="50"/>
      <c r="T640" s="50"/>
      <c r="U640" s="50"/>
      <c r="V640" s="50"/>
      <c r="W640" s="52"/>
      <c r="X640" s="50"/>
      <c r="Y640" s="50"/>
      <c r="Z640" s="50"/>
    </row>
    <row r="641" spans="1:26" ht="17.2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0"/>
      <c r="K641" s="125"/>
      <c r="L641" s="125"/>
      <c r="R641" s="50"/>
      <c r="S641" s="50"/>
      <c r="T641" s="50"/>
      <c r="U641" s="50"/>
      <c r="V641" s="50"/>
      <c r="W641" s="52"/>
      <c r="X641" s="50"/>
      <c r="Y641" s="50"/>
      <c r="Z641" s="50"/>
    </row>
    <row r="642" spans="1:26" ht="17.2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0"/>
      <c r="K642" s="125"/>
      <c r="L642" s="125"/>
      <c r="R642" s="50"/>
      <c r="S642" s="50"/>
      <c r="T642" s="50"/>
      <c r="U642" s="50"/>
      <c r="V642" s="50"/>
      <c r="W642" s="52"/>
      <c r="X642" s="50"/>
      <c r="Y642" s="50"/>
      <c r="Z642" s="50"/>
    </row>
    <row r="643" spans="1:26" ht="17.2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0"/>
      <c r="K643" s="125"/>
      <c r="L643" s="125"/>
      <c r="R643" s="50"/>
      <c r="S643" s="50"/>
      <c r="T643" s="50"/>
      <c r="U643" s="50"/>
      <c r="V643" s="50"/>
      <c r="W643" s="52"/>
      <c r="X643" s="50"/>
      <c r="Y643" s="50"/>
      <c r="Z643" s="50"/>
    </row>
    <row r="644" spans="1:26" ht="17.2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0"/>
      <c r="K644" s="125"/>
      <c r="L644" s="125"/>
      <c r="R644" s="50"/>
      <c r="S644" s="50"/>
      <c r="T644" s="50"/>
      <c r="U644" s="50"/>
      <c r="V644" s="50"/>
      <c r="W644" s="52"/>
      <c r="X644" s="50"/>
      <c r="Y644" s="50"/>
      <c r="Z644" s="50"/>
    </row>
    <row r="645" spans="1:26" ht="17.2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0"/>
      <c r="K645" s="125"/>
      <c r="L645" s="125"/>
      <c r="R645" s="50"/>
      <c r="S645" s="50"/>
      <c r="T645" s="50"/>
      <c r="U645" s="50"/>
      <c r="V645" s="50"/>
      <c r="W645" s="52"/>
      <c r="X645" s="50"/>
      <c r="Y645" s="50"/>
      <c r="Z645" s="50"/>
    </row>
    <row r="646" spans="1:26" ht="17.2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0"/>
      <c r="K646" s="125"/>
      <c r="L646" s="125"/>
      <c r="R646" s="50"/>
      <c r="S646" s="50"/>
      <c r="T646" s="50"/>
      <c r="U646" s="50"/>
      <c r="V646" s="50"/>
      <c r="W646" s="52"/>
      <c r="X646" s="50"/>
      <c r="Y646" s="50"/>
      <c r="Z646" s="50"/>
    </row>
    <row r="647" spans="1:26" ht="17.2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0"/>
      <c r="K647" s="125"/>
      <c r="L647" s="125"/>
      <c r="R647" s="50"/>
      <c r="S647" s="50"/>
      <c r="T647" s="50"/>
      <c r="U647" s="50"/>
      <c r="V647" s="50"/>
      <c r="W647" s="52"/>
      <c r="X647" s="50"/>
      <c r="Y647" s="50"/>
      <c r="Z647" s="50"/>
    </row>
    <row r="648" spans="1:26" ht="17.2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0"/>
      <c r="K648" s="125"/>
      <c r="L648" s="125"/>
      <c r="R648" s="50"/>
      <c r="S648" s="50"/>
      <c r="T648" s="50"/>
      <c r="U648" s="50"/>
      <c r="V648" s="50"/>
      <c r="W648" s="52"/>
      <c r="X648" s="50"/>
      <c r="Y648" s="50"/>
      <c r="Z648" s="50"/>
    </row>
    <row r="649" spans="1:26" ht="17.2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0"/>
      <c r="K649" s="125"/>
      <c r="L649" s="125"/>
      <c r="R649" s="50"/>
      <c r="S649" s="50"/>
      <c r="T649" s="50"/>
      <c r="U649" s="50"/>
      <c r="V649" s="50"/>
      <c r="W649" s="52"/>
      <c r="X649" s="50"/>
      <c r="Y649" s="50"/>
      <c r="Z649" s="50"/>
    </row>
    <row r="650" spans="1:26" ht="17.2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0"/>
      <c r="K650" s="125"/>
      <c r="L650" s="125"/>
      <c r="R650" s="50"/>
      <c r="S650" s="50"/>
      <c r="T650" s="50"/>
      <c r="U650" s="50"/>
      <c r="V650" s="50"/>
      <c r="W650" s="52"/>
      <c r="X650" s="50"/>
      <c r="Y650" s="50"/>
      <c r="Z650" s="50"/>
    </row>
    <row r="651" spans="1:26" ht="17.2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0"/>
      <c r="K651" s="125"/>
      <c r="L651" s="125"/>
      <c r="R651" s="50"/>
      <c r="S651" s="50"/>
      <c r="T651" s="50"/>
      <c r="U651" s="50"/>
      <c r="V651" s="50"/>
      <c r="W651" s="52"/>
      <c r="X651" s="50"/>
      <c r="Y651" s="50"/>
      <c r="Z651" s="50"/>
    </row>
    <row r="652" spans="1:26" ht="17.2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0"/>
      <c r="K652" s="125"/>
      <c r="L652" s="125"/>
      <c r="R652" s="50"/>
      <c r="S652" s="50"/>
      <c r="T652" s="50"/>
      <c r="U652" s="50"/>
      <c r="V652" s="50"/>
      <c r="W652" s="52"/>
      <c r="X652" s="50"/>
      <c r="Y652" s="50"/>
      <c r="Z652" s="50"/>
    </row>
    <row r="653" spans="1:26" ht="17.2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0"/>
      <c r="K653" s="125"/>
      <c r="L653" s="125"/>
      <c r="R653" s="50"/>
      <c r="S653" s="50"/>
      <c r="T653" s="50"/>
      <c r="U653" s="50"/>
      <c r="V653" s="50"/>
      <c r="W653" s="52"/>
      <c r="X653" s="50"/>
      <c r="Y653" s="50"/>
      <c r="Z653" s="50"/>
    </row>
    <row r="654" spans="1:26" ht="17.2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0"/>
      <c r="K654" s="125"/>
      <c r="L654" s="125"/>
      <c r="R654" s="50"/>
      <c r="S654" s="50"/>
      <c r="T654" s="50"/>
      <c r="U654" s="50"/>
      <c r="V654" s="50"/>
      <c r="W654" s="52"/>
      <c r="X654" s="50"/>
      <c r="Y654" s="50"/>
      <c r="Z654" s="50"/>
    </row>
    <row r="655" spans="1:26" ht="17.2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0"/>
      <c r="K655" s="125"/>
      <c r="L655" s="125"/>
      <c r="R655" s="50"/>
      <c r="S655" s="50"/>
      <c r="T655" s="50"/>
      <c r="U655" s="50"/>
      <c r="V655" s="50"/>
      <c r="W655" s="52"/>
      <c r="X655" s="50"/>
      <c r="Y655" s="50"/>
      <c r="Z655" s="50"/>
    </row>
    <row r="656" spans="1:26" ht="17.2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0"/>
      <c r="K656" s="125"/>
      <c r="L656" s="125"/>
      <c r="R656" s="50"/>
      <c r="S656" s="50"/>
      <c r="T656" s="50"/>
      <c r="U656" s="50"/>
      <c r="V656" s="50"/>
      <c r="W656" s="52"/>
      <c r="X656" s="50"/>
      <c r="Y656" s="50"/>
      <c r="Z656" s="50"/>
    </row>
    <row r="657" spans="1:26" ht="17.2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0"/>
      <c r="K657" s="125"/>
      <c r="L657" s="125"/>
      <c r="R657" s="50"/>
      <c r="S657" s="50"/>
      <c r="T657" s="50"/>
      <c r="U657" s="50"/>
      <c r="V657" s="50"/>
      <c r="W657" s="52"/>
      <c r="X657" s="50"/>
      <c r="Y657" s="50"/>
      <c r="Z657" s="50"/>
    </row>
    <row r="658" spans="1:26" ht="17.2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0"/>
      <c r="K658" s="125"/>
      <c r="L658" s="125"/>
      <c r="R658" s="50"/>
      <c r="S658" s="50"/>
      <c r="T658" s="50"/>
      <c r="U658" s="50"/>
      <c r="V658" s="50"/>
      <c r="W658" s="52"/>
      <c r="X658" s="50"/>
      <c r="Y658" s="50"/>
      <c r="Z658" s="50"/>
    </row>
    <row r="659" spans="1:26" ht="17.2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0"/>
      <c r="K659" s="125"/>
      <c r="L659" s="125"/>
      <c r="R659" s="50"/>
      <c r="S659" s="50"/>
      <c r="T659" s="50"/>
      <c r="U659" s="50"/>
      <c r="V659" s="50"/>
      <c r="W659" s="52"/>
      <c r="X659" s="50"/>
      <c r="Y659" s="50"/>
      <c r="Z659" s="50"/>
    </row>
    <row r="660" spans="1:26" ht="17.2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0"/>
      <c r="K660" s="125"/>
      <c r="L660" s="125"/>
      <c r="R660" s="50"/>
      <c r="S660" s="50"/>
      <c r="T660" s="50"/>
      <c r="U660" s="50"/>
      <c r="V660" s="50"/>
      <c r="W660" s="52"/>
      <c r="X660" s="50"/>
      <c r="Y660" s="50"/>
      <c r="Z660" s="50"/>
    </row>
    <row r="661" spans="1:26" ht="17.2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0"/>
      <c r="K661" s="125"/>
      <c r="L661" s="125"/>
      <c r="R661" s="50"/>
      <c r="S661" s="50"/>
      <c r="T661" s="50"/>
      <c r="U661" s="50"/>
      <c r="V661" s="50"/>
      <c r="W661" s="52"/>
      <c r="X661" s="50"/>
      <c r="Y661" s="50"/>
      <c r="Z661" s="50"/>
    </row>
    <row r="662" spans="1:26" ht="17.2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0"/>
      <c r="K662" s="125"/>
      <c r="L662" s="125"/>
      <c r="R662" s="50"/>
      <c r="S662" s="50"/>
      <c r="T662" s="50"/>
      <c r="U662" s="50"/>
      <c r="V662" s="50"/>
      <c r="W662" s="52"/>
      <c r="X662" s="50"/>
      <c r="Y662" s="50"/>
      <c r="Z662" s="50"/>
    </row>
    <row r="663" spans="1:26" ht="17.2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0"/>
      <c r="K663" s="125"/>
      <c r="L663" s="125"/>
      <c r="R663" s="50"/>
      <c r="S663" s="50"/>
      <c r="T663" s="50"/>
      <c r="U663" s="50"/>
      <c r="V663" s="50"/>
      <c r="W663" s="52"/>
      <c r="X663" s="50"/>
      <c r="Y663" s="50"/>
      <c r="Z663" s="50"/>
    </row>
    <row r="664" spans="1:26" ht="17.2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0"/>
      <c r="K664" s="125"/>
      <c r="L664" s="125"/>
      <c r="R664" s="50"/>
      <c r="S664" s="50"/>
      <c r="T664" s="50"/>
      <c r="U664" s="50"/>
      <c r="V664" s="50"/>
      <c r="W664" s="52"/>
      <c r="X664" s="50"/>
      <c r="Y664" s="50"/>
      <c r="Z664" s="50"/>
    </row>
    <row r="665" spans="1:26" ht="17.2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0"/>
      <c r="K665" s="125"/>
      <c r="L665" s="125"/>
      <c r="R665" s="50"/>
      <c r="S665" s="50"/>
      <c r="T665" s="50"/>
      <c r="U665" s="50"/>
      <c r="V665" s="50"/>
      <c r="W665" s="52"/>
      <c r="X665" s="50"/>
      <c r="Y665" s="50"/>
      <c r="Z665" s="50"/>
    </row>
    <row r="666" spans="1:26" ht="17.2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0"/>
      <c r="K666" s="125"/>
      <c r="L666" s="125"/>
      <c r="R666" s="50"/>
      <c r="S666" s="50"/>
      <c r="T666" s="50"/>
      <c r="U666" s="50"/>
      <c r="V666" s="50"/>
      <c r="W666" s="52"/>
      <c r="X666" s="50"/>
      <c r="Y666" s="50"/>
      <c r="Z666" s="50"/>
    </row>
    <row r="667" spans="1:26" ht="17.2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0"/>
      <c r="K667" s="125"/>
      <c r="L667" s="125"/>
      <c r="R667" s="50"/>
      <c r="S667" s="50"/>
      <c r="T667" s="50"/>
      <c r="U667" s="50"/>
      <c r="V667" s="50"/>
      <c r="W667" s="52"/>
      <c r="X667" s="50"/>
      <c r="Y667" s="50"/>
      <c r="Z667" s="50"/>
    </row>
    <row r="668" spans="1:26" ht="17.2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0"/>
      <c r="K668" s="125"/>
      <c r="L668" s="125"/>
      <c r="R668" s="50"/>
      <c r="S668" s="50"/>
      <c r="T668" s="50"/>
      <c r="U668" s="50"/>
      <c r="V668" s="50"/>
      <c r="W668" s="52"/>
      <c r="X668" s="50"/>
      <c r="Y668" s="50"/>
      <c r="Z668" s="50"/>
    </row>
    <row r="669" spans="1:26" ht="17.2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0"/>
      <c r="K669" s="125"/>
      <c r="L669" s="125"/>
      <c r="R669" s="50"/>
      <c r="S669" s="50"/>
      <c r="T669" s="50"/>
      <c r="U669" s="50"/>
      <c r="V669" s="50"/>
      <c r="W669" s="52"/>
      <c r="X669" s="50"/>
      <c r="Y669" s="50"/>
      <c r="Z669" s="50"/>
    </row>
    <row r="670" spans="1:26" ht="17.2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0"/>
      <c r="K670" s="125"/>
      <c r="L670" s="125"/>
      <c r="R670" s="50"/>
      <c r="S670" s="50"/>
      <c r="T670" s="50"/>
      <c r="U670" s="50"/>
      <c r="V670" s="50"/>
      <c r="W670" s="52"/>
      <c r="X670" s="50"/>
      <c r="Y670" s="50"/>
      <c r="Z670" s="50"/>
    </row>
    <row r="671" spans="1:26" ht="17.2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0"/>
      <c r="K671" s="125"/>
      <c r="L671" s="125"/>
      <c r="R671" s="50"/>
      <c r="S671" s="50"/>
      <c r="T671" s="50"/>
      <c r="U671" s="50"/>
      <c r="V671" s="50"/>
      <c r="W671" s="52"/>
      <c r="X671" s="50"/>
      <c r="Y671" s="50"/>
      <c r="Z671" s="50"/>
    </row>
    <row r="672" spans="1:26" ht="17.2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0"/>
      <c r="K672" s="125"/>
      <c r="L672" s="125"/>
      <c r="R672" s="50"/>
      <c r="S672" s="50"/>
      <c r="T672" s="50"/>
      <c r="U672" s="50"/>
      <c r="V672" s="50"/>
      <c r="W672" s="52"/>
      <c r="X672" s="50"/>
      <c r="Y672" s="50"/>
      <c r="Z672" s="50"/>
    </row>
    <row r="673" spans="1:26" ht="17.2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0"/>
      <c r="K673" s="125"/>
      <c r="L673" s="125"/>
      <c r="R673" s="50"/>
      <c r="S673" s="50"/>
      <c r="T673" s="50"/>
      <c r="U673" s="50"/>
      <c r="V673" s="50"/>
      <c r="W673" s="52"/>
      <c r="X673" s="50"/>
      <c r="Y673" s="50"/>
      <c r="Z673" s="50"/>
    </row>
    <row r="674" spans="1:26" ht="17.2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0"/>
      <c r="K674" s="125"/>
      <c r="L674" s="125"/>
      <c r="R674" s="50"/>
      <c r="S674" s="50"/>
      <c r="T674" s="50"/>
      <c r="U674" s="50"/>
      <c r="V674" s="50"/>
      <c r="W674" s="52"/>
      <c r="X674" s="50"/>
      <c r="Y674" s="50"/>
      <c r="Z674" s="50"/>
    </row>
    <row r="675" spans="1:26" ht="17.2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0"/>
      <c r="K675" s="125"/>
      <c r="L675" s="125"/>
      <c r="R675" s="50"/>
      <c r="S675" s="50"/>
      <c r="T675" s="50"/>
      <c r="U675" s="50"/>
      <c r="V675" s="50"/>
      <c r="W675" s="52"/>
      <c r="X675" s="50"/>
      <c r="Y675" s="50"/>
      <c r="Z675" s="50"/>
    </row>
    <row r="676" spans="1:26" ht="17.2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0"/>
      <c r="K676" s="125"/>
      <c r="L676" s="125"/>
      <c r="R676" s="50"/>
      <c r="S676" s="50"/>
      <c r="T676" s="50"/>
      <c r="U676" s="50"/>
      <c r="V676" s="50"/>
      <c r="W676" s="52"/>
      <c r="X676" s="50"/>
      <c r="Y676" s="50"/>
      <c r="Z676" s="50"/>
    </row>
    <row r="677" spans="1:26" ht="17.2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0"/>
      <c r="K677" s="125"/>
      <c r="L677" s="125"/>
      <c r="R677" s="50"/>
      <c r="S677" s="50"/>
      <c r="T677" s="50"/>
      <c r="U677" s="50"/>
      <c r="V677" s="50"/>
      <c r="W677" s="52"/>
      <c r="X677" s="50"/>
      <c r="Y677" s="50"/>
      <c r="Z677" s="50"/>
    </row>
    <row r="678" spans="1:26" ht="17.2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0"/>
      <c r="K678" s="125"/>
      <c r="L678" s="125"/>
      <c r="R678" s="50"/>
      <c r="S678" s="50"/>
      <c r="T678" s="50"/>
      <c r="U678" s="50"/>
      <c r="V678" s="50"/>
      <c r="W678" s="52"/>
      <c r="X678" s="50"/>
      <c r="Y678" s="50"/>
      <c r="Z678" s="50"/>
    </row>
    <row r="679" spans="1:26" ht="17.2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0"/>
      <c r="K679" s="125"/>
      <c r="L679" s="125"/>
      <c r="R679" s="50"/>
      <c r="S679" s="50"/>
      <c r="T679" s="50"/>
      <c r="U679" s="50"/>
      <c r="V679" s="50"/>
      <c r="W679" s="52"/>
      <c r="X679" s="50"/>
      <c r="Y679" s="50"/>
      <c r="Z679" s="50"/>
    </row>
    <row r="680" spans="1:26" ht="17.2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0"/>
      <c r="K680" s="125"/>
      <c r="L680" s="125"/>
      <c r="R680" s="50"/>
      <c r="S680" s="50"/>
      <c r="T680" s="50"/>
      <c r="U680" s="50"/>
      <c r="V680" s="50"/>
      <c r="W680" s="52"/>
      <c r="X680" s="50"/>
      <c r="Y680" s="50"/>
      <c r="Z680" s="50"/>
    </row>
    <row r="681" spans="1:26" ht="17.2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0"/>
      <c r="K681" s="125"/>
      <c r="L681" s="125"/>
      <c r="R681" s="50"/>
      <c r="S681" s="50"/>
      <c r="T681" s="50"/>
      <c r="U681" s="50"/>
      <c r="V681" s="50"/>
      <c r="W681" s="52"/>
      <c r="X681" s="50"/>
      <c r="Y681" s="50"/>
      <c r="Z681" s="50"/>
    </row>
    <row r="682" spans="1:26" ht="17.2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0"/>
      <c r="K682" s="125"/>
      <c r="L682" s="125"/>
      <c r="R682" s="50"/>
      <c r="S682" s="50"/>
      <c r="T682" s="50"/>
      <c r="U682" s="50"/>
      <c r="V682" s="50"/>
      <c r="W682" s="52"/>
      <c r="X682" s="50"/>
      <c r="Y682" s="50"/>
      <c r="Z682" s="50"/>
    </row>
    <row r="683" spans="1:26" ht="17.2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0"/>
      <c r="K683" s="125"/>
      <c r="L683" s="125"/>
      <c r="R683" s="50"/>
      <c r="S683" s="50"/>
      <c r="T683" s="50"/>
      <c r="U683" s="50"/>
      <c r="V683" s="50"/>
      <c r="W683" s="52"/>
      <c r="X683" s="50"/>
      <c r="Y683" s="50"/>
      <c r="Z683" s="50"/>
    </row>
    <row r="684" spans="1:26" ht="17.2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0"/>
      <c r="K684" s="125"/>
      <c r="L684" s="125"/>
      <c r="R684" s="50"/>
      <c r="S684" s="50"/>
      <c r="T684" s="50"/>
      <c r="U684" s="50"/>
      <c r="V684" s="50"/>
      <c r="W684" s="52"/>
      <c r="X684" s="50"/>
      <c r="Y684" s="50"/>
      <c r="Z684" s="50"/>
    </row>
    <row r="685" spans="1:26" ht="17.2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0"/>
      <c r="K685" s="125"/>
      <c r="L685" s="125"/>
      <c r="R685" s="50"/>
      <c r="S685" s="50"/>
      <c r="T685" s="50"/>
      <c r="U685" s="50"/>
      <c r="V685" s="50"/>
      <c r="W685" s="52"/>
      <c r="X685" s="50"/>
      <c r="Y685" s="50"/>
      <c r="Z685" s="50"/>
    </row>
    <row r="686" spans="1:26" ht="17.2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0"/>
      <c r="K686" s="125"/>
      <c r="L686" s="125"/>
      <c r="R686" s="50"/>
      <c r="S686" s="50"/>
      <c r="T686" s="50"/>
      <c r="U686" s="50"/>
      <c r="V686" s="50"/>
      <c r="W686" s="52"/>
      <c r="X686" s="50"/>
      <c r="Y686" s="50"/>
      <c r="Z686" s="50"/>
    </row>
    <row r="687" spans="1:26" ht="17.2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0"/>
      <c r="K687" s="125"/>
      <c r="L687" s="125"/>
      <c r="R687" s="50"/>
      <c r="S687" s="50"/>
      <c r="T687" s="50"/>
      <c r="U687" s="50"/>
      <c r="V687" s="50"/>
      <c r="W687" s="52"/>
      <c r="X687" s="50"/>
      <c r="Y687" s="50"/>
      <c r="Z687" s="50"/>
    </row>
    <row r="688" spans="1:26" ht="17.2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0"/>
      <c r="K688" s="125"/>
      <c r="L688" s="125"/>
      <c r="R688" s="50"/>
      <c r="S688" s="50"/>
      <c r="T688" s="50"/>
      <c r="U688" s="50"/>
      <c r="V688" s="50"/>
      <c r="W688" s="52"/>
      <c r="X688" s="50"/>
      <c r="Y688" s="50"/>
      <c r="Z688" s="50"/>
    </row>
    <row r="689" spans="1:26" ht="17.2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0"/>
      <c r="K689" s="125"/>
      <c r="L689" s="125"/>
      <c r="R689" s="50"/>
      <c r="S689" s="50"/>
      <c r="T689" s="50"/>
      <c r="U689" s="50"/>
      <c r="V689" s="50"/>
      <c r="W689" s="52"/>
      <c r="X689" s="50"/>
      <c r="Y689" s="50"/>
      <c r="Z689" s="50"/>
    </row>
    <row r="690" spans="1:26" ht="17.2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0"/>
      <c r="K690" s="125"/>
      <c r="L690" s="125"/>
      <c r="R690" s="50"/>
      <c r="S690" s="50"/>
      <c r="T690" s="50"/>
      <c r="U690" s="50"/>
      <c r="V690" s="50"/>
      <c r="W690" s="52"/>
      <c r="X690" s="50"/>
      <c r="Y690" s="50"/>
      <c r="Z690" s="50"/>
    </row>
    <row r="691" spans="1:26" ht="17.2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0"/>
      <c r="K691" s="125"/>
      <c r="L691" s="125"/>
      <c r="R691" s="50"/>
      <c r="S691" s="50"/>
      <c r="T691" s="50"/>
      <c r="U691" s="50"/>
      <c r="V691" s="50"/>
      <c r="W691" s="52"/>
      <c r="X691" s="50"/>
      <c r="Y691" s="50"/>
      <c r="Z691" s="50"/>
    </row>
    <row r="692" spans="1:26" ht="17.2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0"/>
      <c r="K692" s="125"/>
      <c r="L692" s="125"/>
      <c r="R692" s="50"/>
      <c r="S692" s="50"/>
      <c r="T692" s="50"/>
      <c r="U692" s="50"/>
      <c r="V692" s="50"/>
      <c r="W692" s="52"/>
      <c r="X692" s="50"/>
      <c r="Y692" s="50"/>
      <c r="Z692" s="50"/>
    </row>
    <row r="693" spans="1:26" ht="17.2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0"/>
      <c r="K693" s="125"/>
      <c r="L693" s="125"/>
      <c r="R693" s="50"/>
      <c r="S693" s="50"/>
      <c r="T693" s="50"/>
      <c r="U693" s="50"/>
      <c r="V693" s="50"/>
      <c r="W693" s="52"/>
      <c r="X693" s="50"/>
      <c r="Y693" s="50"/>
      <c r="Z693" s="50"/>
    </row>
    <row r="694" spans="1:26" ht="17.2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0"/>
      <c r="K694" s="125"/>
      <c r="L694" s="125"/>
      <c r="R694" s="50"/>
      <c r="S694" s="50"/>
      <c r="T694" s="50"/>
      <c r="U694" s="50"/>
      <c r="V694" s="50"/>
      <c r="W694" s="52"/>
      <c r="X694" s="50"/>
      <c r="Y694" s="50"/>
      <c r="Z694" s="50"/>
    </row>
    <row r="695" spans="1:26" ht="17.2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0"/>
      <c r="K695" s="125"/>
      <c r="L695" s="125"/>
      <c r="R695" s="50"/>
      <c r="S695" s="50"/>
      <c r="T695" s="50"/>
      <c r="U695" s="50"/>
      <c r="V695" s="50"/>
      <c r="W695" s="52"/>
      <c r="X695" s="50"/>
      <c r="Y695" s="50"/>
      <c r="Z695" s="50"/>
    </row>
    <row r="696" spans="1:26" ht="17.2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0"/>
      <c r="K696" s="125"/>
      <c r="L696" s="125"/>
      <c r="R696" s="50"/>
      <c r="S696" s="50"/>
      <c r="T696" s="50"/>
      <c r="U696" s="50"/>
      <c r="V696" s="50"/>
      <c r="W696" s="52"/>
      <c r="X696" s="50"/>
      <c r="Y696" s="50"/>
      <c r="Z696" s="50"/>
    </row>
    <row r="697" spans="1:26" ht="17.2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0"/>
      <c r="K697" s="125"/>
      <c r="L697" s="125"/>
      <c r="R697" s="50"/>
      <c r="S697" s="50"/>
      <c r="T697" s="50"/>
      <c r="U697" s="50"/>
      <c r="V697" s="50"/>
      <c r="W697" s="52"/>
      <c r="X697" s="50"/>
      <c r="Y697" s="50"/>
      <c r="Z697" s="50"/>
    </row>
    <row r="698" spans="1:26" ht="17.2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0"/>
      <c r="K698" s="125"/>
      <c r="L698" s="125"/>
      <c r="R698" s="50"/>
      <c r="S698" s="50"/>
      <c r="T698" s="50"/>
      <c r="U698" s="50"/>
      <c r="V698" s="50"/>
      <c r="W698" s="52"/>
      <c r="X698" s="50"/>
      <c r="Y698" s="50"/>
      <c r="Z698" s="50"/>
    </row>
    <row r="699" spans="1:26" ht="17.2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0"/>
      <c r="K699" s="125"/>
      <c r="L699" s="125"/>
      <c r="R699" s="50"/>
      <c r="S699" s="50"/>
      <c r="T699" s="50"/>
      <c r="U699" s="50"/>
      <c r="V699" s="50"/>
      <c r="W699" s="52"/>
      <c r="X699" s="50"/>
      <c r="Y699" s="50"/>
      <c r="Z699" s="50"/>
    </row>
    <row r="700" spans="1:26" ht="17.2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0"/>
      <c r="K700" s="125"/>
      <c r="L700" s="125"/>
      <c r="R700" s="50"/>
      <c r="S700" s="50"/>
      <c r="T700" s="50"/>
      <c r="U700" s="50"/>
      <c r="V700" s="50"/>
      <c r="W700" s="52"/>
      <c r="X700" s="50"/>
      <c r="Y700" s="50"/>
      <c r="Z700" s="50"/>
    </row>
    <row r="701" spans="1:26" ht="17.2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0"/>
      <c r="K701" s="125"/>
      <c r="L701" s="125"/>
      <c r="R701" s="50"/>
      <c r="S701" s="50"/>
      <c r="T701" s="50"/>
      <c r="U701" s="50"/>
      <c r="V701" s="50"/>
      <c r="W701" s="52"/>
      <c r="X701" s="50"/>
      <c r="Y701" s="50"/>
      <c r="Z701" s="50"/>
    </row>
    <row r="702" spans="1:26" ht="17.2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0"/>
      <c r="K702" s="125"/>
      <c r="L702" s="125"/>
      <c r="R702" s="50"/>
      <c r="S702" s="50"/>
      <c r="T702" s="50"/>
      <c r="U702" s="50"/>
      <c r="V702" s="50"/>
      <c r="W702" s="52"/>
      <c r="X702" s="50"/>
      <c r="Y702" s="50"/>
      <c r="Z702" s="50"/>
    </row>
    <row r="703" spans="1:26" ht="17.2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0"/>
      <c r="K703" s="125"/>
      <c r="L703" s="125"/>
      <c r="R703" s="50"/>
      <c r="S703" s="50"/>
      <c r="T703" s="50"/>
      <c r="U703" s="50"/>
      <c r="V703" s="50"/>
      <c r="W703" s="52"/>
      <c r="X703" s="50"/>
      <c r="Y703" s="50"/>
      <c r="Z703" s="50"/>
    </row>
    <row r="704" spans="1:26" ht="17.2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0"/>
      <c r="K704" s="125"/>
      <c r="L704" s="125"/>
      <c r="R704" s="50"/>
      <c r="S704" s="50"/>
      <c r="T704" s="50"/>
      <c r="U704" s="50"/>
      <c r="V704" s="50"/>
      <c r="W704" s="52"/>
      <c r="X704" s="50"/>
      <c r="Y704" s="50"/>
      <c r="Z704" s="50"/>
    </row>
    <row r="705" spans="1:26" ht="17.2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0"/>
      <c r="K705" s="125"/>
      <c r="L705" s="125"/>
      <c r="R705" s="50"/>
      <c r="S705" s="50"/>
      <c r="T705" s="50"/>
      <c r="U705" s="50"/>
      <c r="V705" s="50"/>
      <c r="W705" s="52"/>
      <c r="X705" s="50"/>
      <c r="Y705" s="50"/>
      <c r="Z705" s="50"/>
    </row>
    <row r="706" spans="1:26" ht="17.2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0"/>
      <c r="K706" s="125"/>
      <c r="L706" s="125"/>
      <c r="R706" s="50"/>
      <c r="S706" s="50"/>
      <c r="T706" s="50"/>
      <c r="U706" s="50"/>
      <c r="V706" s="50"/>
      <c r="W706" s="52"/>
      <c r="X706" s="50"/>
      <c r="Y706" s="50"/>
      <c r="Z706" s="50"/>
    </row>
    <row r="707" spans="1:26" ht="17.2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0"/>
      <c r="K707" s="125"/>
      <c r="L707" s="125"/>
      <c r="R707" s="50"/>
      <c r="S707" s="50"/>
      <c r="T707" s="50"/>
      <c r="U707" s="50"/>
      <c r="V707" s="50"/>
      <c r="W707" s="52"/>
      <c r="X707" s="50"/>
      <c r="Y707" s="50"/>
      <c r="Z707" s="50"/>
    </row>
    <row r="708" spans="1:26" ht="17.2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0"/>
      <c r="K708" s="125"/>
      <c r="L708" s="125"/>
      <c r="R708" s="50"/>
      <c r="S708" s="50"/>
      <c r="T708" s="50"/>
      <c r="U708" s="50"/>
      <c r="V708" s="50"/>
      <c r="W708" s="52"/>
      <c r="X708" s="50"/>
      <c r="Y708" s="50"/>
      <c r="Z708" s="50"/>
    </row>
    <row r="709" spans="1:26" ht="17.2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0"/>
      <c r="K709" s="125"/>
      <c r="L709" s="125"/>
      <c r="R709" s="50"/>
      <c r="S709" s="50"/>
      <c r="T709" s="50"/>
      <c r="U709" s="50"/>
      <c r="V709" s="50"/>
      <c r="W709" s="52"/>
      <c r="X709" s="50"/>
      <c r="Y709" s="50"/>
      <c r="Z709" s="50"/>
    </row>
    <row r="710" spans="1:26" ht="17.2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0"/>
      <c r="K710" s="125"/>
      <c r="L710" s="125"/>
      <c r="R710" s="50"/>
      <c r="S710" s="50"/>
      <c r="T710" s="50"/>
      <c r="U710" s="50"/>
      <c r="V710" s="50"/>
      <c r="W710" s="52"/>
      <c r="X710" s="50"/>
      <c r="Y710" s="50"/>
      <c r="Z710" s="50"/>
    </row>
    <row r="711" spans="1:26" ht="17.2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0"/>
      <c r="K711" s="125"/>
      <c r="L711" s="125"/>
      <c r="R711" s="50"/>
      <c r="S711" s="50"/>
      <c r="T711" s="50"/>
      <c r="U711" s="50"/>
      <c r="V711" s="50"/>
      <c r="W711" s="52"/>
      <c r="X711" s="50"/>
      <c r="Y711" s="50"/>
      <c r="Z711" s="50"/>
    </row>
    <row r="712" spans="1:26" ht="17.2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0"/>
      <c r="K712" s="125"/>
      <c r="L712" s="125"/>
      <c r="R712" s="50"/>
      <c r="S712" s="50"/>
      <c r="T712" s="50"/>
      <c r="U712" s="50"/>
      <c r="V712" s="50"/>
      <c r="W712" s="52"/>
      <c r="X712" s="50"/>
      <c r="Y712" s="50"/>
      <c r="Z712" s="50"/>
    </row>
    <row r="713" spans="1:26" ht="17.2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0"/>
      <c r="K713" s="125"/>
      <c r="L713" s="125"/>
      <c r="R713" s="50"/>
      <c r="S713" s="50"/>
      <c r="T713" s="50"/>
      <c r="U713" s="50"/>
      <c r="V713" s="50"/>
      <c r="W713" s="52"/>
      <c r="X713" s="50"/>
      <c r="Y713" s="50"/>
      <c r="Z713" s="50"/>
    </row>
    <row r="714" spans="1:26" ht="17.2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0"/>
      <c r="K714" s="125"/>
      <c r="L714" s="125"/>
      <c r="R714" s="50"/>
      <c r="S714" s="50"/>
      <c r="T714" s="50"/>
      <c r="U714" s="50"/>
      <c r="V714" s="50"/>
      <c r="W714" s="52"/>
      <c r="X714" s="50"/>
      <c r="Y714" s="50"/>
      <c r="Z714" s="50"/>
    </row>
    <row r="715" spans="1:26" ht="17.2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0"/>
      <c r="K715" s="125"/>
      <c r="L715" s="125"/>
      <c r="R715" s="50"/>
      <c r="S715" s="50"/>
      <c r="T715" s="50"/>
      <c r="U715" s="50"/>
      <c r="V715" s="50"/>
      <c r="W715" s="52"/>
      <c r="X715" s="50"/>
      <c r="Y715" s="50"/>
      <c r="Z715" s="50"/>
    </row>
    <row r="716" spans="1:26" ht="17.2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0"/>
      <c r="K716" s="125"/>
      <c r="L716" s="125"/>
      <c r="R716" s="50"/>
      <c r="S716" s="50"/>
      <c r="T716" s="50"/>
      <c r="U716" s="50"/>
      <c r="V716" s="50"/>
      <c r="W716" s="52"/>
      <c r="X716" s="50"/>
      <c r="Y716" s="50"/>
      <c r="Z716" s="50"/>
    </row>
    <row r="717" spans="1:26" ht="17.2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0"/>
      <c r="K717" s="125"/>
      <c r="L717" s="125"/>
      <c r="R717" s="50"/>
      <c r="S717" s="50"/>
      <c r="T717" s="50"/>
      <c r="U717" s="50"/>
      <c r="V717" s="50"/>
      <c r="W717" s="52"/>
      <c r="X717" s="50"/>
      <c r="Y717" s="50"/>
      <c r="Z717" s="50"/>
    </row>
    <row r="718" spans="1:26" ht="17.2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0"/>
      <c r="K718" s="125"/>
      <c r="L718" s="125"/>
      <c r="R718" s="50"/>
      <c r="S718" s="50"/>
      <c r="T718" s="50"/>
      <c r="U718" s="50"/>
      <c r="V718" s="50"/>
      <c r="W718" s="52"/>
      <c r="X718" s="50"/>
      <c r="Y718" s="50"/>
      <c r="Z718" s="50"/>
    </row>
    <row r="719" spans="1:26" ht="17.2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0"/>
      <c r="K719" s="125"/>
      <c r="L719" s="125"/>
      <c r="R719" s="50"/>
      <c r="S719" s="50"/>
      <c r="T719" s="50"/>
      <c r="U719" s="50"/>
      <c r="V719" s="50"/>
      <c r="W719" s="52"/>
      <c r="X719" s="50"/>
      <c r="Y719" s="50"/>
      <c r="Z719" s="50"/>
    </row>
    <row r="720" spans="1:26" ht="17.2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0"/>
      <c r="K720" s="125"/>
      <c r="L720" s="125"/>
      <c r="R720" s="50"/>
      <c r="S720" s="50"/>
      <c r="T720" s="50"/>
      <c r="U720" s="50"/>
      <c r="V720" s="50"/>
      <c r="W720" s="52"/>
      <c r="X720" s="50"/>
      <c r="Y720" s="50"/>
      <c r="Z720" s="50"/>
    </row>
    <row r="721" spans="1:26" ht="17.2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0"/>
      <c r="K721" s="125"/>
      <c r="L721" s="125"/>
      <c r="R721" s="50"/>
      <c r="S721" s="50"/>
      <c r="T721" s="50"/>
      <c r="U721" s="50"/>
      <c r="V721" s="50"/>
      <c r="W721" s="52"/>
      <c r="X721" s="50"/>
      <c r="Y721" s="50"/>
      <c r="Z721" s="50"/>
    </row>
    <row r="722" spans="1:26" ht="17.2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0"/>
      <c r="K722" s="125"/>
      <c r="L722" s="125"/>
      <c r="R722" s="50"/>
      <c r="S722" s="50"/>
      <c r="T722" s="50"/>
      <c r="U722" s="50"/>
      <c r="V722" s="50"/>
      <c r="W722" s="52"/>
      <c r="X722" s="50"/>
      <c r="Y722" s="50"/>
      <c r="Z722" s="50"/>
    </row>
    <row r="723" spans="1:26" ht="17.2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0"/>
      <c r="K723" s="125"/>
      <c r="L723" s="125"/>
      <c r="R723" s="50"/>
      <c r="S723" s="50"/>
      <c r="T723" s="50"/>
      <c r="U723" s="50"/>
      <c r="V723" s="50"/>
      <c r="W723" s="52"/>
      <c r="X723" s="50"/>
      <c r="Y723" s="50"/>
      <c r="Z723" s="50"/>
    </row>
    <row r="724" spans="1:26" ht="17.2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0"/>
      <c r="K724" s="125"/>
      <c r="L724" s="125"/>
      <c r="R724" s="50"/>
      <c r="S724" s="50"/>
      <c r="T724" s="50"/>
      <c r="U724" s="50"/>
      <c r="V724" s="50"/>
      <c r="W724" s="52"/>
      <c r="X724" s="50"/>
      <c r="Y724" s="50"/>
      <c r="Z724" s="50"/>
    </row>
    <row r="725" spans="1:26" ht="17.2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0"/>
      <c r="K725" s="125"/>
      <c r="L725" s="125"/>
      <c r="R725" s="50"/>
      <c r="S725" s="50"/>
      <c r="T725" s="50"/>
      <c r="U725" s="50"/>
      <c r="V725" s="50"/>
      <c r="W725" s="52"/>
      <c r="X725" s="50"/>
      <c r="Y725" s="50"/>
      <c r="Z725" s="50"/>
    </row>
    <row r="726" spans="1:26" ht="17.2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0"/>
      <c r="K726" s="125"/>
      <c r="L726" s="125"/>
      <c r="R726" s="50"/>
      <c r="S726" s="50"/>
      <c r="T726" s="50"/>
      <c r="U726" s="50"/>
      <c r="V726" s="50"/>
      <c r="W726" s="52"/>
      <c r="X726" s="50"/>
      <c r="Y726" s="50"/>
      <c r="Z726" s="50"/>
    </row>
    <row r="727" spans="1:26" ht="17.2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0"/>
      <c r="K727" s="125"/>
      <c r="L727" s="125"/>
      <c r="R727" s="50"/>
      <c r="S727" s="50"/>
      <c r="T727" s="50"/>
      <c r="U727" s="50"/>
      <c r="V727" s="50"/>
      <c r="W727" s="52"/>
      <c r="X727" s="50"/>
      <c r="Y727" s="50"/>
      <c r="Z727" s="50"/>
    </row>
    <row r="728" spans="1:26" ht="17.2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0"/>
      <c r="K728" s="125"/>
      <c r="L728" s="125"/>
      <c r="R728" s="50"/>
      <c r="S728" s="50"/>
      <c r="T728" s="50"/>
      <c r="U728" s="50"/>
      <c r="V728" s="50"/>
      <c r="W728" s="52"/>
      <c r="X728" s="50"/>
      <c r="Y728" s="50"/>
      <c r="Z728" s="50"/>
    </row>
    <row r="729" spans="1:26" ht="17.2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0"/>
      <c r="K729" s="125"/>
      <c r="L729" s="125"/>
      <c r="R729" s="50"/>
      <c r="S729" s="50"/>
      <c r="T729" s="50"/>
      <c r="U729" s="50"/>
      <c r="V729" s="50"/>
      <c r="W729" s="52"/>
      <c r="X729" s="50"/>
      <c r="Y729" s="50"/>
      <c r="Z729" s="50"/>
    </row>
    <row r="730" spans="1:26" ht="17.2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0"/>
      <c r="K730" s="125"/>
      <c r="L730" s="125"/>
      <c r="R730" s="50"/>
      <c r="S730" s="50"/>
      <c r="T730" s="50"/>
      <c r="U730" s="50"/>
      <c r="V730" s="50"/>
      <c r="W730" s="52"/>
      <c r="X730" s="50"/>
      <c r="Y730" s="50"/>
      <c r="Z730" s="50"/>
    </row>
    <row r="731" spans="1:26" ht="17.2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0"/>
      <c r="K731" s="125"/>
      <c r="L731" s="125"/>
      <c r="R731" s="50"/>
      <c r="S731" s="50"/>
      <c r="T731" s="50"/>
      <c r="U731" s="50"/>
      <c r="V731" s="50"/>
      <c r="W731" s="52"/>
      <c r="X731" s="50"/>
      <c r="Y731" s="50"/>
      <c r="Z731" s="50"/>
    </row>
    <row r="732" spans="1:26" ht="17.2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0"/>
      <c r="K732" s="125"/>
      <c r="L732" s="125"/>
      <c r="R732" s="50"/>
      <c r="S732" s="50"/>
      <c r="T732" s="50"/>
      <c r="U732" s="50"/>
      <c r="V732" s="50"/>
      <c r="W732" s="52"/>
      <c r="X732" s="50"/>
      <c r="Y732" s="50"/>
      <c r="Z732" s="50"/>
    </row>
    <row r="733" spans="1:26" ht="17.2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0"/>
      <c r="K733" s="125"/>
      <c r="L733" s="125"/>
      <c r="R733" s="50"/>
      <c r="S733" s="50"/>
      <c r="T733" s="50"/>
      <c r="U733" s="50"/>
      <c r="V733" s="50"/>
      <c r="W733" s="52"/>
      <c r="X733" s="50"/>
      <c r="Y733" s="50"/>
      <c r="Z733" s="50"/>
    </row>
    <row r="734" spans="1:26" ht="17.2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0"/>
      <c r="K734" s="125"/>
      <c r="L734" s="125"/>
      <c r="R734" s="50"/>
      <c r="S734" s="50"/>
      <c r="T734" s="50"/>
      <c r="U734" s="50"/>
      <c r="V734" s="50"/>
      <c r="W734" s="52"/>
      <c r="X734" s="50"/>
      <c r="Y734" s="50"/>
      <c r="Z734" s="50"/>
    </row>
    <row r="735" spans="1:26" ht="17.2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0"/>
      <c r="K735" s="125"/>
      <c r="L735" s="125"/>
      <c r="R735" s="50"/>
      <c r="S735" s="50"/>
      <c r="T735" s="50"/>
      <c r="U735" s="50"/>
      <c r="V735" s="50"/>
      <c r="W735" s="52"/>
      <c r="X735" s="50"/>
      <c r="Y735" s="50"/>
      <c r="Z735" s="50"/>
    </row>
    <row r="736" spans="1:26" ht="17.2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0"/>
      <c r="K736" s="125"/>
      <c r="L736" s="125"/>
      <c r="R736" s="50"/>
      <c r="S736" s="50"/>
      <c r="T736" s="50"/>
      <c r="U736" s="50"/>
      <c r="V736" s="50"/>
      <c r="W736" s="52"/>
      <c r="X736" s="50"/>
      <c r="Y736" s="50"/>
      <c r="Z736" s="50"/>
    </row>
    <row r="737" spans="1:26" ht="17.2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0"/>
      <c r="K737" s="125"/>
      <c r="L737" s="125"/>
      <c r="R737" s="50"/>
      <c r="S737" s="50"/>
      <c r="T737" s="50"/>
      <c r="U737" s="50"/>
      <c r="V737" s="50"/>
      <c r="W737" s="52"/>
      <c r="X737" s="50"/>
      <c r="Y737" s="50"/>
      <c r="Z737" s="50"/>
    </row>
    <row r="738" spans="1:26" ht="17.2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0"/>
      <c r="K738" s="125"/>
      <c r="L738" s="125"/>
      <c r="R738" s="50"/>
      <c r="S738" s="50"/>
      <c r="T738" s="50"/>
      <c r="U738" s="50"/>
      <c r="V738" s="50"/>
      <c r="W738" s="52"/>
      <c r="X738" s="50"/>
      <c r="Y738" s="50"/>
      <c r="Z738" s="50"/>
    </row>
    <row r="739" spans="1:26" ht="17.2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0"/>
      <c r="K739" s="125"/>
      <c r="L739" s="125"/>
      <c r="R739" s="50"/>
      <c r="S739" s="50"/>
      <c r="T739" s="50"/>
      <c r="U739" s="50"/>
      <c r="V739" s="50"/>
      <c r="W739" s="52"/>
      <c r="X739" s="50"/>
      <c r="Y739" s="50"/>
      <c r="Z739" s="50"/>
    </row>
    <row r="740" spans="1:26" ht="17.2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0"/>
      <c r="K740" s="125"/>
      <c r="L740" s="125"/>
      <c r="R740" s="50"/>
      <c r="S740" s="50"/>
      <c r="T740" s="50"/>
      <c r="U740" s="50"/>
      <c r="V740" s="50"/>
      <c r="W740" s="52"/>
      <c r="X740" s="50"/>
      <c r="Y740" s="50"/>
      <c r="Z740" s="50"/>
    </row>
    <row r="741" spans="1:26" ht="17.2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0"/>
      <c r="K741" s="125"/>
      <c r="L741" s="125"/>
      <c r="R741" s="50"/>
      <c r="S741" s="50"/>
      <c r="T741" s="50"/>
      <c r="U741" s="50"/>
      <c r="V741" s="50"/>
      <c r="W741" s="52"/>
      <c r="X741" s="50"/>
      <c r="Y741" s="50"/>
      <c r="Z741" s="50"/>
    </row>
    <row r="742" spans="1:26" ht="17.2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0"/>
      <c r="K742" s="125"/>
      <c r="L742" s="125"/>
      <c r="R742" s="50"/>
      <c r="S742" s="50"/>
      <c r="T742" s="50"/>
      <c r="U742" s="50"/>
      <c r="V742" s="50"/>
      <c r="W742" s="52"/>
      <c r="X742" s="50"/>
      <c r="Y742" s="50"/>
      <c r="Z742" s="50"/>
    </row>
    <row r="743" spans="1:26" ht="17.2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0"/>
      <c r="K743" s="125"/>
      <c r="L743" s="125"/>
      <c r="R743" s="50"/>
      <c r="S743" s="50"/>
      <c r="T743" s="50"/>
      <c r="U743" s="50"/>
      <c r="V743" s="50"/>
      <c r="W743" s="52"/>
      <c r="X743" s="50"/>
      <c r="Y743" s="50"/>
      <c r="Z743" s="50"/>
    </row>
    <row r="744" spans="1:26" ht="17.2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0"/>
      <c r="K744" s="125"/>
      <c r="L744" s="125"/>
      <c r="R744" s="50"/>
      <c r="S744" s="50"/>
      <c r="T744" s="50"/>
      <c r="U744" s="50"/>
      <c r="V744" s="50"/>
      <c r="W744" s="52"/>
      <c r="X744" s="50"/>
      <c r="Y744" s="50"/>
      <c r="Z744" s="50"/>
    </row>
    <row r="745" spans="1:26" ht="17.2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0"/>
      <c r="K745" s="125"/>
      <c r="L745" s="125"/>
      <c r="R745" s="50"/>
      <c r="S745" s="50"/>
      <c r="T745" s="50"/>
      <c r="U745" s="50"/>
      <c r="V745" s="50"/>
      <c r="W745" s="52"/>
      <c r="X745" s="50"/>
      <c r="Y745" s="50"/>
      <c r="Z745" s="50"/>
    </row>
    <row r="746" spans="1:26" ht="17.2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0"/>
      <c r="K746" s="125"/>
      <c r="L746" s="125"/>
      <c r="R746" s="50"/>
      <c r="S746" s="50"/>
      <c r="T746" s="50"/>
      <c r="U746" s="50"/>
      <c r="V746" s="50"/>
      <c r="W746" s="52"/>
      <c r="X746" s="50"/>
      <c r="Y746" s="50"/>
      <c r="Z746" s="50"/>
    </row>
    <row r="747" spans="1:26" ht="17.2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0"/>
      <c r="K747" s="125"/>
      <c r="L747" s="125"/>
      <c r="R747" s="50"/>
      <c r="S747" s="50"/>
      <c r="T747" s="50"/>
      <c r="U747" s="50"/>
      <c r="V747" s="50"/>
      <c r="W747" s="52"/>
      <c r="X747" s="50"/>
      <c r="Y747" s="50"/>
      <c r="Z747" s="50"/>
    </row>
    <row r="748" spans="1:26" ht="17.2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0"/>
      <c r="K748" s="125"/>
      <c r="L748" s="125"/>
      <c r="R748" s="50"/>
      <c r="S748" s="50"/>
      <c r="T748" s="50"/>
      <c r="U748" s="50"/>
      <c r="V748" s="50"/>
      <c r="W748" s="52"/>
      <c r="X748" s="50"/>
      <c r="Y748" s="50"/>
      <c r="Z748" s="50"/>
    </row>
    <row r="749" spans="1:26" ht="17.2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0"/>
      <c r="K749" s="125"/>
      <c r="L749" s="125"/>
      <c r="R749" s="50"/>
      <c r="S749" s="50"/>
      <c r="T749" s="50"/>
      <c r="U749" s="50"/>
      <c r="V749" s="50"/>
      <c r="W749" s="52"/>
      <c r="X749" s="50"/>
      <c r="Y749" s="50"/>
      <c r="Z749" s="50"/>
    </row>
    <row r="750" spans="1:26" ht="17.2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0"/>
      <c r="K750" s="125"/>
      <c r="L750" s="125"/>
      <c r="R750" s="50"/>
      <c r="S750" s="50"/>
      <c r="T750" s="50"/>
      <c r="U750" s="50"/>
      <c r="V750" s="50"/>
      <c r="W750" s="52"/>
      <c r="X750" s="50"/>
      <c r="Y750" s="50"/>
      <c r="Z750" s="50"/>
    </row>
    <row r="751" spans="1:26" ht="17.2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0"/>
      <c r="K751" s="125"/>
      <c r="L751" s="125"/>
      <c r="R751" s="50"/>
      <c r="S751" s="50"/>
      <c r="T751" s="50"/>
      <c r="U751" s="50"/>
      <c r="V751" s="50"/>
      <c r="W751" s="52"/>
      <c r="X751" s="50"/>
      <c r="Y751" s="50"/>
      <c r="Z751" s="50"/>
    </row>
    <row r="752" spans="1:26" ht="17.2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0"/>
      <c r="K752" s="125"/>
      <c r="L752" s="125"/>
      <c r="R752" s="50"/>
      <c r="S752" s="50"/>
      <c r="T752" s="50"/>
      <c r="U752" s="50"/>
      <c r="V752" s="50"/>
      <c r="W752" s="52"/>
      <c r="X752" s="50"/>
      <c r="Y752" s="50"/>
      <c r="Z752" s="50"/>
    </row>
    <row r="753" spans="1:26" ht="17.2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0"/>
      <c r="K753" s="125"/>
      <c r="L753" s="125"/>
      <c r="R753" s="50"/>
      <c r="S753" s="50"/>
      <c r="T753" s="50"/>
      <c r="U753" s="50"/>
      <c r="V753" s="50"/>
      <c r="W753" s="52"/>
      <c r="X753" s="50"/>
      <c r="Y753" s="50"/>
      <c r="Z753" s="50"/>
    </row>
    <row r="754" spans="1:26" ht="17.2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0"/>
      <c r="K754" s="125"/>
      <c r="L754" s="125"/>
      <c r="R754" s="50"/>
      <c r="S754" s="50"/>
      <c r="T754" s="50"/>
      <c r="U754" s="50"/>
      <c r="V754" s="50"/>
      <c r="W754" s="52"/>
      <c r="X754" s="50"/>
      <c r="Y754" s="50"/>
      <c r="Z754" s="50"/>
    </row>
    <row r="755" spans="1:26" ht="17.2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0"/>
      <c r="K755" s="125"/>
      <c r="L755" s="125"/>
      <c r="R755" s="50"/>
      <c r="S755" s="50"/>
      <c r="T755" s="50"/>
      <c r="U755" s="50"/>
      <c r="V755" s="50"/>
      <c r="W755" s="52"/>
      <c r="X755" s="50"/>
      <c r="Y755" s="50"/>
      <c r="Z755" s="50"/>
    </row>
    <row r="756" spans="1:26" ht="17.2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0"/>
      <c r="K756" s="125"/>
      <c r="L756" s="125"/>
      <c r="R756" s="50"/>
      <c r="S756" s="50"/>
      <c r="T756" s="50"/>
      <c r="U756" s="50"/>
      <c r="V756" s="50"/>
      <c r="W756" s="52"/>
      <c r="X756" s="50"/>
      <c r="Y756" s="50"/>
      <c r="Z756" s="50"/>
    </row>
    <row r="757" spans="1:26" ht="17.2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0"/>
      <c r="K757" s="125"/>
      <c r="L757" s="125"/>
      <c r="R757" s="50"/>
      <c r="S757" s="50"/>
      <c r="T757" s="50"/>
      <c r="U757" s="50"/>
      <c r="V757" s="50"/>
      <c r="W757" s="52"/>
      <c r="X757" s="50"/>
      <c r="Y757" s="50"/>
      <c r="Z757" s="50"/>
    </row>
    <row r="758" spans="1:26" ht="17.2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0"/>
      <c r="K758" s="125"/>
      <c r="L758" s="125"/>
      <c r="R758" s="50"/>
      <c r="S758" s="50"/>
      <c r="T758" s="50"/>
      <c r="U758" s="50"/>
      <c r="V758" s="50"/>
      <c r="W758" s="52"/>
      <c r="X758" s="50"/>
      <c r="Y758" s="50"/>
      <c r="Z758" s="50"/>
    </row>
    <row r="759" spans="1:26" ht="17.2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0"/>
      <c r="K759" s="125"/>
      <c r="L759" s="125"/>
      <c r="R759" s="50"/>
      <c r="S759" s="50"/>
      <c r="T759" s="50"/>
      <c r="U759" s="50"/>
      <c r="V759" s="50"/>
      <c r="W759" s="52"/>
      <c r="X759" s="50"/>
      <c r="Y759" s="50"/>
      <c r="Z759" s="50"/>
    </row>
    <row r="760" spans="1:26" ht="17.2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0"/>
      <c r="K760" s="125"/>
      <c r="L760" s="125"/>
      <c r="R760" s="50"/>
      <c r="S760" s="50"/>
      <c r="T760" s="50"/>
      <c r="U760" s="50"/>
      <c r="V760" s="50"/>
      <c r="W760" s="52"/>
      <c r="X760" s="50"/>
      <c r="Y760" s="50"/>
      <c r="Z760" s="50"/>
    </row>
    <row r="761" spans="1:26" ht="17.2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0"/>
      <c r="K761" s="125"/>
      <c r="L761" s="125"/>
      <c r="R761" s="50"/>
      <c r="S761" s="50"/>
      <c r="T761" s="50"/>
      <c r="U761" s="50"/>
      <c r="V761" s="50"/>
      <c r="W761" s="52"/>
      <c r="X761" s="50"/>
      <c r="Y761" s="50"/>
      <c r="Z761" s="50"/>
    </row>
    <row r="762" spans="1:26" ht="17.2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0"/>
      <c r="K762" s="125"/>
      <c r="L762" s="125"/>
      <c r="R762" s="50"/>
      <c r="S762" s="50"/>
      <c r="T762" s="50"/>
      <c r="U762" s="50"/>
      <c r="V762" s="50"/>
      <c r="W762" s="52"/>
      <c r="X762" s="50"/>
      <c r="Y762" s="50"/>
      <c r="Z762" s="50"/>
    </row>
    <row r="763" spans="1:26" ht="17.2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0"/>
      <c r="K763" s="125"/>
      <c r="L763" s="125"/>
      <c r="R763" s="50"/>
      <c r="S763" s="50"/>
      <c r="T763" s="50"/>
      <c r="U763" s="50"/>
      <c r="V763" s="50"/>
      <c r="W763" s="52"/>
      <c r="X763" s="50"/>
      <c r="Y763" s="50"/>
      <c r="Z763" s="50"/>
    </row>
    <row r="764" spans="1:26" ht="17.2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0"/>
      <c r="K764" s="125"/>
      <c r="L764" s="125"/>
      <c r="R764" s="50"/>
      <c r="S764" s="50"/>
      <c r="T764" s="50"/>
      <c r="U764" s="50"/>
      <c r="V764" s="50"/>
      <c r="W764" s="52"/>
      <c r="X764" s="50"/>
      <c r="Y764" s="50"/>
      <c r="Z764" s="50"/>
    </row>
    <row r="765" spans="1:26" ht="17.2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0"/>
      <c r="K765" s="125"/>
      <c r="L765" s="125"/>
      <c r="R765" s="50"/>
      <c r="S765" s="50"/>
      <c r="T765" s="50"/>
      <c r="U765" s="50"/>
      <c r="V765" s="50"/>
      <c r="W765" s="52"/>
      <c r="X765" s="50"/>
      <c r="Y765" s="50"/>
      <c r="Z765" s="50"/>
    </row>
    <row r="766" spans="1:26" ht="17.2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0"/>
      <c r="K766" s="125"/>
      <c r="L766" s="125"/>
      <c r="R766" s="50"/>
      <c r="S766" s="50"/>
      <c r="T766" s="50"/>
      <c r="U766" s="50"/>
      <c r="V766" s="50"/>
      <c r="W766" s="52"/>
      <c r="X766" s="50"/>
      <c r="Y766" s="50"/>
      <c r="Z766" s="50"/>
    </row>
    <row r="767" spans="1:26" ht="17.2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0"/>
      <c r="K767" s="125"/>
      <c r="L767" s="125"/>
      <c r="R767" s="50"/>
      <c r="S767" s="50"/>
      <c r="T767" s="50"/>
      <c r="U767" s="50"/>
      <c r="V767" s="50"/>
      <c r="W767" s="52"/>
      <c r="X767" s="50"/>
      <c r="Y767" s="50"/>
      <c r="Z767" s="50"/>
    </row>
    <row r="768" spans="1:26" ht="17.2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0"/>
      <c r="K768" s="125"/>
      <c r="L768" s="125"/>
      <c r="R768" s="50"/>
      <c r="S768" s="50"/>
      <c r="T768" s="50"/>
      <c r="U768" s="50"/>
      <c r="V768" s="50"/>
      <c r="W768" s="52"/>
      <c r="X768" s="50"/>
      <c r="Y768" s="50"/>
      <c r="Z768" s="50"/>
    </row>
    <row r="769" spans="1:26" ht="17.2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0"/>
      <c r="K769" s="125"/>
      <c r="L769" s="125"/>
      <c r="R769" s="50"/>
      <c r="S769" s="50"/>
      <c r="T769" s="50"/>
      <c r="U769" s="50"/>
      <c r="V769" s="50"/>
      <c r="W769" s="52"/>
      <c r="X769" s="50"/>
      <c r="Y769" s="50"/>
      <c r="Z769" s="50"/>
    </row>
    <row r="770" spans="1:26" ht="17.2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0"/>
      <c r="K770" s="125"/>
      <c r="L770" s="125"/>
      <c r="R770" s="50"/>
      <c r="S770" s="50"/>
      <c r="T770" s="50"/>
      <c r="U770" s="50"/>
      <c r="V770" s="50"/>
      <c r="W770" s="52"/>
      <c r="X770" s="50"/>
      <c r="Y770" s="50"/>
      <c r="Z770" s="50"/>
    </row>
    <row r="771" spans="1:26" ht="17.2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0"/>
      <c r="K771" s="125"/>
      <c r="L771" s="125"/>
      <c r="R771" s="50"/>
      <c r="S771" s="50"/>
      <c r="T771" s="50"/>
      <c r="U771" s="50"/>
      <c r="V771" s="50"/>
      <c r="W771" s="52"/>
      <c r="X771" s="50"/>
      <c r="Y771" s="50"/>
      <c r="Z771" s="50"/>
    </row>
    <row r="772" spans="1:26" ht="17.2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0"/>
      <c r="K772" s="125"/>
      <c r="L772" s="125"/>
      <c r="R772" s="50"/>
      <c r="S772" s="50"/>
      <c r="T772" s="50"/>
      <c r="U772" s="50"/>
      <c r="V772" s="50"/>
      <c r="W772" s="52"/>
      <c r="X772" s="50"/>
      <c r="Y772" s="50"/>
      <c r="Z772" s="50"/>
    </row>
    <row r="773" spans="1:26" ht="17.2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0"/>
      <c r="K773" s="125"/>
      <c r="L773" s="125"/>
      <c r="R773" s="50"/>
      <c r="S773" s="50"/>
      <c r="T773" s="50"/>
      <c r="U773" s="50"/>
      <c r="V773" s="50"/>
      <c r="W773" s="52"/>
      <c r="X773" s="50"/>
      <c r="Y773" s="50"/>
      <c r="Z773" s="50"/>
    </row>
    <row r="774" spans="1:26" ht="17.2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0"/>
      <c r="K774" s="125"/>
      <c r="L774" s="125"/>
      <c r="R774" s="50"/>
      <c r="S774" s="50"/>
      <c r="T774" s="50"/>
      <c r="U774" s="50"/>
      <c r="V774" s="50"/>
      <c r="W774" s="52"/>
      <c r="X774" s="50"/>
      <c r="Y774" s="50"/>
      <c r="Z774" s="50"/>
    </row>
    <row r="775" spans="1:26" ht="17.2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0"/>
      <c r="K775" s="125"/>
      <c r="L775" s="125"/>
      <c r="R775" s="50"/>
      <c r="S775" s="50"/>
      <c r="T775" s="50"/>
      <c r="U775" s="50"/>
      <c r="V775" s="50"/>
      <c r="W775" s="52"/>
      <c r="X775" s="50"/>
      <c r="Y775" s="50"/>
      <c r="Z775" s="50"/>
    </row>
    <row r="776" spans="1:26" ht="17.2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0"/>
      <c r="K776" s="125"/>
      <c r="L776" s="125"/>
      <c r="R776" s="50"/>
      <c r="S776" s="50"/>
      <c r="T776" s="50"/>
      <c r="U776" s="50"/>
      <c r="V776" s="50"/>
      <c r="W776" s="52"/>
      <c r="X776" s="50"/>
      <c r="Y776" s="50"/>
      <c r="Z776" s="50"/>
    </row>
    <row r="777" spans="1:26" ht="17.2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0"/>
      <c r="K777" s="125"/>
      <c r="L777" s="125"/>
      <c r="R777" s="50"/>
      <c r="S777" s="50"/>
      <c r="T777" s="50"/>
      <c r="U777" s="50"/>
      <c r="V777" s="50"/>
      <c r="W777" s="52"/>
      <c r="X777" s="50"/>
      <c r="Y777" s="50"/>
      <c r="Z777" s="50"/>
    </row>
    <row r="778" spans="1:26" ht="17.2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0"/>
      <c r="K778" s="125"/>
      <c r="L778" s="125"/>
      <c r="R778" s="50"/>
      <c r="S778" s="50"/>
      <c r="T778" s="50"/>
      <c r="U778" s="50"/>
      <c r="V778" s="50"/>
      <c r="W778" s="52"/>
      <c r="X778" s="50"/>
      <c r="Y778" s="50"/>
      <c r="Z778" s="50"/>
    </row>
    <row r="779" spans="1:26" ht="17.2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0"/>
      <c r="K779" s="125"/>
      <c r="L779" s="125"/>
      <c r="R779" s="50"/>
      <c r="S779" s="50"/>
      <c r="T779" s="50"/>
      <c r="U779" s="50"/>
      <c r="V779" s="50"/>
      <c r="W779" s="52"/>
      <c r="X779" s="50"/>
      <c r="Y779" s="50"/>
      <c r="Z779" s="50"/>
    </row>
    <row r="780" spans="1:26" ht="17.2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0"/>
      <c r="K780" s="125"/>
      <c r="L780" s="125"/>
      <c r="R780" s="50"/>
      <c r="S780" s="50"/>
      <c r="T780" s="50"/>
      <c r="U780" s="50"/>
      <c r="V780" s="50"/>
      <c r="W780" s="52"/>
      <c r="X780" s="50"/>
      <c r="Y780" s="50"/>
      <c r="Z780" s="50"/>
    </row>
    <row r="781" spans="1:26" ht="17.2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0"/>
      <c r="K781" s="125"/>
      <c r="L781" s="125"/>
      <c r="R781" s="50"/>
      <c r="S781" s="50"/>
      <c r="T781" s="50"/>
      <c r="U781" s="50"/>
      <c r="V781" s="50"/>
      <c r="W781" s="52"/>
      <c r="X781" s="50"/>
      <c r="Y781" s="50"/>
      <c r="Z781" s="50"/>
    </row>
    <row r="782" spans="1:26" ht="17.2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0"/>
      <c r="K782" s="125"/>
      <c r="L782" s="125"/>
      <c r="R782" s="50"/>
      <c r="S782" s="50"/>
      <c r="T782" s="50"/>
      <c r="U782" s="50"/>
      <c r="V782" s="50"/>
      <c r="W782" s="52"/>
      <c r="X782" s="50"/>
      <c r="Y782" s="50"/>
      <c r="Z782" s="50"/>
    </row>
    <row r="783" spans="1:26" ht="17.2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0"/>
      <c r="K783" s="125"/>
      <c r="L783" s="125"/>
      <c r="R783" s="50"/>
      <c r="S783" s="50"/>
      <c r="T783" s="50"/>
      <c r="U783" s="50"/>
      <c r="V783" s="50"/>
      <c r="W783" s="52"/>
      <c r="X783" s="50"/>
      <c r="Y783" s="50"/>
      <c r="Z783" s="50"/>
    </row>
    <row r="784" spans="1:26" ht="17.2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0"/>
      <c r="K784" s="125"/>
      <c r="L784" s="125"/>
      <c r="R784" s="50"/>
      <c r="S784" s="50"/>
      <c r="T784" s="50"/>
      <c r="U784" s="50"/>
      <c r="V784" s="50"/>
      <c r="W784" s="52"/>
      <c r="X784" s="50"/>
      <c r="Y784" s="50"/>
      <c r="Z784" s="50"/>
    </row>
    <row r="785" spans="1:26" ht="17.2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0"/>
      <c r="K785" s="125"/>
      <c r="L785" s="125"/>
      <c r="R785" s="50"/>
      <c r="S785" s="50"/>
      <c r="T785" s="50"/>
      <c r="U785" s="50"/>
      <c r="V785" s="50"/>
      <c r="W785" s="52"/>
      <c r="X785" s="50"/>
      <c r="Y785" s="50"/>
      <c r="Z785" s="50"/>
    </row>
    <row r="786" spans="1:26" ht="17.2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0"/>
      <c r="K786" s="125"/>
      <c r="L786" s="125"/>
      <c r="R786" s="50"/>
      <c r="S786" s="50"/>
      <c r="T786" s="50"/>
      <c r="U786" s="50"/>
      <c r="V786" s="50"/>
      <c r="W786" s="52"/>
      <c r="X786" s="50"/>
      <c r="Y786" s="50"/>
      <c r="Z786" s="50"/>
    </row>
    <row r="787" spans="1:26" ht="17.2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0"/>
      <c r="K787" s="125"/>
      <c r="L787" s="125"/>
      <c r="R787" s="50"/>
      <c r="S787" s="50"/>
      <c r="T787" s="50"/>
      <c r="U787" s="50"/>
      <c r="V787" s="50"/>
      <c r="W787" s="52"/>
      <c r="X787" s="50"/>
      <c r="Y787" s="50"/>
      <c r="Z787" s="50"/>
    </row>
    <row r="788" spans="1:26" ht="17.2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0"/>
      <c r="K788" s="125"/>
      <c r="L788" s="125"/>
      <c r="R788" s="50"/>
      <c r="S788" s="50"/>
      <c r="T788" s="50"/>
      <c r="U788" s="50"/>
      <c r="V788" s="50"/>
      <c r="W788" s="52"/>
      <c r="X788" s="50"/>
      <c r="Y788" s="50"/>
      <c r="Z788" s="50"/>
    </row>
    <row r="789" spans="1:26" ht="17.2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0"/>
      <c r="K789" s="125"/>
      <c r="L789" s="125"/>
      <c r="R789" s="50"/>
      <c r="S789" s="50"/>
      <c r="T789" s="50"/>
      <c r="U789" s="50"/>
      <c r="V789" s="50"/>
      <c r="W789" s="52"/>
      <c r="X789" s="50"/>
      <c r="Y789" s="50"/>
      <c r="Z789" s="50"/>
    </row>
    <row r="790" spans="1:26" ht="17.2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0"/>
      <c r="K790" s="125"/>
      <c r="L790" s="125"/>
      <c r="R790" s="50"/>
      <c r="S790" s="50"/>
      <c r="T790" s="50"/>
      <c r="U790" s="50"/>
      <c r="V790" s="50"/>
      <c r="W790" s="52"/>
      <c r="X790" s="50"/>
      <c r="Y790" s="50"/>
      <c r="Z790" s="50"/>
    </row>
    <row r="791" spans="1:26" ht="17.2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0"/>
      <c r="K791" s="125"/>
      <c r="L791" s="125"/>
      <c r="R791" s="50"/>
      <c r="S791" s="50"/>
      <c r="T791" s="50"/>
      <c r="U791" s="50"/>
      <c r="V791" s="50"/>
      <c r="W791" s="52"/>
      <c r="X791" s="50"/>
      <c r="Y791" s="50"/>
      <c r="Z791" s="50"/>
    </row>
    <row r="792" spans="1:26" ht="17.2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0"/>
      <c r="K792" s="125"/>
      <c r="L792" s="125"/>
      <c r="R792" s="50"/>
      <c r="S792" s="50"/>
      <c r="T792" s="50"/>
      <c r="U792" s="50"/>
      <c r="V792" s="50"/>
      <c r="W792" s="52"/>
      <c r="X792" s="50"/>
      <c r="Y792" s="50"/>
      <c r="Z792" s="50"/>
    </row>
    <row r="793" spans="1:26" ht="17.2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0"/>
      <c r="K793" s="125"/>
      <c r="L793" s="125"/>
      <c r="R793" s="50"/>
      <c r="S793" s="50"/>
      <c r="T793" s="50"/>
      <c r="U793" s="50"/>
      <c r="V793" s="50"/>
      <c r="W793" s="52"/>
      <c r="X793" s="50"/>
      <c r="Y793" s="50"/>
      <c r="Z793" s="50"/>
    </row>
    <row r="794" spans="1:26" ht="17.2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0"/>
      <c r="K794" s="125"/>
      <c r="L794" s="125"/>
      <c r="R794" s="50"/>
      <c r="S794" s="50"/>
      <c r="T794" s="50"/>
      <c r="U794" s="50"/>
      <c r="V794" s="50"/>
      <c r="W794" s="52"/>
      <c r="X794" s="50"/>
      <c r="Y794" s="50"/>
      <c r="Z794" s="50"/>
    </row>
    <row r="795" spans="1:26" ht="17.2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0"/>
      <c r="K795" s="125"/>
      <c r="L795" s="125"/>
      <c r="R795" s="50"/>
      <c r="S795" s="50"/>
      <c r="T795" s="50"/>
      <c r="U795" s="50"/>
      <c r="V795" s="50"/>
      <c r="W795" s="52"/>
      <c r="X795" s="50"/>
      <c r="Y795" s="50"/>
      <c r="Z795" s="50"/>
    </row>
    <row r="796" spans="1:26" ht="17.2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0"/>
      <c r="K796" s="125"/>
      <c r="L796" s="125"/>
      <c r="R796" s="50"/>
      <c r="S796" s="50"/>
      <c r="T796" s="50"/>
      <c r="U796" s="50"/>
      <c r="V796" s="50"/>
      <c r="W796" s="52"/>
      <c r="X796" s="50"/>
      <c r="Y796" s="50"/>
      <c r="Z796" s="50"/>
    </row>
    <row r="797" spans="1:26" ht="17.2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0"/>
      <c r="K797" s="125"/>
      <c r="L797" s="125"/>
      <c r="R797" s="50"/>
      <c r="S797" s="50"/>
      <c r="T797" s="50"/>
      <c r="U797" s="50"/>
      <c r="V797" s="50"/>
      <c r="W797" s="52"/>
      <c r="X797" s="50"/>
      <c r="Y797" s="50"/>
      <c r="Z797" s="50"/>
    </row>
    <row r="798" spans="1:26" ht="17.2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0"/>
      <c r="K798" s="125"/>
      <c r="L798" s="125"/>
      <c r="R798" s="50"/>
      <c r="S798" s="50"/>
      <c r="T798" s="50"/>
      <c r="U798" s="50"/>
      <c r="V798" s="50"/>
      <c r="W798" s="52"/>
      <c r="X798" s="50"/>
      <c r="Y798" s="50"/>
      <c r="Z798" s="50"/>
    </row>
    <row r="799" spans="1:26" ht="17.2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0"/>
      <c r="K799" s="125"/>
      <c r="L799" s="125"/>
      <c r="R799" s="50"/>
      <c r="S799" s="50"/>
      <c r="T799" s="50"/>
      <c r="U799" s="50"/>
      <c r="V799" s="50"/>
      <c r="W799" s="52"/>
      <c r="X799" s="50"/>
      <c r="Y799" s="50"/>
      <c r="Z799" s="50"/>
    </row>
    <row r="800" spans="1:26" ht="17.2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0"/>
      <c r="K800" s="125"/>
      <c r="L800" s="125"/>
      <c r="R800" s="50"/>
      <c r="S800" s="50"/>
      <c r="T800" s="50"/>
      <c r="U800" s="50"/>
      <c r="V800" s="50"/>
      <c r="W800" s="52"/>
      <c r="X800" s="50"/>
      <c r="Y800" s="50"/>
      <c r="Z800" s="50"/>
    </row>
    <row r="801" spans="1:26" ht="17.2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0"/>
      <c r="K801" s="125"/>
      <c r="L801" s="125"/>
      <c r="R801" s="50"/>
      <c r="S801" s="50"/>
      <c r="T801" s="50"/>
      <c r="U801" s="50"/>
      <c r="V801" s="50"/>
      <c r="W801" s="52"/>
      <c r="X801" s="50"/>
      <c r="Y801" s="50"/>
      <c r="Z801" s="50"/>
    </row>
    <row r="802" spans="1:26" ht="17.2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0"/>
      <c r="K802" s="125"/>
      <c r="L802" s="125"/>
      <c r="R802" s="50"/>
      <c r="S802" s="50"/>
      <c r="T802" s="50"/>
      <c r="U802" s="50"/>
      <c r="V802" s="50"/>
      <c r="W802" s="52"/>
      <c r="X802" s="50"/>
      <c r="Y802" s="50"/>
      <c r="Z802" s="50"/>
    </row>
    <row r="803" spans="1:26" ht="17.2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0"/>
      <c r="K803" s="125"/>
      <c r="L803" s="125"/>
      <c r="R803" s="50"/>
      <c r="S803" s="50"/>
      <c r="T803" s="50"/>
      <c r="U803" s="50"/>
      <c r="V803" s="50"/>
      <c r="W803" s="52"/>
      <c r="X803" s="50"/>
      <c r="Y803" s="50"/>
      <c r="Z803" s="50"/>
    </row>
    <row r="804" spans="1:26" ht="17.2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0"/>
      <c r="K804" s="125"/>
      <c r="L804" s="125"/>
      <c r="R804" s="50"/>
      <c r="S804" s="50"/>
      <c r="T804" s="50"/>
      <c r="U804" s="50"/>
      <c r="V804" s="50"/>
      <c r="W804" s="52"/>
      <c r="X804" s="50"/>
      <c r="Y804" s="50"/>
      <c r="Z804" s="50"/>
    </row>
    <row r="805" spans="1:26" ht="17.2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0"/>
      <c r="K805" s="125"/>
      <c r="L805" s="125"/>
      <c r="R805" s="50"/>
      <c r="S805" s="50"/>
      <c r="T805" s="50"/>
      <c r="U805" s="50"/>
      <c r="V805" s="50"/>
      <c r="W805" s="52"/>
      <c r="X805" s="50"/>
      <c r="Y805" s="50"/>
      <c r="Z805" s="50"/>
    </row>
    <row r="806" spans="1:26" ht="17.2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0"/>
      <c r="K806" s="125"/>
      <c r="L806" s="125"/>
      <c r="R806" s="50"/>
      <c r="S806" s="50"/>
      <c r="T806" s="50"/>
      <c r="U806" s="50"/>
      <c r="V806" s="50"/>
      <c r="W806" s="52"/>
      <c r="X806" s="50"/>
      <c r="Y806" s="50"/>
      <c r="Z806" s="50"/>
    </row>
    <row r="807" spans="1:26" ht="17.2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0"/>
      <c r="K807" s="125"/>
      <c r="L807" s="125"/>
      <c r="R807" s="50"/>
      <c r="S807" s="50"/>
      <c r="T807" s="50"/>
      <c r="U807" s="50"/>
      <c r="V807" s="50"/>
      <c r="W807" s="52"/>
      <c r="X807" s="50"/>
      <c r="Y807" s="50"/>
      <c r="Z807" s="50"/>
    </row>
    <row r="808" spans="1:26" ht="17.2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0"/>
      <c r="K808" s="125"/>
      <c r="L808" s="125"/>
      <c r="R808" s="50"/>
      <c r="S808" s="50"/>
      <c r="T808" s="50"/>
      <c r="U808" s="50"/>
      <c r="V808" s="50"/>
      <c r="W808" s="52"/>
      <c r="X808" s="50"/>
      <c r="Y808" s="50"/>
      <c r="Z808" s="50"/>
    </row>
    <row r="809" spans="1:26" ht="17.2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0"/>
      <c r="K809" s="125"/>
      <c r="L809" s="125"/>
      <c r="R809" s="50"/>
      <c r="S809" s="50"/>
      <c r="T809" s="50"/>
      <c r="U809" s="50"/>
      <c r="V809" s="50"/>
      <c r="W809" s="52"/>
      <c r="X809" s="50"/>
      <c r="Y809" s="50"/>
      <c r="Z809" s="50"/>
    </row>
    <row r="810" spans="1:26" ht="17.2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0"/>
      <c r="K810" s="125"/>
      <c r="L810" s="125"/>
      <c r="R810" s="50"/>
      <c r="S810" s="50"/>
      <c r="T810" s="50"/>
      <c r="U810" s="50"/>
      <c r="V810" s="50"/>
      <c r="W810" s="52"/>
      <c r="X810" s="50"/>
      <c r="Y810" s="50"/>
      <c r="Z810" s="50"/>
    </row>
    <row r="811" spans="1:26" ht="17.2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0"/>
      <c r="K811" s="125"/>
      <c r="L811" s="125"/>
      <c r="R811" s="50"/>
      <c r="S811" s="50"/>
      <c r="T811" s="50"/>
      <c r="U811" s="50"/>
      <c r="V811" s="50"/>
      <c r="W811" s="52"/>
      <c r="X811" s="50"/>
      <c r="Y811" s="50"/>
      <c r="Z811" s="50"/>
    </row>
    <row r="812" spans="1:26" ht="17.2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0"/>
      <c r="K812" s="125"/>
      <c r="L812" s="125"/>
      <c r="R812" s="50"/>
      <c r="S812" s="50"/>
      <c r="T812" s="50"/>
      <c r="U812" s="50"/>
      <c r="V812" s="50"/>
      <c r="W812" s="52"/>
      <c r="X812" s="50"/>
      <c r="Y812" s="50"/>
      <c r="Z812" s="50"/>
    </row>
    <row r="813" spans="1:26" ht="17.2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0"/>
      <c r="K813" s="125"/>
      <c r="L813" s="125"/>
      <c r="R813" s="50"/>
      <c r="S813" s="50"/>
      <c r="T813" s="50"/>
      <c r="U813" s="50"/>
      <c r="V813" s="50"/>
      <c r="W813" s="52"/>
      <c r="X813" s="50"/>
      <c r="Y813" s="50"/>
      <c r="Z813" s="50"/>
    </row>
    <row r="814" spans="1:26" ht="17.2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0"/>
      <c r="K814" s="125"/>
      <c r="L814" s="125"/>
      <c r="R814" s="50"/>
      <c r="S814" s="50"/>
      <c r="T814" s="50"/>
      <c r="U814" s="50"/>
      <c r="V814" s="50"/>
      <c r="W814" s="52"/>
      <c r="X814" s="50"/>
      <c r="Y814" s="50"/>
      <c r="Z814" s="50"/>
    </row>
    <row r="815" spans="1:26" ht="17.2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0"/>
      <c r="K815" s="125"/>
      <c r="L815" s="125"/>
      <c r="R815" s="50"/>
      <c r="S815" s="50"/>
      <c r="T815" s="50"/>
      <c r="U815" s="50"/>
      <c r="V815" s="50"/>
      <c r="W815" s="52"/>
      <c r="X815" s="50"/>
      <c r="Y815" s="50"/>
      <c r="Z815" s="50"/>
    </row>
    <row r="816" spans="1:26" ht="17.2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0"/>
      <c r="K816" s="125"/>
      <c r="L816" s="125"/>
      <c r="R816" s="50"/>
      <c r="S816" s="50"/>
      <c r="T816" s="50"/>
      <c r="U816" s="50"/>
      <c r="V816" s="50"/>
      <c r="W816" s="52"/>
      <c r="X816" s="50"/>
      <c r="Y816" s="50"/>
      <c r="Z816" s="50"/>
    </row>
    <row r="817" spans="1:26" ht="17.2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0"/>
      <c r="K817" s="125"/>
      <c r="L817" s="125"/>
      <c r="R817" s="50"/>
      <c r="S817" s="50"/>
      <c r="T817" s="50"/>
      <c r="U817" s="50"/>
      <c r="V817" s="50"/>
      <c r="W817" s="52"/>
      <c r="X817" s="50"/>
      <c r="Y817" s="50"/>
      <c r="Z817" s="50"/>
    </row>
    <row r="818" spans="1:26" ht="17.2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0"/>
      <c r="K818" s="125"/>
      <c r="L818" s="125"/>
      <c r="R818" s="50"/>
      <c r="S818" s="50"/>
      <c r="T818" s="50"/>
      <c r="U818" s="50"/>
      <c r="V818" s="50"/>
      <c r="W818" s="52"/>
      <c r="X818" s="50"/>
      <c r="Y818" s="50"/>
      <c r="Z818" s="50"/>
    </row>
    <row r="819" spans="1:26" ht="17.2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0"/>
      <c r="K819" s="125"/>
      <c r="L819" s="125"/>
      <c r="R819" s="50"/>
      <c r="S819" s="50"/>
      <c r="T819" s="50"/>
      <c r="U819" s="50"/>
      <c r="V819" s="50"/>
      <c r="W819" s="52"/>
      <c r="X819" s="50"/>
      <c r="Y819" s="50"/>
      <c r="Z819" s="50"/>
    </row>
    <row r="820" spans="1:26" ht="17.2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0"/>
      <c r="K820" s="125"/>
      <c r="L820" s="125"/>
      <c r="R820" s="50"/>
      <c r="S820" s="50"/>
      <c r="T820" s="50"/>
      <c r="U820" s="50"/>
      <c r="V820" s="50"/>
      <c r="W820" s="52"/>
      <c r="X820" s="50"/>
      <c r="Y820" s="50"/>
      <c r="Z820" s="50"/>
    </row>
    <row r="821" spans="1:26" ht="17.2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0"/>
      <c r="K821" s="125"/>
      <c r="L821" s="125"/>
      <c r="R821" s="50"/>
      <c r="S821" s="50"/>
      <c r="T821" s="50"/>
      <c r="U821" s="50"/>
      <c r="V821" s="50"/>
      <c r="W821" s="52"/>
      <c r="X821" s="50"/>
      <c r="Y821" s="50"/>
      <c r="Z821" s="50"/>
    </row>
    <row r="822" spans="1:26" ht="17.2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0"/>
      <c r="K822" s="125"/>
      <c r="L822" s="125"/>
      <c r="R822" s="50"/>
      <c r="S822" s="50"/>
      <c r="T822" s="50"/>
      <c r="U822" s="50"/>
      <c r="V822" s="50"/>
      <c r="W822" s="52"/>
      <c r="X822" s="50"/>
      <c r="Y822" s="50"/>
      <c r="Z822" s="50"/>
    </row>
    <row r="823" spans="1:26" ht="17.2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0"/>
      <c r="K823" s="125"/>
      <c r="L823" s="125"/>
      <c r="R823" s="50"/>
      <c r="S823" s="50"/>
      <c r="T823" s="50"/>
      <c r="U823" s="50"/>
      <c r="V823" s="50"/>
      <c r="W823" s="52"/>
      <c r="X823" s="50"/>
      <c r="Y823" s="50"/>
      <c r="Z823" s="50"/>
    </row>
    <row r="824" spans="1:26" ht="17.2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0"/>
      <c r="K824" s="125"/>
      <c r="L824" s="125"/>
      <c r="R824" s="50"/>
      <c r="S824" s="50"/>
      <c r="T824" s="50"/>
      <c r="U824" s="50"/>
      <c r="V824" s="50"/>
      <c r="W824" s="52"/>
      <c r="X824" s="50"/>
      <c r="Y824" s="50"/>
      <c r="Z824" s="50"/>
    </row>
    <row r="825" spans="1:26" ht="17.2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0"/>
      <c r="K825" s="125"/>
      <c r="L825" s="125"/>
      <c r="R825" s="50"/>
      <c r="S825" s="50"/>
      <c r="T825" s="50"/>
      <c r="U825" s="50"/>
      <c r="V825" s="50"/>
      <c r="W825" s="52"/>
      <c r="X825" s="50"/>
      <c r="Y825" s="50"/>
      <c r="Z825" s="50"/>
    </row>
    <row r="826" spans="1:26" ht="17.2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0"/>
      <c r="K826" s="125"/>
      <c r="L826" s="125"/>
      <c r="R826" s="50"/>
      <c r="S826" s="50"/>
      <c r="T826" s="50"/>
      <c r="U826" s="50"/>
      <c r="V826" s="50"/>
      <c r="W826" s="52"/>
      <c r="X826" s="50"/>
      <c r="Y826" s="50"/>
      <c r="Z826" s="50"/>
    </row>
    <row r="827" spans="1:26" ht="17.2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0"/>
      <c r="K827" s="125"/>
      <c r="L827" s="125"/>
      <c r="R827" s="50"/>
      <c r="S827" s="50"/>
      <c r="T827" s="50"/>
      <c r="U827" s="50"/>
      <c r="V827" s="50"/>
      <c r="W827" s="52"/>
      <c r="X827" s="50"/>
      <c r="Y827" s="50"/>
      <c r="Z827" s="50"/>
    </row>
    <row r="828" spans="1:26" ht="17.2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0"/>
      <c r="K828" s="125"/>
      <c r="L828" s="125"/>
      <c r="R828" s="50"/>
      <c r="S828" s="50"/>
      <c r="T828" s="50"/>
      <c r="U828" s="50"/>
      <c r="V828" s="50"/>
      <c r="W828" s="52"/>
      <c r="X828" s="50"/>
      <c r="Y828" s="50"/>
      <c r="Z828" s="50"/>
    </row>
    <row r="829" spans="1:26" ht="17.2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0"/>
      <c r="K829" s="125"/>
      <c r="L829" s="125"/>
      <c r="R829" s="50"/>
      <c r="S829" s="50"/>
      <c r="T829" s="50"/>
      <c r="U829" s="50"/>
      <c r="V829" s="50"/>
      <c r="W829" s="52"/>
      <c r="X829" s="50"/>
      <c r="Y829" s="50"/>
      <c r="Z829" s="50"/>
    </row>
    <row r="830" spans="1:26" ht="17.2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0"/>
      <c r="K830" s="125"/>
      <c r="L830" s="125"/>
      <c r="R830" s="50"/>
      <c r="S830" s="50"/>
      <c r="T830" s="50"/>
      <c r="U830" s="50"/>
      <c r="V830" s="50"/>
      <c r="W830" s="52"/>
      <c r="X830" s="50"/>
      <c r="Y830" s="50"/>
      <c r="Z830" s="50"/>
    </row>
    <row r="831" spans="1:26" ht="17.2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0"/>
      <c r="K831" s="125"/>
      <c r="L831" s="125"/>
      <c r="R831" s="50"/>
      <c r="S831" s="50"/>
      <c r="T831" s="50"/>
      <c r="U831" s="50"/>
      <c r="V831" s="50"/>
      <c r="W831" s="52"/>
      <c r="X831" s="50"/>
      <c r="Y831" s="50"/>
      <c r="Z831" s="50"/>
    </row>
    <row r="832" spans="1:26" ht="17.2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0"/>
      <c r="K832" s="125"/>
      <c r="L832" s="125"/>
      <c r="R832" s="50"/>
      <c r="S832" s="50"/>
      <c r="T832" s="50"/>
      <c r="U832" s="50"/>
      <c r="V832" s="50"/>
      <c r="W832" s="52"/>
      <c r="X832" s="50"/>
      <c r="Y832" s="50"/>
      <c r="Z832" s="50"/>
    </row>
    <row r="833" spans="1:26" ht="17.2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0"/>
      <c r="K833" s="125"/>
      <c r="L833" s="125"/>
      <c r="R833" s="50"/>
      <c r="S833" s="50"/>
      <c r="T833" s="50"/>
      <c r="U833" s="50"/>
      <c r="V833" s="50"/>
      <c r="W833" s="52"/>
      <c r="X833" s="50"/>
      <c r="Y833" s="50"/>
      <c r="Z833" s="50"/>
    </row>
    <row r="834" spans="1:26" ht="17.2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0"/>
      <c r="K834" s="125"/>
      <c r="L834" s="125"/>
      <c r="R834" s="50"/>
      <c r="S834" s="50"/>
      <c r="T834" s="50"/>
      <c r="U834" s="50"/>
      <c r="V834" s="50"/>
      <c r="W834" s="52"/>
      <c r="X834" s="50"/>
      <c r="Y834" s="50"/>
      <c r="Z834" s="50"/>
    </row>
    <row r="835" spans="1:26" ht="17.2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0"/>
      <c r="K835" s="125"/>
      <c r="L835" s="125"/>
      <c r="R835" s="50"/>
      <c r="S835" s="50"/>
      <c r="T835" s="50"/>
      <c r="U835" s="50"/>
      <c r="V835" s="50"/>
      <c r="W835" s="52"/>
      <c r="X835" s="50"/>
      <c r="Y835" s="50"/>
      <c r="Z835" s="50"/>
    </row>
    <row r="836" spans="1:26" ht="17.2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0"/>
      <c r="K836" s="125"/>
      <c r="L836" s="125"/>
      <c r="R836" s="50"/>
      <c r="S836" s="50"/>
      <c r="T836" s="50"/>
      <c r="U836" s="50"/>
      <c r="V836" s="50"/>
      <c r="W836" s="52"/>
      <c r="X836" s="50"/>
      <c r="Y836" s="50"/>
      <c r="Z836" s="50"/>
    </row>
    <row r="837" spans="1:26" ht="17.2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0"/>
      <c r="K837" s="125"/>
      <c r="L837" s="125"/>
      <c r="R837" s="50"/>
      <c r="S837" s="50"/>
      <c r="T837" s="50"/>
      <c r="U837" s="50"/>
      <c r="V837" s="50"/>
      <c r="W837" s="52"/>
      <c r="X837" s="50"/>
      <c r="Y837" s="50"/>
      <c r="Z837" s="50"/>
    </row>
    <row r="838" spans="1:26" ht="17.2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0"/>
      <c r="K838" s="125"/>
      <c r="L838" s="125"/>
      <c r="R838" s="50"/>
      <c r="S838" s="50"/>
      <c r="T838" s="50"/>
      <c r="U838" s="50"/>
      <c r="V838" s="50"/>
      <c r="W838" s="52"/>
      <c r="X838" s="50"/>
      <c r="Y838" s="50"/>
      <c r="Z838" s="50"/>
    </row>
    <row r="839" spans="1:26" ht="17.2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0"/>
      <c r="K839" s="125"/>
      <c r="L839" s="125"/>
      <c r="R839" s="50"/>
      <c r="S839" s="50"/>
      <c r="T839" s="50"/>
      <c r="U839" s="50"/>
      <c r="V839" s="50"/>
      <c r="W839" s="52"/>
      <c r="X839" s="50"/>
      <c r="Y839" s="50"/>
      <c r="Z839" s="50"/>
    </row>
    <row r="840" spans="1:26" ht="17.2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0"/>
      <c r="K840" s="125"/>
      <c r="L840" s="125"/>
      <c r="R840" s="50"/>
      <c r="S840" s="50"/>
      <c r="T840" s="50"/>
      <c r="U840" s="50"/>
      <c r="V840" s="50"/>
      <c r="W840" s="52"/>
      <c r="X840" s="50"/>
      <c r="Y840" s="50"/>
      <c r="Z840" s="50"/>
    </row>
    <row r="841" spans="1:26" ht="17.2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0"/>
      <c r="K841" s="125"/>
      <c r="L841" s="125"/>
      <c r="R841" s="50"/>
      <c r="S841" s="50"/>
      <c r="T841" s="50"/>
      <c r="U841" s="50"/>
      <c r="V841" s="50"/>
      <c r="W841" s="52"/>
      <c r="X841" s="50"/>
      <c r="Y841" s="50"/>
      <c r="Z841" s="50"/>
    </row>
    <row r="842" spans="1:26" ht="17.2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0"/>
      <c r="K842" s="125"/>
      <c r="L842" s="125"/>
      <c r="R842" s="50"/>
      <c r="S842" s="50"/>
      <c r="T842" s="50"/>
      <c r="U842" s="50"/>
      <c r="V842" s="50"/>
      <c r="W842" s="52"/>
      <c r="X842" s="50"/>
      <c r="Y842" s="50"/>
      <c r="Z842" s="50"/>
    </row>
    <row r="843" spans="1:26" ht="17.2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0"/>
      <c r="K843" s="125"/>
      <c r="L843" s="125"/>
      <c r="R843" s="50"/>
      <c r="S843" s="50"/>
      <c r="T843" s="50"/>
      <c r="U843" s="50"/>
      <c r="V843" s="50"/>
      <c r="W843" s="52"/>
      <c r="X843" s="50"/>
      <c r="Y843" s="50"/>
      <c r="Z843" s="50"/>
    </row>
    <row r="844" spans="1:26" ht="17.2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0"/>
      <c r="K844" s="125"/>
      <c r="L844" s="125"/>
      <c r="R844" s="50"/>
      <c r="S844" s="50"/>
      <c r="T844" s="50"/>
      <c r="U844" s="50"/>
      <c r="V844" s="50"/>
      <c r="W844" s="52"/>
      <c r="X844" s="50"/>
      <c r="Y844" s="50"/>
      <c r="Z844" s="50"/>
    </row>
    <row r="845" spans="1:26" ht="17.2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0"/>
      <c r="K845" s="125"/>
      <c r="L845" s="125"/>
      <c r="R845" s="50"/>
      <c r="S845" s="50"/>
      <c r="T845" s="50"/>
      <c r="U845" s="50"/>
      <c r="V845" s="50"/>
      <c r="W845" s="52"/>
      <c r="X845" s="50"/>
      <c r="Y845" s="50"/>
      <c r="Z845" s="50"/>
    </row>
    <row r="846" spans="1:26" ht="17.2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0"/>
      <c r="K846" s="125"/>
      <c r="L846" s="125"/>
      <c r="R846" s="50"/>
      <c r="S846" s="50"/>
      <c r="T846" s="50"/>
      <c r="U846" s="50"/>
      <c r="V846" s="50"/>
      <c r="W846" s="52"/>
      <c r="X846" s="50"/>
      <c r="Y846" s="50"/>
      <c r="Z846" s="50"/>
    </row>
    <row r="847" spans="1:26" ht="17.2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0"/>
      <c r="K847" s="125"/>
      <c r="L847" s="125"/>
      <c r="R847" s="50"/>
      <c r="S847" s="50"/>
      <c r="T847" s="50"/>
      <c r="U847" s="50"/>
      <c r="V847" s="50"/>
      <c r="W847" s="52"/>
      <c r="X847" s="50"/>
      <c r="Y847" s="50"/>
      <c r="Z847" s="50"/>
    </row>
    <row r="848" spans="1:26" ht="17.2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0"/>
      <c r="K848" s="125"/>
      <c r="L848" s="125"/>
      <c r="R848" s="50"/>
      <c r="S848" s="50"/>
      <c r="T848" s="50"/>
      <c r="U848" s="50"/>
      <c r="V848" s="50"/>
      <c r="W848" s="52"/>
      <c r="X848" s="50"/>
      <c r="Y848" s="50"/>
      <c r="Z848" s="50"/>
    </row>
    <row r="849" spans="1:26" ht="17.2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0"/>
      <c r="K849" s="125"/>
      <c r="L849" s="125"/>
      <c r="R849" s="50"/>
      <c r="S849" s="50"/>
      <c r="T849" s="50"/>
      <c r="U849" s="50"/>
      <c r="V849" s="50"/>
      <c r="W849" s="52"/>
      <c r="X849" s="50"/>
      <c r="Y849" s="50"/>
      <c r="Z849" s="50"/>
    </row>
    <row r="850" spans="1:26" ht="17.2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0"/>
      <c r="K850" s="125"/>
      <c r="L850" s="125"/>
      <c r="R850" s="50"/>
      <c r="S850" s="50"/>
      <c r="T850" s="50"/>
      <c r="U850" s="50"/>
      <c r="V850" s="50"/>
      <c r="W850" s="52"/>
      <c r="X850" s="50"/>
      <c r="Y850" s="50"/>
      <c r="Z850" s="50"/>
    </row>
    <row r="851" spans="1:26" ht="17.2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0"/>
      <c r="K851" s="125"/>
      <c r="L851" s="125"/>
      <c r="R851" s="50"/>
      <c r="S851" s="50"/>
      <c r="T851" s="50"/>
      <c r="U851" s="50"/>
      <c r="V851" s="50"/>
      <c r="W851" s="52"/>
      <c r="X851" s="50"/>
      <c r="Y851" s="50"/>
      <c r="Z851" s="50"/>
    </row>
    <row r="852" spans="1:26" ht="17.2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0"/>
      <c r="K852" s="125"/>
      <c r="L852" s="125"/>
      <c r="R852" s="50"/>
      <c r="S852" s="50"/>
      <c r="T852" s="50"/>
      <c r="U852" s="50"/>
      <c r="V852" s="50"/>
      <c r="W852" s="52"/>
      <c r="X852" s="50"/>
      <c r="Y852" s="50"/>
      <c r="Z852" s="50"/>
    </row>
    <row r="853" spans="1:26" ht="17.2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0"/>
      <c r="K853" s="125"/>
      <c r="L853" s="125"/>
      <c r="R853" s="50"/>
      <c r="S853" s="50"/>
      <c r="T853" s="50"/>
      <c r="U853" s="50"/>
      <c r="V853" s="50"/>
      <c r="W853" s="52"/>
      <c r="X853" s="50"/>
      <c r="Y853" s="50"/>
      <c r="Z853" s="50"/>
    </row>
    <row r="854" spans="1:26" ht="17.2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0"/>
      <c r="K854" s="125"/>
      <c r="L854" s="125"/>
      <c r="R854" s="50"/>
      <c r="S854" s="50"/>
      <c r="T854" s="50"/>
      <c r="U854" s="50"/>
      <c r="V854" s="50"/>
      <c r="W854" s="52"/>
      <c r="X854" s="50"/>
      <c r="Y854" s="50"/>
      <c r="Z854" s="50"/>
    </row>
    <row r="855" spans="1:26" ht="17.2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0"/>
      <c r="K855" s="125"/>
      <c r="L855" s="125"/>
      <c r="R855" s="50"/>
      <c r="S855" s="50"/>
      <c r="T855" s="50"/>
      <c r="U855" s="50"/>
      <c r="V855" s="50"/>
      <c r="W855" s="52"/>
      <c r="X855" s="50"/>
      <c r="Y855" s="50"/>
      <c r="Z855" s="50"/>
    </row>
    <row r="856" spans="1:26" ht="17.2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0"/>
      <c r="K856" s="125"/>
      <c r="L856" s="125"/>
      <c r="R856" s="50"/>
      <c r="S856" s="50"/>
      <c r="T856" s="50"/>
      <c r="U856" s="50"/>
      <c r="V856" s="50"/>
      <c r="W856" s="52"/>
      <c r="X856" s="50"/>
      <c r="Y856" s="50"/>
      <c r="Z856" s="50"/>
    </row>
    <row r="857" spans="1:26" ht="17.2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0"/>
      <c r="K857" s="125"/>
      <c r="L857" s="125"/>
      <c r="R857" s="50"/>
      <c r="S857" s="50"/>
      <c r="T857" s="50"/>
      <c r="U857" s="50"/>
      <c r="V857" s="50"/>
      <c r="W857" s="52"/>
      <c r="X857" s="50"/>
      <c r="Y857" s="50"/>
      <c r="Z857" s="50"/>
    </row>
    <row r="858" spans="1:26" ht="17.2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0"/>
      <c r="K858" s="125"/>
      <c r="L858" s="125"/>
      <c r="R858" s="50"/>
      <c r="S858" s="50"/>
      <c r="T858" s="50"/>
      <c r="U858" s="50"/>
      <c r="V858" s="50"/>
      <c r="W858" s="52"/>
      <c r="X858" s="50"/>
      <c r="Y858" s="50"/>
      <c r="Z858" s="50"/>
    </row>
    <row r="859" spans="1:26" ht="17.2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0"/>
      <c r="K859" s="125"/>
      <c r="L859" s="125"/>
      <c r="R859" s="50"/>
      <c r="S859" s="50"/>
      <c r="T859" s="50"/>
      <c r="U859" s="50"/>
      <c r="V859" s="50"/>
      <c r="W859" s="52"/>
      <c r="X859" s="50"/>
      <c r="Y859" s="50"/>
      <c r="Z859" s="50"/>
    </row>
    <row r="860" spans="1:26" ht="17.2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0"/>
      <c r="K860" s="125"/>
      <c r="L860" s="125"/>
      <c r="R860" s="50"/>
      <c r="S860" s="50"/>
      <c r="T860" s="50"/>
      <c r="U860" s="50"/>
      <c r="V860" s="50"/>
      <c r="W860" s="52"/>
      <c r="X860" s="50"/>
      <c r="Y860" s="50"/>
      <c r="Z860" s="50"/>
    </row>
    <row r="861" spans="1:26" ht="17.2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0"/>
      <c r="K861" s="125"/>
      <c r="L861" s="125"/>
      <c r="R861" s="50"/>
      <c r="S861" s="50"/>
      <c r="T861" s="50"/>
      <c r="U861" s="50"/>
      <c r="V861" s="50"/>
      <c r="W861" s="52"/>
      <c r="X861" s="50"/>
      <c r="Y861" s="50"/>
      <c r="Z861" s="50"/>
    </row>
    <row r="862" spans="1:26" ht="17.2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0"/>
      <c r="K862" s="125"/>
      <c r="L862" s="125"/>
      <c r="R862" s="50"/>
      <c r="S862" s="50"/>
      <c r="T862" s="50"/>
      <c r="U862" s="50"/>
      <c r="V862" s="50"/>
      <c r="W862" s="52"/>
      <c r="X862" s="50"/>
      <c r="Y862" s="50"/>
      <c r="Z862" s="50"/>
    </row>
    <row r="863" spans="1:26" ht="17.2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0"/>
      <c r="K863" s="125"/>
      <c r="L863" s="125"/>
      <c r="R863" s="50"/>
      <c r="S863" s="50"/>
      <c r="T863" s="50"/>
      <c r="U863" s="50"/>
      <c r="V863" s="50"/>
      <c r="W863" s="52"/>
      <c r="X863" s="50"/>
      <c r="Y863" s="50"/>
      <c r="Z863" s="50"/>
    </row>
    <row r="864" spans="1:26" ht="17.2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0"/>
      <c r="K864" s="125"/>
      <c r="L864" s="125"/>
      <c r="R864" s="50"/>
      <c r="S864" s="50"/>
      <c r="T864" s="50"/>
      <c r="U864" s="50"/>
      <c r="V864" s="50"/>
      <c r="W864" s="52"/>
      <c r="X864" s="50"/>
      <c r="Y864" s="50"/>
      <c r="Z864" s="50"/>
    </row>
    <row r="865" spans="1:26" ht="17.2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0"/>
      <c r="K865" s="125"/>
      <c r="L865" s="125"/>
      <c r="R865" s="50"/>
      <c r="S865" s="50"/>
      <c r="T865" s="50"/>
      <c r="U865" s="50"/>
      <c r="V865" s="50"/>
      <c r="W865" s="52"/>
      <c r="X865" s="50"/>
      <c r="Y865" s="50"/>
      <c r="Z865" s="50"/>
    </row>
    <row r="866" spans="1:26" ht="17.2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0"/>
      <c r="K866" s="125"/>
      <c r="L866" s="125"/>
      <c r="R866" s="50"/>
      <c r="S866" s="50"/>
      <c r="T866" s="50"/>
      <c r="U866" s="50"/>
      <c r="V866" s="50"/>
      <c r="W866" s="52"/>
      <c r="X866" s="50"/>
      <c r="Y866" s="50"/>
      <c r="Z866" s="50"/>
    </row>
    <row r="867" spans="1:26" ht="17.2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0"/>
      <c r="K867" s="125"/>
      <c r="L867" s="125"/>
      <c r="R867" s="50"/>
      <c r="S867" s="50"/>
      <c r="T867" s="50"/>
      <c r="U867" s="50"/>
      <c r="V867" s="50"/>
      <c r="W867" s="52"/>
      <c r="X867" s="50"/>
      <c r="Y867" s="50"/>
      <c r="Z867" s="50"/>
    </row>
    <row r="868" spans="1:26" ht="17.2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0"/>
      <c r="K868" s="125"/>
      <c r="L868" s="125"/>
      <c r="R868" s="50"/>
      <c r="S868" s="50"/>
      <c r="T868" s="50"/>
      <c r="U868" s="50"/>
      <c r="V868" s="50"/>
      <c r="W868" s="52"/>
      <c r="X868" s="50"/>
      <c r="Y868" s="50"/>
      <c r="Z868" s="50"/>
    </row>
    <row r="869" spans="1:26" ht="17.2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0"/>
      <c r="K869" s="125"/>
      <c r="L869" s="125"/>
      <c r="R869" s="50"/>
      <c r="S869" s="50"/>
      <c r="T869" s="50"/>
      <c r="U869" s="50"/>
      <c r="V869" s="50"/>
      <c r="W869" s="52"/>
      <c r="X869" s="50"/>
      <c r="Y869" s="50"/>
      <c r="Z869" s="50"/>
    </row>
    <row r="870" spans="1:26" ht="17.2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0"/>
      <c r="K870" s="125"/>
      <c r="L870" s="125"/>
      <c r="R870" s="50"/>
      <c r="S870" s="50"/>
      <c r="T870" s="50"/>
      <c r="U870" s="50"/>
      <c r="V870" s="50"/>
      <c r="W870" s="52"/>
      <c r="X870" s="50"/>
      <c r="Y870" s="50"/>
      <c r="Z870" s="50"/>
    </row>
    <row r="871" spans="1:26" ht="17.2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0"/>
      <c r="K871" s="125"/>
      <c r="L871" s="125"/>
      <c r="R871" s="50"/>
      <c r="S871" s="50"/>
      <c r="T871" s="50"/>
      <c r="U871" s="50"/>
      <c r="V871" s="50"/>
      <c r="W871" s="52"/>
      <c r="X871" s="50"/>
      <c r="Y871" s="50"/>
      <c r="Z871" s="50"/>
    </row>
    <row r="872" spans="1:26" ht="17.2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0"/>
      <c r="K872" s="125"/>
      <c r="L872" s="125"/>
      <c r="R872" s="50"/>
      <c r="S872" s="50"/>
      <c r="T872" s="50"/>
      <c r="U872" s="50"/>
      <c r="V872" s="50"/>
      <c r="W872" s="52"/>
      <c r="X872" s="50"/>
      <c r="Y872" s="50"/>
      <c r="Z872" s="50"/>
    </row>
    <row r="873" spans="1:26" ht="17.2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0"/>
      <c r="K873" s="125"/>
      <c r="L873" s="125"/>
      <c r="R873" s="50"/>
      <c r="S873" s="50"/>
      <c r="T873" s="50"/>
      <c r="U873" s="50"/>
      <c r="V873" s="50"/>
      <c r="W873" s="52"/>
      <c r="X873" s="50"/>
      <c r="Y873" s="50"/>
      <c r="Z873" s="50"/>
    </row>
    <row r="874" spans="1:26" ht="17.2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0"/>
      <c r="K874" s="125"/>
      <c r="L874" s="125"/>
      <c r="R874" s="50"/>
      <c r="S874" s="50"/>
      <c r="T874" s="50"/>
      <c r="U874" s="50"/>
      <c r="V874" s="50"/>
      <c r="W874" s="52"/>
      <c r="X874" s="50"/>
      <c r="Y874" s="50"/>
      <c r="Z874" s="50"/>
    </row>
    <row r="875" spans="1:26" ht="17.2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0"/>
      <c r="K875" s="125"/>
      <c r="L875" s="125"/>
      <c r="R875" s="50"/>
      <c r="S875" s="50"/>
      <c r="T875" s="50"/>
      <c r="U875" s="50"/>
      <c r="V875" s="50"/>
      <c r="W875" s="52"/>
      <c r="X875" s="50"/>
      <c r="Y875" s="50"/>
      <c r="Z875" s="50"/>
    </row>
    <row r="876" spans="1:26" ht="17.2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0"/>
      <c r="K876" s="125"/>
      <c r="L876" s="125"/>
      <c r="R876" s="50"/>
      <c r="S876" s="50"/>
      <c r="T876" s="50"/>
      <c r="U876" s="50"/>
      <c r="V876" s="50"/>
      <c r="W876" s="52"/>
      <c r="X876" s="50"/>
      <c r="Y876" s="50"/>
      <c r="Z876" s="50"/>
    </row>
    <row r="877" spans="1:26" ht="17.2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0"/>
      <c r="K877" s="125"/>
      <c r="L877" s="125"/>
      <c r="R877" s="50"/>
      <c r="S877" s="50"/>
      <c r="T877" s="50"/>
      <c r="U877" s="50"/>
      <c r="V877" s="50"/>
      <c r="W877" s="52"/>
      <c r="X877" s="50"/>
      <c r="Y877" s="50"/>
      <c r="Z877" s="50"/>
    </row>
    <row r="878" spans="1:26" ht="17.2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0"/>
      <c r="K878" s="125"/>
      <c r="L878" s="125"/>
      <c r="R878" s="50"/>
      <c r="S878" s="50"/>
      <c r="T878" s="50"/>
      <c r="U878" s="50"/>
      <c r="V878" s="50"/>
      <c r="W878" s="52"/>
      <c r="X878" s="50"/>
      <c r="Y878" s="50"/>
      <c r="Z878" s="50"/>
    </row>
    <row r="879" spans="1:26" ht="17.2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0"/>
      <c r="K879" s="125"/>
      <c r="L879" s="125"/>
      <c r="R879" s="50"/>
      <c r="S879" s="50"/>
      <c r="T879" s="50"/>
      <c r="U879" s="50"/>
      <c r="V879" s="50"/>
      <c r="W879" s="52"/>
      <c r="X879" s="50"/>
      <c r="Y879" s="50"/>
      <c r="Z879" s="50"/>
    </row>
    <row r="880" spans="1:26" ht="17.2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0"/>
      <c r="K880" s="125"/>
      <c r="L880" s="125"/>
      <c r="R880" s="50"/>
      <c r="S880" s="50"/>
      <c r="T880" s="50"/>
      <c r="U880" s="50"/>
      <c r="V880" s="50"/>
      <c r="W880" s="52"/>
      <c r="X880" s="50"/>
      <c r="Y880" s="50"/>
      <c r="Z880" s="50"/>
    </row>
    <row r="881" spans="1:26" ht="17.2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0"/>
      <c r="K881" s="125"/>
      <c r="L881" s="125"/>
      <c r="R881" s="50"/>
      <c r="S881" s="50"/>
      <c r="T881" s="50"/>
      <c r="U881" s="50"/>
      <c r="V881" s="50"/>
      <c r="W881" s="52"/>
      <c r="X881" s="50"/>
      <c r="Y881" s="50"/>
      <c r="Z881" s="50"/>
    </row>
    <row r="882" spans="1:26" ht="17.2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0"/>
      <c r="K882" s="125"/>
      <c r="L882" s="125"/>
      <c r="R882" s="50"/>
      <c r="S882" s="50"/>
      <c r="T882" s="50"/>
      <c r="U882" s="50"/>
      <c r="V882" s="50"/>
      <c r="W882" s="52"/>
      <c r="X882" s="50"/>
      <c r="Y882" s="50"/>
      <c r="Z882" s="50"/>
    </row>
    <row r="883" spans="1:26" ht="17.2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0"/>
      <c r="K883" s="125"/>
      <c r="L883" s="125"/>
      <c r="R883" s="50"/>
      <c r="S883" s="50"/>
      <c r="T883" s="50"/>
      <c r="U883" s="50"/>
      <c r="V883" s="50"/>
      <c r="W883" s="52"/>
      <c r="X883" s="50"/>
      <c r="Y883" s="50"/>
      <c r="Z883" s="50"/>
    </row>
    <row r="884" spans="1:26" ht="17.2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0"/>
      <c r="K884" s="125"/>
      <c r="L884" s="125"/>
      <c r="R884" s="50"/>
      <c r="S884" s="50"/>
      <c r="T884" s="50"/>
      <c r="U884" s="50"/>
      <c r="V884" s="50"/>
      <c r="W884" s="52"/>
      <c r="X884" s="50"/>
      <c r="Y884" s="50"/>
      <c r="Z884" s="50"/>
    </row>
    <row r="885" spans="1:26" ht="17.2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0"/>
      <c r="K885" s="125"/>
      <c r="L885" s="125"/>
      <c r="R885" s="50"/>
      <c r="S885" s="50"/>
      <c r="T885" s="50"/>
      <c r="U885" s="50"/>
      <c r="V885" s="50"/>
      <c r="W885" s="52"/>
      <c r="X885" s="50"/>
      <c r="Y885" s="50"/>
      <c r="Z885" s="50"/>
    </row>
    <row r="886" spans="1:26" ht="17.2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0"/>
      <c r="K886" s="125"/>
      <c r="L886" s="125"/>
      <c r="R886" s="50"/>
      <c r="S886" s="50"/>
      <c r="T886" s="50"/>
      <c r="U886" s="50"/>
      <c r="V886" s="50"/>
      <c r="W886" s="52"/>
      <c r="X886" s="50"/>
      <c r="Y886" s="50"/>
      <c r="Z886" s="50"/>
    </row>
    <row r="887" spans="1:26" ht="17.2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0"/>
      <c r="K887" s="125"/>
      <c r="L887" s="125"/>
      <c r="R887" s="50"/>
      <c r="S887" s="50"/>
      <c r="T887" s="50"/>
      <c r="U887" s="50"/>
      <c r="V887" s="50"/>
      <c r="W887" s="52"/>
      <c r="X887" s="50"/>
      <c r="Y887" s="50"/>
      <c r="Z887" s="50"/>
    </row>
    <row r="888" spans="1:26" ht="17.2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0"/>
      <c r="K888" s="125"/>
      <c r="L888" s="125"/>
      <c r="R888" s="50"/>
      <c r="S888" s="50"/>
      <c r="T888" s="50"/>
      <c r="U888" s="50"/>
      <c r="V888" s="50"/>
      <c r="W888" s="52"/>
      <c r="X888" s="50"/>
      <c r="Y888" s="50"/>
      <c r="Z888" s="50"/>
    </row>
    <row r="889" spans="1:26" ht="17.2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0"/>
      <c r="K889" s="125"/>
      <c r="L889" s="125"/>
      <c r="R889" s="50"/>
      <c r="S889" s="50"/>
      <c r="T889" s="50"/>
      <c r="U889" s="50"/>
      <c r="V889" s="50"/>
      <c r="W889" s="52"/>
      <c r="X889" s="50"/>
      <c r="Y889" s="50"/>
      <c r="Z889" s="50"/>
    </row>
    <row r="890" spans="1:26" ht="17.2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0"/>
      <c r="K890" s="125"/>
      <c r="L890" s="125"/>
      <c r="R890" s="50"/>
      <c r="S890" s="50"/>
      <c r="T890" s="50"/>
      <c r="U890" s="50"/>
      <c r="V890" s="50"/>
      <c r="W890" s="52"/>
      <c r="X890" s="50"/>
      <c r="Y890" s="50"/>
      <c r="Z890" s="50"/>
    </row>
    <row r="891" spans="1:26" ht="17.2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0"/>
      <c r="K891" s="125"/>
      <c r="L891" s="125"/>
      <c r="R891" s="50"/>
      <c r="S891" s="50"/>
      <c r="T891" s="50"/>
      <c r="U891" s="50"/>
      <c r="V891" s="50"/>
      <c r="W891" s="52"/>
      <c r="X891" s="50"/>
      <c r="Y891" s="50"/>
      <c r="Z891" s="50"/>
    </row>
    <row r="892" spans="1:26" ht="17.2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0"/>
      <c r="K892" s="125"/>
      <c r="L892" s="125"/>
      <c r="R892" s="50"/>
      <c r="S892" s="50"/>
      <c r="T892" s="50"/>
      <c r="U892" s="50"/>
      <c r="V892" s="50"/>
      <c r="W892" s="52"/>
      <c r="X892" s="50"/>
      <c r="Y892" s="50"/>
      <c r="Z892" s="50"/>
    </row>
    <row r="893" spans="1:26" ht="17.2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0"/>
      <c r="K893" s="125"/>
      <c r="L893" s="125"/>
      <c r="R893" s="50"/>
      <c r="S893" s="50"/>
      <c r="T893" s="50"/>
      <c r="U893" s="50"/>
      <c r="V893" s="50"/>
      <c r="W893" s="52"/>
      <c r="X893" s="50"/>
      <c r="Y893" s="50"/>
      <c r="Z893" s="50"/>
    </row>
    <row r="894" spans="1:26" ht="17.2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0"/>
      <c r="K894" s="125"/>
      <c r="L894" s="125"/>
      <c r="R894" s="50"/>
      <c r="S894" s="50"/>
      <c r="T894" s="50"/>
      <c r="U894" s="50"/>
      <c r="V894" s="50"/>
      <c r="W894" s="52"/>
      <c r="X894" s="50"/>
      <c r="Y894" s="50"/>
      <c r="Z894" s="50"/>
    </row>
    <row r="895" spans="1:26" ht="17.2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0"/>
      <c r="K895" s="125"/>
      <c r="L895" s="125"/>
      <c r="R895" s="50"/>
      <c r="S895" s="50"/>
      <c r="T895" s="50"/>
      <c r="U895" s="50"/>
      <c r="V895" s="50"/>
      <c r="W895" s="52"/>
      <c r="X895" s="50"/>
      <c r="Y895" s="50"/>
      <c r="Z895" s="50"/>
    </row>
    <row r="896" spans="1:26" ht="17.2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0"/>
      <c r="K896" s="125"/>
      <c r="L896" s="125"/>
      <c r="R896" s="50"/>
      <c r="S896" s="50"/>
      <c r="T896" s="50"/>
      <c r="U896" s="50"/>
      <c r="V896" s="50"/>
      <c r="W896" s="52"/>
      <c r="X896" s="50"/>
      <c r="Y896" s="50"/>
      <c r="Z896" s="50"/>
    </row>
    <row r="897" spans="1:26" ht="17.2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0"/>
      <c r="K897" s="125"/>
      <c r="L897" s="125"/>
      <c r="R897" s="50"/>
      <c r="S897" s="50"/>
      <c r="T897" s="50"/>
      <c r="U897" s="50"/>
      <c r="V897" s="50"/>
      <c r="W897" s="52"/>
      <c r="X897" s="50"/>
      <c r="Y897" s="50"/>
      <c r="Z897" s="50"/>
    </row>
    <row r="898" spans="1:26" ht="17.2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0"/>
      <c r="K898" s="125"/>
      <c r="L898" s="125"/>
      <c r="R898" s="50"/>
      <c r="S898" s="50"/>
      <c r="T898" s="50"/>
      <c r="U898" s="50"/>
      <c r="V898" s="50"/>
      <c r="W898" s="52"/>
      <c r="X898" s="50"/>
      <c r="Y898" s="50"/>
      <c r="Z898" s="50"/>
    </row>
    <row r="899" spans="1:26" ht="17.2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0"/>
      <c r="K899" s="125"/>
      <c r="L899" s="125"/>
      <c r="R899" s="50"/>
      <c r="S899" s="50"/>
      <c r="T899" s="50"/>
      <c r="U899" s="50"/>
      <c r="V899" s="50"/>
      <c r="W899" s="52"/>
      <c r="X899" s="50"/>
      <c r="Y899" s="50"/>
      <c r="Z899" s="50"/>
    </row>
    <row r="900" spans="1:26" ht="17.2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0"/>
      <c r="K900" s="125"/>
      <c r="L900" s="125"/>
      <c r="R900" s="50"/>
      <c r="S900" s="50"/>
      <c r="T900" s="50"/>
      <c r="U900" s="50"/>
      <c r="V900" s="50"/>
      <c r="W900" s="52"/>
      <c r="X900" s="50"/>
      <c r="Y900" s="50"/>
      <c r="Z900" s="50"/>
    </row>
    <row r="901" spans="1:26" ht="17.2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0"/>
      <c r="K901" s="125"/>
      <c r="L901" s="125"/>
      <c r="R901" s="50"/>
      <c r="S901" s="50"/>
      <c r="T901" s="50"/>
      <c r="U901" s="50"/>
      <c r="V901" s="50"/>
      <c r="W901" s="52"/>
      <c r="X901" s="50"/>
      <c r="Y901" s="50"/>
      <c r="Z901" s="50"/>
    </row>
    <row r="902" spans="1:26" ht="17.2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0"/>
      <c r="K902" s="125"/>
      <c r="L902" s="125"/>
      <c r="R902" s="50"/>
      <c r="S902" s="50"/>
      <c r="T902" s="50"/>
      <c r="U902" s="50"/>
      <c r="V902" s="50"/>
      <c r="W902" s="52"/>
      <c r="X902" s="50"/>
      <c r="Y902" s="50"/>
      <c r="Z902" s="50"/>
    </row>
    <row r="903" spans="1:26" ht="17.2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0"/>
      <c r="K903" s="125"/>
      <c r="L903" s="125"/>
      <c r="R903" s="50"/>
      <c r="S903" s="50"/>
      <c r="T903" s="50"/>
      <c r="U903" s="50"/>
      <c r="V903" s="50"/>
      <c r="W903" s="52"/>
      <c r="X903" s="50"/>
      <c r="Y903" s="50"/>
      <c r="Z903" s="50"/>
    </row>
    <row r="904" spans="1:26" ht="17.2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0"/>
      <c r="K904" s="125"/>
      <c r="L904" s="125"/>
      <c r="R904" s="50"/>
      <c r="S904" s="50"/>
      <c r="T904" s="50"/>
      <c r="U904" s="50"/>
      <c r="V904" s="50"/>
      <c r="W904" s="52"/>
      <c r="X904" s="50"/>
      <c r="Y904" s="50"/>
      <c r="Z904" s="50"/>
    </row>
    <row r="905" spans="1:26" ht="17.2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0"/>
      <c r="K905" s="125"/>
      <c r="L905" s="125"/>
      <c r="R905" s="50"/>
      <c r="S905" s="50"/>
      <c r="T905" s="50"/>
      <c r="U905" s="50"/>
      <c r="V905" s="50"/>
      <c r="W905" s="52"/>
      <c r="X905" s="50"/>
      <c r="Y905" s="50"/>
      <c r="Z905" s="50"/>
    </row>
    <row r="906" spans="1:26" ht="17.2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0"/>
      <c r="K906" s="125"/>
      <c r="L906" s="125"/>
      <c r="R906" s="50"/>
      <c r="S906" s="50"/>
      <c r="T906" s="50"/>
      <c r="U906" s="50"/>
      <c r="V906" s="50"/>
      <c r="W906" s="52"/>
      <c r="X906" s="50"/>
      <c r="Y906" s="50"/>
      <c r="Z906" s="50"/>
    </row>
    <row r="907" spans="1:26" ht="17.2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0"/>
      <c r="K907" s="125"/>
      <c r="L907" s="125"/>
      <c r="R907" s="50"/>
      <c r="S907" s="50"/>
      <c r="T907" s="50"/>
      <c r="U907" s="50"/>
      <c r="V907" s="50"/>
      <c r="W907" s="52"/>
      <c r="X907" s="50"/>
      <c r="Y907" s="50"/>
      <c r="Z907" s="50"/>
    </row>
    <row r="908" spans="1:26" ht="17.2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0"/>
      <c r="K908" s="125"/>
      <c r="L908" s="125"/>
      <c r="R908" s="50"/>
      <c r="S908" s="50"/>
      <c r="T908" s="50"/>
      <c r="U908" s="50"/>
      <c r="V908" s="50"/>
      <c r="W908" s="52"/>
      <c r="X908" s="50"/>
      <c r="Y908" s="50"/>
      <c r="Z908" s="50"/>
    </row>
    <row r="909" spans="1:26" ht="17.2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0"/>
      <c r="K909" s="125"/>
      <c r="L909" s="125"/>
      <c r="R909" s="50"/>
      <c r="S909" s="50"/>
      <c r="T909" s="50"/>
      <c r="U909" s="50"/>
      <c r="V909" s="50"/>
      <c r="W909" s="52"/>
      <c r="X909" s="50"/>
      <c r="Y909" s="50"/>
      <c r="Z909" s="50"/>
    </row>
    <row r="910" spans="1:26" ht="17.2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0"/>
      <c r="K910" s="125"/>
      <c r="L910" s="125"/>
      <c r="R910" s="50"/>
      <c r="S910" s="50"/>
      <c r="T910" s="50"/>
      <c r="U910" s="50"/>
      <c r="V910" s="50"/>
      <c r="W910" s="52"/>
      <c r="X910" s="50"/>
      <c r="Y910" s="50"/>
      <c r="Z910" s="50"/>
    </row>
    <row r="911" spans="1:26" ht="17.2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0"/>
      <c r="K911" s="125"/>
      <c r="L911" s="125"/>
      <c r="R911" s="50"/>
      <c r="S911" s="50"/>
      <c r="T911" s="50"/>
      <c r="U911" s="50"/>
      <c r="V911" s="50"/>
      <c r="W911" s="52"/>
      <c r="X911" s="50"/>
      <c r="Y911" s="50"/>
      <c r="Z911" s="50"/>
    </row>
    <row r="912" spans="1:26" ht="17.2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0"/>
      <c r="K912" s="125"/>
      <c r="L912" s="125"/>
      <c r="R912" s="50"/>
      <c r="S912" s="50"/>
      <c r="T912" s="50"/>
      <c r="U912" s="50"/>
      <c r="V912" s="50"/>
      <c r="W912" s="52"/>
      <c r="X912" s="50"/>
      <c r="Y912" s="50"/>
      <c r="Z912" s="50"/>
    </row>
    <row r="913" spans="1:26" ht="17.2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0"/>
      <c r="K913" s="125"/>
      <c r="L913" s="125"/>
      <c r="R913" s="50"/>
      <c r="S913" s="50"/>
      <c r="T913" s="50"/>
      <c r="U913" s="50"/>
      <c r="V913" s="50"/>
      <c r="W913" s="52"/>
      <c r="X913" s="50"/>
      <c r="Y913" s="50"/>
      <c r="Z913" s="50"/>
    </row>
    <row r="914" spans="1:26" ht="17.2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0"/>
      <c r="K914" s="125"/>
      <c r="L914" s="125"/>
      <c r="R914" s="50"/>
      <c r="S914" s="50"/>
      <c r="T914" s="50"/>
      <c r="U914" s="50"/>
      <c r="V914" s="50"/>
      <c r="W914" s="52"/>
      <c r="X914" s="50"/>
      <c r="Y914" s="50"/>
      <c r="Z914" s="50"/>
    </row>
    <row r="915" spans="1:26" ht="17.2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0"/>
      <c r="K915" s="125"/>
      <c r="L915" s="125"/>
      <c r="R915" s="50"/>
      <c r="S915" s="50"/>
      <c r="T915" s="50"/>
      <c r="U915" s="50"/>
      <c r="V915" s="50"/>
      <c r="W915" s="52"/>
      <c r="X915" s="50"/>
      <c r="Y915" s="50"/>
      <c r="Z915" s="50"/>
    </row>
    <row r="916" spans="1:26" ht="17.2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0"/>
      <c r="K916" s="125"/>
      <c r="L916" s="125"/>
      <c r="R916" s="50"/>
      <c r="S916" s="50"/>
      <c r="T916" s="50"/>
      <c r="U916" s="50"/>
      <c r="V916" s="50"/>
      <c r="W916" s="52"/>
      <c r="X916" s="50"/>
      <c r="Y916" s="50"/>
      <c r="Z916" s="50"/>
    </row>
    <row r="917" spans="1:26" ht="17.2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0"/>
      <c r="K917" s="125"/>
      <c r="L917" s="125"/>
      <c r="R917" s="50"/>
      <c r="S917" s="50"/>
      <c r="T917" s="50"/>
      <c r="U917" s="50"/>
      <c r="V917" s="50"/>
      <c r="W917" s="52"/>
      <c r="X917" s="50"/>
      <c r="Y917" s="50"/>
      <c r="Z917" s="50"/>
    </row>
    <row r="918" spans="1:26" ht="17.2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0"/>
      <c r="K918" s="125"/>
      <c r="L918" s="125"/>
      <c r="R918" s="50"/>
      <c r="S918" s="50"/>
      <c r="T918" s="50"/>
      <c r="U918" s="50"/>
      <c r="V918" s="50"/>
      <c r="W918" s="52"/>
      <c r="X918" s="50"/>
      <c r="Y918" s="50"/>
      <c r="Z918" s="50"/>
    </row>
    <row r="919" spans="1:26" ht="17.2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0"/>
      <c r="K919" s="125"/>
      <c r="L919" s="125"/>
      <c r="R919" s="50"/>
      <c r="S919" s="50"/>
      <c r="T919" s="50"/>
      <c r="U919" s="50"/>
      <c r="V919" s="50"/>
      <c r="W919" s="52"/>
      <c r="X919" s="50"/>
      <c r="Y919" s="50"/>
      <c r="Z919" s="50"/>
    </row>
    <row r="920" spans="1:26" ht="17.2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0"/>
      <c r="K920" s="125"/>
      <c r="L920" s="125"/>
      <c r="R920" s="50"/>
      <c r="S920" s="50"/>
      <c r="T920" s="50"/>
      <c r="U920" s="50"/>
      <c r="V920" s="50"/>
      <c r="W920" s="52"/>
      <c r="X920" s="50"/>
      <c r="Y920" s="50"/>
      <c r="Z920" s="50"/>
    </row>
    <row r="921" spans="1:26" ht="17.2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0"/>
      <c r="K921" s="125"/>
      <c r="L921" s="125"/>
      <c r="R921" s="50"/>
      <c r="S921" s="50"/>
      <c r="T921" s="50"/>
      <c r="U921" s="50"/>
      <c r="V921" s="50"/>
      <c r="W921" s="52"/>
      <c r="X921" s="50"/>
      <c r="Y921" s="50"/>
      <c r="Z921" s="50"/>
    </row>
    <row r="922" spans="1:26" ht="17.2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0"/>
      <c r="K922" s="125"/>
      <c r="L922" s="125"/>
      <c r="R922" s="50"/>
      <c r="S922" s="50"/>
      <c r="T922" s="50"/>
      <c r="U922" s="50"/>
      <c r="V922" s="50"/>
      <c r="W922" s="52"/>
      <c r="X922" s="50"/>
      <c r="Y922" s="50"/>
      <c r="Z922" s="50"/>
    </row>
    <row r="923" spans="1:26" ht="17.2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0"/>
      <c r="K923" s="125"/>
      <c r="L923" s="125"/>
      <c r="R923" s="50"/>
      <c r="S923" s="50"/>
      <c r="T923" s="50"/>
      <c r="U923" s="50"/>
      <c r="V923" s="50"/>
      <c r="W923" s="52"/>
      <c r="X923" s="50"/>
      <c r="Y923" s="50"/>
      <c r="Z923" s="50"/>
    </row>
    <row r="924" spans="1:26" ht="17.2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0"/>
      <c r="K924" s="125"/>
      <c r="L924" s="125"/>
      <c r="R924" s="50"/>
      <c r="S924" s="50"/>
      <c r="T924" s="50"/>
      <c r="U924" s="50"/>
      <c r="V924" s="50"/>
      <c r="W924" s="52"/>
      <c r="X924" s="50"/>
      <c r="Y924" s="50"/>
      <c r="Z924" s="50"/>
    </row>
    <row r="925" spans="1:26" ht="17.2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0"/>
      <c r="K925" s="125"/>
      <c r="L925" s="125"/>
      <c r="R925" s="50"/>
      <c r="S925" s="50"/>
      <c r="T925" s="50"/>
      <c r="U925" s="50"/>
      <c r="V925" s="50"/>
      <c r="W925" s="52"/>
      <c r="X925" s="50"/>
      <c r="Y925" s="50"/>
      <c r="Z925" s="50"/>
    </row>
    <row r="926" spans="1:26" ht="17.2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0"/>
      <c r="K926" s="125"/>
      <c r="L926" s="125"/>
      <c r="R926" s="50"/>
      <c r="S926" s="50"/>
      <c r="T926" s="50"/>
      <c r="U926" s="50"/>
      <c r="V926" s="50"/>
      <c r="W926" s="52"/>
      <c r="X926" s="50"/>
      <c r="Y926" s="50"/>
      <c r="Z926" s="50"/>
    </row>
    <row r="927" spans="1:26" ht="17.2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0"/>
      <c r="K927" s="125"/>
      <c r="L927" s="125"/>
      <c r="R927" s="50"/>
      <c r="S927" s="50"/>
      <c r="T927" s="50"/>
      <c r="U927" s="50"/>
      <c r="V927" s="50"/>
      <c r="W927" s="52"/>
      <c r="X927" s="50"/>
      <c r="Y927" s="50"/>
      <c r="Z927" s="50"/>
    </row>
    <row r="928" spans="1:26" ht="17.2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0"/>
      <c r="K928" s="125"/>
      <c r="L928" s="125"/>
      <c r="R928" s="50"/>
      <c r="S928" s="50"/>
      <c r="T928" s="50"/>
      <c r="U928" s="50"/>
      <c r="V928" s="50"/>
      <c r="W928" s="52"/>
      <c r="X928" s="50"/>
      <c r="Y928" s="50"/>
      <c r="Z928" s="50"/>
    </row>
    <row r="929" spans="1:26" ht="17.2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0"/>
      <c r="K929" s="125"/>
      <c r="L929" s="125"/>
      <c r="R929" s="50"/>
      <c r="S929" s="50"/>
      <c r="T929" s="50"/>
      <c r="U929" s="50"/>
      <c r="V929" s="50"/>
      <c r="W929" s="52"/>
      <c r="X929" s="50"/>
      <c r="Y929" s="50"/>
      <c r="Z929" s="50"/>
    </row>
    <row r="930" spans="1:26" ht="17.2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0"/>
      <c r="K930" s="125"/>
      <c r="L930" s="125"/>
      <c r="R930" s="50"/>
      <c r="S930" s="50"/>
      <c r="T930" s="50"/>
      <c r="U930" s="50"/>
      <c r="V930" s="50"/>
      <c r="W930" s="52"/>
      <c r="X930" s="50"/>
      <c r="Y930" s="50"/>
      <c r="Z930" s="50"/>
    </row>
    <row r="931" spans="1:26" ht="17.2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0"/>
      <c r="K931" s="125"/>
      <c r="L931" s="125"/>
      <c r="R931" s="50"/>
      <c r="S931" s="50"/>
      <c r="T931" s="50"/>
      <c r="U931" s="50"/>
      <c r="V931" s="50"/>
      <c r="W931" s="52"/>
      <c r="X931" s="50"/>
      <c r="Y931" s="50"/>
      <c r="Z931" s="50"/>
    </row>
    <row r="932" spans="1:26" ht="17.2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0"/>
      <c r="K932" s="125"/>
      <c r="L932" s="125"/>
      <c r="R932" s="50"/>
      <c r="S932" s="50"/>
      <c r="T932" s="50"/>
      <c r="U932" s="50"/>
      <c r="V932" s="50"/>
      <c r="W932" s="52"/>
      <c r="X932" s="50"/>
      <c r="Y932" s="50"/>
      <c r="Z932" s="50"/>
    </row>
    <row r="933" spans="1:26" ht="17.2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0"/>
      <c r="K933" s="125"/>
      <c r="L933" s="125"/>
      <c r="R933" s="50"/>
      <c r="S933" s="50"/>
      <c r="T933" s="50"/>
      <c r="U933" s="50"/>
      <c r="V933" s="50"/>
      <c r="W933" s="52"/>
      <c r="X933" s="50"/>
      <c r="Y933" s="50"/>
      <c r="Z933" s="50"/>
    </row>
    <row r="934" spans="1:26" ht="17.2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0"/>
      <c r="K934" s="125"/>
      <c r="L934" s="125"/>
      <c r="R934" s="50"/>
      <c r="S934" s="50"/>
      <c r="T934" s="50"/>
      <c r="U934" s="50"/>
      <c r="V934" s="50"/>
      <c r="W934" s="52"/>
      <c r="X934" s="50"/>
      <c r="Y934" s="50"/>
      <c r="Z934" s="50"/>
    </row>
    <row r="935" spans="1:26" ht="17.2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0"/>
      <c r="K935" s="125"/>
      <c r="L935" s="125"/>
      <c r="R935" s="50"/>
      <c r="S935" s="50"/>
      <c r="T935" s="50"/>
      <c r="U935" s="50"/>
      <c r="V935" s="50"/>
      <c r="W935" s="52"/>
      <c r="X935" s="50"/>
      <c r="Y935" s="50"/>
      <c r="Z935" s="50"/>
    </row>
    <row r="936" spans="1:26" ht="17.2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0"/>
      <c r="K936" s="125"/>
      <c r="L936" s="125"/>
      <c r="R936" s="50"/>
      <c r="S936" s="50"/>
      <c r="T936" s="50"/>
      <c r="U936" s="50"/>
      <c r="V936" s="50"/>
      <c r="W936" s="52"/>
      <c r="X936" s="50"/>
      <c r="Y936" s="50"/>
      <c r="Z936" s="50"/>
    </row>
    <row r="937" spans="1:26" ht="17.2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0"/>
      <c r="K937" s="125"/>
      <c r="L937" s="125"/>
      <c r="R937" s="50"/>
      <c r="S937" s="50"/>
      <c r="T937" s="50"/>
      <c r="U937" s="50"/>
      <c r="V937" s="50"/>
      <c r="W937" s="52"/>
      <c r="X937" s="50"/>
      <c r="Y937" s="50"/>
      <c r="Z937" s="50"/>
    </row>
    <row r="938" spans="1:26" ht="17.2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0"/>
      <c r="K938" s="125"/>
      <c r="L938" s="125"/>
      <c r="R938" s="50"/>
      <c r="S938" s="50"/>
      <c r="T938" s="50"/>
      <c r="U938" s="50"/>
      <c r="V938" s="50"/>
      <c r="W938" s="52"/>
      <c r="X938" s="50"/>
      <c r="Y938" s="50"/>
      <c r="Z938" s="50"/>
    </row>
    <row r="939" spans="1:26" ht="17.2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0"/>
      <c r="K939" s="125"/>
      <c r="L939" s="125"/>
      <c r="R939" s="50"/>
      <c r="S939" s="50"/>
      <c r="T939" s="50"/>
      <c r="U939" s="50"/>
      <c r="V939" s="50"/>
      <c r="W939" s="52"/>
      <c r="X939" s="50"/>
      <c r="Y939" s="50"/>
      <c r="Z939" s="50"/>
    </row>
    <row r="940" spans="1:26" ht="17.2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0"/>
      <c r="K940" s="125"/>
      <c r="L940" s="125"/>
      <c r="R940" s="50"/>
      <c r="S940" s="50"/>
      <c r="T940" s="50"/>
      <c r="U940" s="50"/>
      <c r="V940" s="50"/>
      <c r="W940" s="52"/>
      <c r="X940" s="50"/>
      <c r="Y940" s="50"/>
      <c r="Z940" s="50"/>
    </row>
    <row r="941" spans="1:26" ht="17.2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0"/>
      <c r="K941" s="125"/>
      <c r="L941" s="125"/>
      <c r="R941" s="50"/>
      <c r="S941" s="50"/>
      <c r="T941" s="50"/>
      <c r="U941" s="50"/>
      <c r="V941" s="50"/>
      <c r="W941" s="52"/>
      <c r="X941" s="50"/>
      <c r="Y941" s="50"/>
      <c r="Z941" s="50"/>
    </row>
    <row r="942" spans="1:26" ht="17.2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0"/>
      <c r="K942" s="125"/>
      <c r="L942" s="125"/>
      <c r="R942" s="50"/>
      <c r="S942" s="50"/>
      <c r="T942" s="50"/>
      <c r="U942" s="50"/>
      <c r="V942" s="50"/>
      <c r="W942" s="52"/>
      <c r="X942" s="50"/>
      <c r="Y942" s="50"/>
      <c r="Z942" s="50"/>
    </row>
    <row r="943" spans="1:26" ht="17.2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0"/>
      <c r="K943" s="125"/>
      <c r="L943" s="125"/>
      <c r="R943" s="50"/>
      <c r="S943" s="50"/>
      <c r="T943" s="50"/>
      <c r="U943" s="50"/>
      <c r="V943" s="50"/>
      <c r="W943" s="52"/>
      <c r="X943" s="50"/>
      <c r="Y943" s="50"/>
      <c r="Z943" s="50"/>
    </row>
    <row r="944" spans="1:26" ht="17.2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0"/>
      <c r="K944" s="125"/>
      <c r="L944" s="125"/>
      <c r="R944" s="50"/>
      <c r="S944" s="50"/>
      <c r="T944" s="50"/>
      <c r="U944" s="50"/>
      <c r="V944" s="50"/>
      <c r="W944" s="52"/>
      <c r="X944" s="50"/>
      <c r="Y944" s="50"/>
      <c r="Z944" s="50"/>
    </row>
    <row r="945" spans="1:26" ht="17.2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0"/>
      <c r="K945" s="125"/>
      <c r="L945" s="125"/>
      <c r="R945" s="50"/>
      <c r="S945" s="50"/>
      <c r="T945" s="50"/>
      <c r="U945" s="50"/>
      <c r="V945" s="50"/>
      <c r="W945" s="52"/>
      <c r="X945" s="50"/>
      <c r="Y945" s="50"/>
      <c r="Z945" s="50"/>
    </row>
    <row r="946" spans="1:26" ht="17.2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0"/>
      <c r="K946" s="125"/>
      <c r="L946" s="125"/>
      <c r="R946" s="50"/>
      <c r="S946" s="50"/>
      <c r="T946" s="50"/>
      <c r="U946" s="50"/>
      <c r="V946" s="50"/>
      <c r="W946" s="52"/>
      <c r="X946" s="50"/>
      <c r="Y946" s="50"/>
      <c r="Z946" s="50"/>
    </row>
    <row r="947" spans="1:26" ht="17.2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0"/>
      <c r="K947" s="125"/>
      <c r="L947" s="125"/>
      <c r="R947" s="50"/>
      <c r="S947" s="50"/>
      <c r="T947" s="50"/>
      <c r="U947" s="50"/>
      <c r="V947" s="50"/>
      <c r="W947" s="52"/>
      <c r="X947" s="50"/>
      <c r="Y947" s="50"/>
      <c r="Z947" s="50"/>
    </row>
    <row r="948" spans="1:26" ht="17.2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0"/>
      <c r="K948" s="125"/>
      <c r="L948" s="125"/>
      <c r="R948" s="50"/>
      <c r="S948" s="50"/>
      <c r="T948" s="50"/>
      <c r="U948" s="50"/>
      <c r="V948" s="50"/>
      <c r="W948" s="52"/>
      <c r="X948" s="50"/>
      <c r="Y948" s="50"/>
      <c r="Z948" s="50"/>
    </row>
    <row r="949" spans="1:26" ht="17.2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0"/>
      <c r="K949" s="125"/>
      <c r="L949" s="125"/>
      <c r="R949" s="50"/>
      <c r="S949" s="50"/>
      <c r="T949" s="50"/>
      <c r="U949" s="50"/>
      <c r="V949" s="50"/>
      <c r="W949" s="52"/>
      <c r="X949" s="50"/>
      <c r="Y949" s="50"/>
      <c r="Z949" s="50"/>
    </row>
    <row r="950" spans="1:26" ht="17.2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0"/>
      <c r="K950" s="125"/>
      <c r="L950" s="125"/>
      <c r="R950" s="50"/>
      <c r="S950" s="50"/>
      <c r="T950" s="50"/>
      <c r="U950" s="50"/>
      <c r="V950" s="50"/>
      <c r="W950" s="52"/>
      <c r="X950" s="50"/>
      <c r="Y950" s="50"/>
      <c r="Z950" s="50"/>
    </row>
    <row r="951" spans="1:26" ht="17.2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0"/>
      <c r="K951" s="125"/>
      <c r="L951" s="125"/>
      <c r="R951" s="50"/>
      <c r="S951" s="50"/>
      <c r="T951" s="50"/>
      <c r="U951" s="50"/>
      <c r="V951" s="50"/>
      <c r="W951" s="52"/>
      <c r="X951" s="50"/>
      <c r="Y951" s="50"/>
      <c r="Z951" s="50"/>
    </row>
    <row r="952" spans="1:26" ht="17.2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0"/>
      <c r="K952" s="125"/>
      <c r="L952" s="125"/>
      <c r="R952" s="50"/>
      <c r="S952" s="50"/>
      <c r="T952" s="50"/>
      <c r="U952" s="50"/>
      <c r="V952" s="50"/>
      <c r="W952" s="52"/>
      <c r="X952" s="50"/>
      <c r="Y952" s="50"/>
      <c r="Z952" s="50"/>
    </row>
    <row r="953" spans="1:26" ht="17.2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0"/>
      <c r="K953" s="125"/>
      <c r="L953" s="125"/>
      <c r="R953" s="50"/>
      <c r="S953" s="50"/>
      <c r="T953" s="50"/>
      <c r="U953" s="50"/>
      <c r="V953" s="50"/>
      <c r="W953" s="52"/>
      <c r="X953" s="50"/>
      <c r="Y953" s="50"/>
      <c r="Z953" s="50"/>
    </row>
    <row r="954" spans="1:26" ht="17.2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0"/>
      <c r="K954" s="125"/>
      <c r="L954" s="125"/>
      <c r="R954" s="50"/>
      <c r="S954" s="50"/>
      <c r="T954" s="50"/>
      <c r="U954" s="50"/>
      <c r="V954" s="50"/>
      <c r="W954" s="52"/>
      <c r="X954" s="50"/>
      <c r="Y954" s="50"/>
      <c r="Z954" s="50"/>
    </row>
    <row r="955" spans="1:26" ht="17.2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0"/>
      <c r="K955" s="125"/>
      <c r="L955" s="125"/>
      <c r="R955" s="50"/>
      <c r="S955" s="50"/>
      <c r="T955" s="50"/>
      <c r="U955" s="50"/>
      <c r="V955" s="50"/>
      <c r="W955" s="52"/>
      <c r="X955" s="50"/>
      <c r="Y955" s="50"/>
      <c r="Z955" s="50"/>
    </row>
    <row r="956" spans="1:26" ht="17.2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0"/>
      <c r="K956" s="125"/>
      <c r="L956" s="125"/>
      <c r="R956" s="50"/>
      <c r="S956" s="50"/>
      <c r="T956" s="50"/>
      <c r="U956" s="50"/>
      <c r="V956" s="50"/>
      <c r="W956" s="52"/>
      <c r="X956" s="50"/>
      <c r="Y956" s="50"/>
      <c r="Z956" s="50"/>
    </row>
    <row r="957" spans="1:26" ht="17.2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0"/>
      <c r="K957" s="125"/>
      <c r="L957" s="125"/>
      <c r="R957" s="50"/>
      <c r="S957" s="50"/>
      <c r="T957" s="50"/>
      <c r="U957" s="50"/>
      <c r="V957" s="50"/>
      <c r="W957" s="52"/>
      <c r="X957" s="50"/>
      <c r="Y957" s="50"/>
      <c r="Z957" s="50"/>
    </row>
    <row r="958" spans="1:26" ht="17.2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0"/>
      <c r="K958" s="125"/>
      <c r="L958" s="125"/>
      <c r="R958" s="50"/>
      <c r="S958" s="50"/>
      <c r="T958" s="50"/>
      <c r="U958" s="50"/>
      <c r="V958" s="50"/>
      <c r="W958" s="52"/>
      <c r="X958" s="50"/>
      <c r="Y958" s="50"/>
      <c r="Z958" s="50"/>
    </row>
    <row r="959" spans="1:26" ht="17.2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0"/>
      <c r="K959" s="125"/>
      <c r="L959" s="125"/>
      <c r="R959" s="50"/>
      <c r="S959" s="50"/>
      <c r="T959" s="50"/>
      <c r="U959" s="50"/>
      <c r="V959" s="50"/>
      <c r="W959" s="52"/>
      <c r="X959" s="50"/>
      <c r="Y959" s="50"/>
      <c r="Z959" s="50"/>
    </row>
    <row r="960" spans="1:26" ht="17.2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0"/>
      <c r="K960" s="125"/>
      <c r="L960" s="125"/>
      <c r="R960" s="50"/>
      <c r="S960" s="50"/>
      <c r="T960" s="50"/>
      <c r="U960" s="50"/>
      <c r="V960" s="50"/>
      <c r="W960" s="52"/>
      <c r="X960" s="50"/>
      <c r="Y960" s="50"/>
      <c r="Z960" s="50"/>
    </row>
    <row r="961" spans="1:26" ht="17.2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0"/>
      <c r="K961" s="125"/>
      <c r="L961" s="125"/>
      <c r="R961" s="50"/>
      <c r="S961" s="50"/>
      <c r="T961" s="50"/>
      <c r="U961" s="50"/>
      <c r="V961" s="50"/>
      <c r="W961" s="52"/>
      <c r="X961" s="50"/>
      <c r="Y961" s="50"/>
      <c r="Z961" s="50"/>
    </row>
    <row r="962" spans="1:26" ht="17.2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0"/>
      <c r="K962" s="125"/>
      <c r="L962" s="125"/>
      <c r="R962" s="50"/>
      <c r="S962" s="50"/>
      <c r="T962" s="50"/>
      <c r="U962" s="50"/>
      <c r="V962" s="50"/>
      <c r="W962" s="52"/>
      <c r="X962" s="50"/>
      <c r="Y962" s="50"/>
      <c r="Z962" s="50"/>
    </row>
    <row r="963" spans="1:26" ht="17.2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0"/>
      <c r="K963" s="125"/>
      <c r="L963" s="125"/>
      <c r="R963" s="50"/>
      <c r="S963" s="50"/>
      <c r="T963" s="50"/>
      <c r="U963" s="50"/>
      <c r="V963" s="50"/>
      <c r="W963" s="52"/>
      <c r="X963" s="50"/>
      <c r="Y963" s="50"/>
      <c r="Z963" s="50"/>
    </row>
    <row r="964" spans="1:26" ht="17.2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0"/>
      <c r="K964" s="125"/>
      <c r="L964" s="125"/>
      <c r="R964" s="50"/>
      <c r="S964" s="50"/>
      <c r="T964" s="50"/>
      <c r="U964" s="50"/>
      <c r="V964" s="50"/>
      <c r="W964" s="52"/>
      <c r="X964" s="50"/>
      <c r="Y964" s="50"/>
      <c r="Z964" s="50"/>
    </row>
    <row r="965" spans="1:26" ht="17.2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0"/>
      <c r="K965" s="125"/>
      <c r="L965" s="125"/>
      <c r="R965" s="50"/>
      <c r="S965" s="50"/>
      <c r="T965" s="50"/>
      <c r="U965" s="50"/>
      <c r="V965" s="50"/>
      <c r="W965" s="52"/>
      <c r="X965" s="50"/>
      <c r="Y965" s="50"/>
      <c r="Z965" s="50"/>
    </row>
    <row r="966" spans="1:26" ht="17.2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0"/>
      <c r="K966" s="125"/>
      <c r="L966" s="125"/>
      <c r="R966" s="50"/>
      <c r="S966" s="50"/>
      <c r="T966" s="50"/>
      <c r="U966" s="50"/>
      <c r="V966" s="50"/>
      <c r="W966" s="52"/>
      <c r="X966" s="50"/>
      <c r="Y966" s="50"/>
      <c r="Z966" s="50"/>
    </row>
    <row r="967" spans="1:26" ht="17.2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0"/>
      <c r="K967" s="125"/>
      <c r="L967" s="125"/>
      <c r="R967" s="50"/>
      <c r="S967" s="50"/>
      <c r="T967" s="50"/>
      <c r="U967" s="50"/>
      <c r="V967" s="50"/>
      <c r="W967" s="52"/>
      <c r="X967" s="50"/>
      <c r="Y967" s="50"/>
      <c r="Z967" s="50"/>
    </row>
    <row r="968" spans="1:26" ht="17.2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0"/>
      <c r="K968" s="125"/>
      <c r="L968" s="125"/>
      <c r="R968" s="50"/>
      <c r="S968" s="50"/>
      <c r="T968" s="50"/>
      <c r="U968" s="50"/>
      <c r="V968" s="50"/>
      <c r="W968" s="52"/>
      <c r="X968" s="50"/>
      <c r="Y968" s="50"/>
      <c r="Z968" s="50"/>
    </row>
    <row r="969" spans="1:26" ht="17.2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0"/>
      <c r="K969" s="125"/>
      <c r="L969" s="125"/>
      <c r="R969" s="50"/>
      <c r="S969" s="50"/>
      <c r="T969" s="50"/>
      <c r="U969" s="50"/>
      <c r="V969" s="50"/>
      <c r="W969" s="52"/>
      <c r="X969" s="50"/>
      <c r="Y969" s="50"/>
      <c r="Z969" s="50"/>
    </row>
    <row r="970" spans="1:26" ht="17.2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0"/>
      <c r="K970" s="125"/>
      <c r="L970" s="125"/>
      <c r="R970" s="50"/>
      <c r="S970" s="50"/>
      <c r="T970" s="50"/>
      <c r="U970" s="50"/>
      <c r="V970" s="50"/>
      <c r="W970" s="52"/>
      <c r="X970" s="50"/>
      <c r="Y970" s="50"/>
      <c r="Z970" s="50"/>
    </row>
    <row r="971" spans="1:26" ht="17.2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0"/>
      <c r="K971" s="125"/>
      <c r="L971" s="125"/>
      <c r="R971" s="50"/>
      <c r="S971" s="50"/>
      <c r="T971" s="50"/>
      <c r="U971" s="50"/>
      <c r="V971" s="50"/>
      <c r="W971" s="52"/>
      <c r="X971" s="50"/>
      <c r="Y971" s="50"/>
      <c r="Z971" s="50"/>
    </row>
    <row r="972" spans="1:26" ht="17.2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0"/>
      <c r="K972" s="125"/>
      <c r="L972" s="125"/>
      <c r="R972" s="50"/>
      <c r="S972" s="50"/>
      <c r="T972" s="50"/>
      <c r="U972" s="50"/>
      <c r="V972" s="50"/>
      <c r="W972" s="52"/>
      <c r="X972" s="50"/>
      <c r="Y972" s="50"/>
      <c r="Z972" s="50"/>
    </row>
    <row r="973" spans="1:26" ht="17.2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0"/>
      <c r="K973" s="125"/>
      <c r="L973" s="125"/>
      <c r="R973" s="50"/>
      <c r="S973" s="50"/>
      <c r="T973" s="50"/>
      <c r="U973" s="50"/>
      <c r="V973" s="50"/>
      <c r="W973" s="52"/>
      <c r="X973" s="50"/>
      <c r="Y973" s="50"/>
      <c r="Z973" s="50"/>
    </row>
    <row r="974" spans="1:26" ht="17.2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0"/>
      <c r="K974" s="125"/>
      <c r="L974" s="125"/>
      <c r="R974" s="50"/>
      <c r="S974" s="50"/>
      <c r="T974" s="50"/>
      <c r="U974" s="50"/>
      <c r="V974" s="50"/>
      <c r="W974" s="52"/>
      <c r="X974" s="50"/>
      <c r="Y974" s="50"/>
      <c r="Z974" s="50"/>
    </row>
    <row r="975" spans="1:26" ht="17.2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0"/>
      <c r="K975" s="125"/>
      <c r="L975" s="125"/>
      <c r="R975" s="50"/>
      <c r="S975" s="50"/>
      <c r="T975" s="50"/>
      <c r="U975" s="50"/>
      <c r="V975" s="50"/>
      <c r="W975" s="52"/>
      <c r="X975" s="50"/>
      <c r="Y975" s="50"/>
      <c r="Z975" s="50"/>
    </row>
    <row r="976" spans="1:26" ht="17.2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0"/>
      <c r="K976" s="125"/>
      <c r="L976" s="125"/>
      <c r="R976" s="50"/>
      <c r="S976" s="50"/>
      <c r="T976" s="50"/>
      <c r="U976" s="50"/>
      <c r="V976" s="50"/>
      <c r="W976" s="52"/>
      <c r="X976" s="50"/>
      <c r="Y976" s="50"/>
      <c r="Z976" s="50"/>
    </row>
    <row r="977" spans="1:26" ht="17.2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0"/>
      <c r="K977" s="125"/>
      <c r="L977" s="125"/>
      <c r="R977" s="50"/>
      <c r="S977" s="50"/>
      <c r="T977" s="50"/>
      <c r="U977" s="50"/>
      <c r="V977" s="50"/>
      <c r="W977" s="52"/>
      <c r="X977" s="50"/>
      <c r="Y977" s="50"/>
      <c r="Z977" s="50"/>
    </row>
    <row r="978" spans="1:26" ht="17.2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0"/>
      <c r="K978" s="125"/>
      <c r="L978" s="125"/>
      <c r="R978" s="50"/>
      <c r="S978" s="50"/>
      <c r="T978" s="50"/>
      <c r="U978" s="50"/>
      <c r="V978" s="50"/>
      <c r="W978" s="52"/>
      <c r="X978" s="50"/>
      <c r="Y978" s="50"/>
      <c r="Z978" s="50"/>
    </row>
    <row r="979" spans="1:26" ht="17.2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0"/>
      <c r="K979" s="125"/>
      <c r="L979" s="125"/>
      <c r="R979" s="50"/>
      <c r="S979" s="50"/>
      <c r="T979" s="50"/>
      <c r="U979" s="50"/>
      <c r="V979" s="50"/>
      <c r="W979" s="52"/>
      <c r="X979" s="50"/>
      <c r="Y979" s="50"/>
      <c r="Z979" s="50"/>
    </row>
    <row r="980" spans="1:26" ht="17.2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0"/>
      <c r="K980" s="125"/>
      <c r="L980" s="125"/>
      <c r="R980" s="50"/>
      <c r="S980" s="50"/>
      <c r="T980" s="50"/>
      <c r="U980" s="50"/>
      <c r="V980" s="50"/>
      <c r="W980" s="52"/>
      <c r="X980" s="50"/>
      <c r="Y980" s="50"/>
      <c r="Z980" s="50"/>
    </row>
    <row r="981" spans="1:26" ht="17.2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0"/>
      <c r="K981" s="125"/>
      <c r="L981" s="125"/>
      <c r="R981" s="50"/>
      <c r="S981" s="50"/>
      <c r="T981" s="50"/>
      <c r="U981" s="50"/>
      <c r="V981" s="50"/>
      <c r="W981" s="52"/>
      <c r="X981" s="50"/>
      <c r="Y981" s="50"/>
      <c r="Z981" s="50"/>
    </row>
    <row r="982" spans="1:26" ht="17.2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0"/>
      <c r="K982" s="125"/>
      <c r="L982" s="125"/>
      <c r="R982" s="50"/>
      <c r="S982" s="50"/>
      <c r="T982" s="50"/>
      <c r="U982" s="50"/>
      <c r="V982" s="50"/>
      <c r="W982" s="52"/>
      <c r="X982" s="50"/>
      <c r="Y982" s="50"/>
      <c r="Z982" s="50"/>
    </row>
    <row r="983" spans="1:26" ht="17.2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0"/>
      <c r="K983" s="125"/>
      <c r="L983" s="125"/>
      <c r="R983" s="50"/>
      <c r="S983" s="50"/>
      <c r="T983" s="50"/>
      <c r="U983" s="50"/>
      <c r="V983" s="50"/>
      <c r="W983" s="52"/>
      <c r="X983" s="50"/>
      <c r="Y983" s="50"/>
      <c r="Z983" s="50"/>
    </row>
    <row r="984" spans="1:26" ht="17.2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0"/>
      <c r="K984" s="125"/>
      <c r="L984" s="125"/>
      <c r="R984" s="50"/>
      <c r="S984" s="50"/>
      <c r="T984" s="50"/>
      <c r="U984" s="50"/>
      <c r="V984" s="50"/>
      <c r="W984" s="52"/>
      <c r="X984" s="50"/>
      <c r="Y984" s="50"/>
      <c r="Z984" s="50"/>
    </row>
    <row r="985" spans="1:26" ht="17.2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0"/>
      <c r="K985" s="125"/>
      <c r="L985" s="125"/>
      <c r="R985" s="50"/>
      <c r="S985" s="50"/>
      <c r="T985" s="50"/>
      <c r="U985" s="50"/>
      <c r="V985" s="50"/>
      <c r="W985" s="52"/>
      <c r="X985" s="50"/>
      <c r="Y985" s="50"/>
      <c r="Z985" s="50"/>
    </row>
    <row r="986" spans="1:26" ht="17.2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0"/>
      <c r="K986" s="125"/>
      <c r="L986" s="125"/>
      <c r="R986" s="50"/>
      <c r="S986" s="50"/>
      <c r="T986" s="50"/>
      <c r="U986" s="50"/>
      <c r="V986" s="50"/>
      <c r="W986" s="52"/>
      <c r="X986" s="50"/>
      <c r="Y986" s="50"/>
      <c r="Z986" s="50"/>
    </row>
    <row r="987" spans="1:26" ht="17.2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0"/>
      <c r="K987" s="125"/>
      <c r="L987" s="125"/>
      <c r="R987" s="50"/>
      <c r="S987" s="50"/>
      <c r="T987" s="50"/>
      <c r="U987" s="50"/>
      <c r="V987" s="50"/>
      <c r="W987" s="52"/>
      <c r="X987" s="50"/>
      <c r="Y987" s="50"/>
      <c r="Z987" s="50"/>
    </row>
    <row r="988" spans="1:26" ht="17.2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0"/>
      <c r="K988" s="125"/>
      <c r="L988" s="125"/>
      <c r="R988" s="50"/>
      <c r="S988" s="50"/>
      <c r="T988" s="50"/>
      <c r="U988" s="50"/>
      <c r="V988" s="50"/>
      <c r="W988" s="52"/>
      <c r="X988" s="50"/>
      <c r="Y988" s="50"/>
      <c r="Z988" s="50"/>
    </row>
    <row r="989" spans="1:26" ht="17.2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0"/>
      <c r="K989" s="125"/>
      <c r="L989" s="125"/>
      <c r="R989" s="50"/>
      <c r="S989" s="50"/>
      <c r="T989" s="50"/>
      <c r="U989" s="50"/>
      <c r="V989" s="50"/>
      <c r="W989" s="52"/>
      <c r="X989" s="50"/>
      <c r="Y989" s="50"/>
      <c r="Z989" s="50"/>
    </row>
    <row r="990" spans="1:26" ht="17.2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0"/>
      <c r="K990" s="125"/>
      <c r="L990" s="125"/>
      <c r="R990" s="50"/>
      <c r="S990" s="50"/>
      <c r="T990" s="50"/>
      <c r="U990" s="50"/>
      <c r="V990" s="50"/>
      <c r="W990" s="52"/>
      <c r="X990" s="50"/>
      <c r="Y990" s="50"/>
      <c r="Z990" s="50"/>
    </row>
    <row r="991" spans="1:26" ht="17.2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0"/>
      <c r="K991" s="125"/>
      <c r="L991" s="125"/>
      <c r="R991" s="50"/>
      <c r="S991" s="50"/>
      <c r="T991" s="50"/>
      <c r="U991" s="50"/>
      <c r="V991" s="50"/>
      <c r="W991" s="52"/>
      <c r="X991" s="50"/>
      <c r="Y991" s="50"/>
      <c r="Z991" s="50"/>
    </row>
    <row r="992" spans="1:26" ht="17.2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0"/>
      <c r="K992" s="125"/>
      <c r="L992" s="125"/>
      <c r="R992" s="50"/>
      <c r="S992" s="50"/>
      <c r="T992" s="50"/>
      <c r="U992" s="50"/>
      <c r="V992" s="50"/>
      <c r="W992" s="52"/>
      <c r="X992" s="50"/>
      <c r="Y992" s="50"/>
      <c r="Z992" s="50"/>
    </row>
    <row r="993" spans="1:26" ht="17.2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0"/>
      <c r="K993" s="125"/>
      <c r="L993" s="125"/>
      <c r="R993" s="50"/>
      <c r="S993" s="50"/>
      <c r="T993" s="50"/>
      <c r="U993" s="50"/>
      <c r="V993" s="50"/>
      <c r="W993" s="52"/>
      <c r="X993" s="50"/>
      <c r="Y993" s="50"/>
      <c r="Z993" s="50"/>
    </row>
    <row r="994" spans="1:26" ht="17.2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0"/>
      <c r="K994" s="125"/>
      <c r="L994" s="125"/>
      <c r="R994" s="50"/>
      <c r="S994" s="50"/>
      <c r="T994" s="50"/>
      <c r="U994" s="50"/>
      <c r="V994" s="50"/>
      <c r="W994" s="52"/>
      <c r="X994" s="50"/>
      <c r="Y994" s="50"/>
      <c r="Z994" s="50"/>
    </row>
    <row r="995" spans="1:26" ht="17.2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0"/>
      <c r="K995" s="125"/>
      <c r="L995" s="125"/>
      <c r="R995" s="50"/>
      <c r="S995" s="50"/>
      <c r="T995" s="50"/>
      <c r="U995" s="50"/>
      <c r="V995" s="50"/>
      <c r="W995" s="52"/>
      <c r="X995" s="50"/>
      <c r="Y995" s="50"/>
      <c r="Z995" s="50"/>
    </row>
    <row r="996" spans="1:26" ht="17.2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0"/>
      <c r="K996" s="125"/>
      <c r="L996" s="125"/>
      <c r="R996" s="50"/>
      <c r="S996" s="50"/>
      <c r="T996" s="50"/>
      <c r="U996" s="50"/>
      <c r="V996" s="50"/>
      <c r="W996" s="52"/>
      <c r="X996" s="50"/>
      <c r="Y996" s="50"/>
      <c r="Z996" s="50"/>
    </row>
    <row r="997" spans="1:26" ht="17.2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0"/>
      <c r="K997" s="125"/>
      <c r="L997" s="125"/>
      <c r="R997" s="50"/>
      <c r="S997" s="50"/>
      <c r="T997" s="50"/>
      <c r="U997" s="50"/>
      <c r="V997" s="50"/>
      <c r="W997" s="52"/>
      <c r="X997" s="50"/>
      <c r="Y997" s="50"/>
      <c r="Z997" s="50"/>
    </row>
    <row r="998" spans="1:26" ht="17.2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0"/>
      <c r="K998" s="125"/>
      <c r="L998" s="125"/>
      <c r="R998" s="50"/>
      <c r="S998" s="50"/>
      <c r="T998" s="50"/>
      <c r="U998" s="50"/>
      <c r="V998" s="50"/>
      <c r="W998" s="52"/>
      <c r="X998" s="50"/>
      <c r="Y998" s="50"/>
      <c r="Z998" s="50"/>
    </row>
    <row r="999" spans="1:26" ht="17.2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0"/>
      <c r="K999" s="125"/>
      <c r="L999" s="125"/>
      <c r="R999" s="50"/>
      <c r="S999" s="50"/>
      <c r="T999" s="50"/>
      <c r="U999" s="50"/>
      <c r="V999" s="50"/>
      <c r="W999" s="52"/>
      <c r="X999" s="50"/>
      <c r="Y999" s="50"/>
      <c r="Z999" s="50"/>
    </row>
    <row r="1000" spans="1:26" ht="17.2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0"/>
      <c r="K1000" s="125"/>
      <c r="L1000" s="125"/>
      <c r="R1000" s="50"/>
      <c r="S1000" s="50"/>
      <c r="T1000" s="50"/>
      <c r="U1000" s="50"/>
      <c r="V1000" s="50"/>
      <c r="W1000" s="52"/>
      <c r="X1000" s="50"/>
      <c r="Y1000" s="50"/>
      <c r="Z1000" s="50"/>
    </row>
  </sheetData>
  <autoFilter ref="Q3:W50" xr:uid="{00000000-0001-0000-0B00-000000000000}"/>
  <mergeCells count="14">
    <mergeCell ref="J3:J4"/>
    <mergeCell ref="F14:G14"/>
    <mergeCell ref="E38:I38"/>
    <mergeCell ref="F35:G35"/>
    <mergeCell ref="E36:G36"/>
    <mergeCell ref="C1:F1"/>
    <mergeCell ref="G1:I1"/>
    <mergeCell ref="A3:C3"/>
    <mergeCell ref="E3:I3"/>
    <mergeCell ref="A4:C11"/>
    <mergeCell ref="A13:C13"/>
    <mergeCell ref="A20:C20"/>
    <mergeCell ref="A28:C28"/>
    <mergeCell ref="A37:C37"/>
  </mergeCells>
  <phoneticPr fontId="39" type="noConversion"/>
  <conditionalFormatting sqref="I5:I35">
    <cfRule type="cellIs" dxfId="11" priority="1" operator="greaterThan">
      <formula>0.9</formula>
    </cfRule>
  </conditionalFormatting>
  <conditionalFormatting sqref="J5:J36">
    <cfRule type="cellIs" dxfId="10" priority="2" operator="lessThan">
      <formula>0</formula>
    </cfRule>
  </conditionalFormatting>
  <dataValidations count="2">
    <dataValidation type="list" allowBlank="1" showInputMessage="1" showErrorMessage="1" sqref="R1:R1048576" xr:uid="{F28234A6-333C-4948-94C0-62858937C892}">
      <formula1>$A$29:$A$34</formula1>
    </dataValidation>
    <dataValidation type="list" allowBlank="1" showInputMessage="1" showErrorMessage="1" sqref="U1:U1048576" xr:uid="{0A0837A3-6968-41ED-9857-91370A00A0EB}">
      <formula1>$G$5:$G$34</formula1>
    </dataValidation>
  </dataValidations>
  <pageMargins left="0.70866141732283472" right="0.70866141732283472" top="0.74803149606299213" bottom="0.74803149606299213" header="0" footer="0"/>
  <pageSetup paperSize="9" orientation="portrait"/>
  <colBreaks count="1" manualBreakCount="1">
    <brk id="10" man="1"/>
  </col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BFBFBF"/>
  </sheetPr>
  <dimension ref="A1:Z1000"/>
  <sheetViews>
    <sheetView showGridLines="0" workbookViewId="0"/>
  </sheetViews>
  <sheetFormatPr defaultColWidth="14.42578125" defaultRowHeight="15" customHeight="1" outlineLevelCol="1"/>
  <cols>
    <col min="1" max="3" width="14" customWidth="1"/>
    <col min="4" max="4" width="2.42578125" customWidth="1"/>
    <col min="6" max="9" width="14" customWidth="1"/>
    <col min="10" max="10" width="10.28515625" customWidth="1"/>
    <col min="11" max="11" width="2.42578125" customWidth="1"/>
    <col min="12" max="14" width="14" customWidth="1"/>
    <col min="15" max="15" width="18.42578125" customWidth="1"/>
    <col min="16" max="16" width="2.42578125" customWidth="1"/>
    <col min="17" max="17" width="8" customWidth="1"/>
    <col min="18" max="18" width="17.140625" customWidth="1"/>
    <col min="19" max="20" width="14" hidden="1" customWidth="1" outlineLevel="1"/>
    <col min="21" max="21" width="14" customWidth="1" collapsed="1"/>
    <col min="22" max="22" width="14" customWidth="1"/>
    <col min="23" max="23" width="34.42578125" customWidth="1"/>
    <col min="24" max="26" width="14" customWidth="1"/>
  </cols>
  <sheetData>
    <row r="1" spans="1:26" ht="17.25" customHeight="1">
      <c r="A1" s="122" t="s">
        <v>16</v>
      </c>
      <c r="B1" s="53"/>
      <c r="C1" s="426"/>
      <c r="D1" s="427"/>
      <c r="E1" s="427"/>
      <c r="F1" s="427"/>
      <c r="G1" s="428"/>
      <c r="H1" s="427"/>
      <c r="I1" s="427"/>
      <c r="J1" s="124"/>
      <c r="K1" s="125"/>
      <c r="L1" s="125"/>
      <c r="R1" s="50"/>
      <c r="S1" s="50"/>
      <c r="T1" s="50"/>
      <c r="U1" s="50"/>
      <c r="V1" s="50"/>
      <c r="W1" s="52"/>
      <c r="X1" s="50"/>
      <c r="Y1" s="50"/>
      <c r="Z1" s="50"/>
    </row>
    <row r="2" spans="1:26" ht="17.25" customHeight="1">
      <c r="A2" s="53"/>
      <c r="B2" s="53"/>
      <c r="C2" s="53"/>
      <c r="D2" s="53"/>
      <c r="E2" s="53"/>
      <c r="F2" s="53"/>
      <c r="G2" s="53"/>
      <c r="H2" s="53"/>
      <c r="I2" s="53"/>
      <c r="J2" s="127"/>
      <c r="K2" s="125"/>
      <c r="L2" s="128" t="s">
        <v>111</v>
      </c>
      <c r="Q2" s="59" t="s">
        <v>112</v>
      </c>
      <c r="R2" s="50"/>
      <c r="S2" s="50"/>
      <c r="T2" s="50"/>
      <c r="U2" s="50"/>
      <c r="V2" s="50"/>
      <c r="W2" s="52"/>
      <c r="X2" s="50"/>
      <c r="Y2" s="50"/>
      <c r="Z2" s="50"/>
    </row>
    <row r="3" spans="1:26" ht="17.25" customHeight="1">
      <c r="A3" s="429" t="s">
        <v>113</v>
      </c>
      <c r="B3" s="388"/>
      <c r="C3" s="430"/>
      <c r="D3" s="129"/>
      <c r="E3" s="431" t="s">
        <v>114</v>
      </c>
      <c r="F3" s="432"/>
      <c r="G3" s="432"/>
      <c r="H3" s="432"/>
      <c r="I3" s="433"/>
      <c r="J3" s="434" t="s">
        <v>115</v>
      </c>
      <c r="K3" s="130"/>
      <c r="L3" s="131" t="s">
        <v>116</v>
      </c>
      <c r="M3" s="132" t="s">
        <v>25</v>
      </c>
      <c r="N3" s="132" t="s">
        <v>24</v>
      </c>
      <c r="O3" s="133" t="s">
        <v>117</v>
      </c>
      <c r="Q3" s="134" t="s">
        <v>116</v>
      </c>
      <c r="R3" s="135" t="s">
        <v>118</v>
      </c>
      <c r="S3" s="135" t="s">
        <v>119</v>
      </c>
      <c r="T3" s="135" t="s">
        <v>120</v>
      </c>
      <c r="U3" s="135" t="s">
        <v>121</v>
      </c>
      <c r="V3" s="136" t="s">
        <v>24</v>
      </c>
      <c r="W3" s="137" t="s">
        <v>122</v>
      </c>
      <c r="X3" s="50"/>
      <c r="Y3" s="50"/>
      <c r="Z3" s="50"/>
    </row>
    <row r="4" spans="1:26" ht="17.25" customHeight="1">
      <c r="A4" s="442"/>
      <c r="B4" s="443"/>
      <c r="C4" s="444"/>
      <c r="D4" s="126"/>
      <c r="E4" s="138" t="s">
        <v>119</v>
      </c>
      <c r="F4" s="139" t="s">
        <v>120</v>
      </c>
      <c r="G4" s="139" t="s">
        <v>121</v>
      </c>
      <c r="H4" s="139" t="s">
        <v>24</v>
      </c>
      <c r="I4" s="140" t="s">
        <v>123</v>
      </c>
      <c r="J4" s="435"/>
      <c r="K4" s="141"/>
      <c r="L4" s="142"/>
      <c r="M4" s="143" t="s">
        <v>46</v>
      </c>
      <c r="N4" s="193">
        <v>1000000</v>
      </c>
      <c r="O4" s="145"/>
      <c r="Q4" s="155">
        <v>45566</v>
      </c>
      <c r="R4" s="156" t="s">
        <v>110</v>
      </c>
      <c r="S4" s="147"/>
      <c r="T4" s="147"/>
      <c r="U4" s="157" t="s">
        <v>62</v>
      </c>
      <c r="V4" s="157">
        <v>260341</v>
      </c>
      <c r="W4" s="158" t="s">
        <v>140</v>
      </c>
      <c r="X4" s="50"/>
      <c r="Y4" s="50"/>
      <c r="Z4" s="50"/>
    </row>
    <row r="5" spans="1:26" ht="17.25" customHeight="1">
      <c r="A5" s="445"/>
      <c r="B5" s="446"/>
      <c r="C5" s="447"/>
      <c r="D5" s="168" t="str">
        <f>현금흐름!$B$20</f>
        <v>관리비</v>
      </c>
      <c r="E5" s="150" t="s">
        <v>125</v>
      </c>
      <c r="F5" s="151" t="str">
        <f>현금흐름!A20</f>
        <v>주거</v>
      </c>
      <c r="G5" s="152" t="str">
        <f>현금흐름!$B$20</f>
        <v>관리비</v>
      </c>
      <c r="H5" s="153">
        <f t="shared" ref="H5:H13" si="0">SUMIF(U:U,G5,V:V)</f>
        <v>0</v>
      </c>
      <c r="I5" s="285" t="e">
        <f>H5/현금흐름!U20</f>
        <v>#DIV/0!</v>
      </c>
      <c r="J5" s="154">
        <f>현금흐름!U20-H5</f>
        <v>0</v>
      </c>
      <c r="K5" s="141"/>
      <c r="L5" s="142"/>
      <c r="M5" s="143" t="s">
        <v>47</v>
      </c>
      <c r="N5" s="144"/>
      <c r="O5" s="145"/>
      <c r="Q5" s="155"/>
      <c r="R5" s="156"/>
      <c r="S5" s="147"/>
      <c r="T5" s="147"/>
      <c r="U5" s="157"/>
      <c r="V5" s="157"/>
      <c r="W5" s="158"/>
      <c r="X5" s="50"/>
      <c r="Y5" s="50"/>
      <c r="Z5" s="50"/>
    </row>
    <row r="6" spans="1:26" ht="17.25" customHeight="1">
      <c r="A6" s="445"/>
      <c r="B6" s="446"/>
      <c r="C6" s="447"/>
      <c r="D6" s="168" t="str">
        <f>현금흐름!$B$21</f>
        <v>전세대출</v>
      </c>
      <c r="E6" s="159" t="s">
        <v>125</v>
      </c>
      <c r="F6" s="160" t="str">
        <f>현금흐름!A20</f>
        <v>주거</v>
      </c>
      <c r="G6" s="161" t="str">
        <f>현금흐름!$B$21</f>
        <v>전세대출</v>
      </c>
      <c r="H6" s="162">
        <f t="shared" si="0"/>
        <v>0</v>
      </c>
      <c r="I6" s="285" t="e">
        <f>H6/현금흐름!U21</f>
        <v>#DIV/0!</v>
      </c>
      <c r="J6" s="154">
        <f>현금흐름!U21-H6</f>
        <v>0</v>
      </c>
      <c r="K6" s="141"/>
      <c r="L6" s="142"/>
      <c r="M6" s="143" t="s">
        <v>48</v>
      </c>
      <c r="N6" s="144"/>
      <c r="O6" s="145"/>
      <c r="Q6" s="155"/>
      <c r="R6" s="156"/>
      <c r="S6" s="147"/>
      <c r="T6" s="147"/>
      <c r="U6" s="157"/>
      <c r="V6" s="157"/>
      <c r="W6" s="158"/>
      <c r="X6" s="50"/>
      <c r="Y6" s="50"/>
      <c r="Z6" s="50"/>
    </row>
    <row r="7" spans="1:26" ht="17.25" customHeight="1">
      <c r="A7" s="445"/>
      <c r="B7" s="446"/>
      <c r="C7" s="447"/>
      <c r="D7" s="168" t="str">
        <f>현금흐름!$B$22</f>
        <v>휴대폰</v>
      </c>
      <c r="E7" s="159" t="s">
        <v>125</v>
      </c>
      <c r="F7" s="163" t="str">
        <f>현금흐름!A22</f>
        <v>통신</v>
      </c>
      <c r="G7" s="161" t="str">
        <f>현금흐름!$B$22</f>
        <v>휴대폰</v>
      </c>
      <c r="H7" s="162">
        <f t="shared" si="0"/>
        <v>260341</v>
      </c>
      <c r="I7" s="285" t="e">
        <f>H7/현금흐름!U22</f>
        <v>#DIV/0!</v>
      </c>
      <c r="J7" s="154">
        <f>현금흐름!U22-H7</f>
        <v>-260341</v>
      </c>
      <c r="K7" s="141"/>
      <c r="L7" s="142"/>
      <c r="M7" s="143"/>
      <c r="N7" s="144"/>
      <c r="O7" s="145"/>
      <c r="Q7" s="155"/>
      <c r="R7" s="156"/>
      <c r="S7" s="147"/>
      <c r="T7" s="147"/>
      <c r="U7" s="157"/>
      <c r="V7" s="157"/>
      <c r="W7" s="158"/>
      <c r="X7" s="50"/>
      <c r="Y7" s="50"/>
      <c r="Z7" s="50"/>
    </row>
    <row r="8" spans="1:26" ht="17.25" customHeight="1">
      <c r="A8" s="445"/>
      <c r="B8" s="446"/>
      <c r="C8" s="447"/>
      <c r="D8" s="168" t="str">
        <f>현금흐름!$B$23</f>
        <v>인터넷/TV</v>
      </c>
      <c r="E8" s="159" t="s">
        <v>125</v>
      </c>
      <c r="F8" s="160" t="str">
        <f>현금흐름!A22</f>
        <v>통신</v>
      </c>
      <c r="G8" s="161" t="str">
        <f>현금흐름!$B$23</f>
        <v>인터넷/TV</v>
      </c>
      <c r="H8" s="162">
        <f t="shared" si="0"/>
        <v>0</v>
      </c>
      <c r="I8" s="285" t="e">
        <f>H8/현금흐름!U23</f>
        <v>#DIV/0!</v>
      </c>
      <c r="J8" s="154">
        <f>현금흐름!U23-H8</f>
        <v>0</v>
      </c>
      <c r="K8" s="141"/>
      <c r="L8" s="142"/>
      <c r="M8" s="143"/>
      <c r="N8" s="144"/>
      <c r="O8" s="145"/>
      <c r="Q8" s="155"/>
      <c r="R8" s="156"/>
      <c r="S8" s="147"/>
      <c r="T8" s="147"/>
      <c r="U8" s="157"/>
      <c r="V8" s="157"/>
      <c r="W8" s="158"/>
      <c r="X8" s="50"/>
      <c r="Y8" s="50"/>
      <c r="Z8" s="50"/>
    </row>
    <row r="9" spans="1:26" ht="17.25" customHeight="1">
      <c r="A9" s="445"/>
      <c r="B9" s="446"/>
      <c r="C9" s="447"/>
      <c r="D9" s="168" t="str">
        <f>현금흐름!$B$24</f>
        <v>보장성</v>
      </c>
      <c r="E9" s="159" t="s">
        <v>125</v>
      </c>
      <c r="F9" s="164" t="str">
        <f>현금흐름!A24</f>
        <v>보험</v>
      </c>
      <c r="G9" s="161" t="str">
        <f>현금흐름!$B$24</f>
        <v>보장성</v>
      </c>
      <c r="H9" s="162">
        <f t="shared" si="0"/>
        <v>0</v>
      </c>
      <c r="I9" s="285" t="e">
        <f>H9/현금흐름!U24</f>
        <v>#DIV/0!</v>
      </c>
      <c r="J9" s="154">
        <f>현금흐름!U24-H9</f>
        <v>0</v>
      </c>
      <c r="K9" s="141"/>
      <c r="L9" s="142"/>
      <c r="M9" s="143"/>
      <c r="N9" s="144"/>
      <c r="O9" s="145"/>
      <c r="Q9" s="155"/>
      <c r="R9" s="156"/>
      <c r="S9" s="147"/>
      <c r="T9" s="147"/>
      <c r="U9" s="157"/>
      <c r="V9" s="157"/>
      <c r="W9" s="158"/>
      <c r="X9" s="50"/>
      <c r="Y9" s="50"/>
      <c r="Z9" s="50"/>
    </row>
    <row r="10" spans="1:26" ht="17.25" customHeight="1">
      <c r="A10" s="445"/>
      <c r="B10" s="446"/>
      <c r="C10" s="447"/>
      <c r="D10" s="168" t="str">
        <f>현금흐름!$B$25</f>
        <v>주담대</v>
      </c>
      <c r="E10" s="159" t="s">
        <v>125</v>
      </c>
      <c r="F10" s="163" t="str">
        <f>현금흐름!A25</f>
        <v>이자</v>
      </c>
      <c r="G10" s="161" t="str">
        <f>현금흐름!$B$25</f>
        <v>주담대</v>
      </c>
      <c r="H10" s="162">
        <f t="shared" si="0"/>
        <v>0</v>
      </c>
      <c r="I10" s="285" t="e">
        <f>H10/현금흐름!U25</f>
        <v>#DIV/0!</v>
      </c>
      <c r="J10" s="154">
        <f>현금흐름!U25-H10</f>
        <v>0</v>
      </c>
      <c r="K10" s="141"/>
      <c r="L10" s="142"/>
      <c r="M10" s="143"/>
      <c r="N10" s="144"/>
      <c r="O10" s="145"/>
      <c r="Q10" s="155"/>
      <c r="R10" s="156"/>
      <c r="S10" s="147"/>
      <c r="T10" s="147"/>
      <c r="U10" s="157"/>
      <c r="V10" s="157"/>
      <c r="W10" s="158"/>
      <c r="X10" s="50"/>
      <c r="Y10" s="50"/>
      <c r="Z10" s="50"/>
    </row>
    <row r="11" spans="1:26" ht="17.25" customHeight="1">
      <c r="A11" s="448"/>
      <c r="B11" s="449"/>
      <c r="C11" s="450"/>
      <c r="D11" s="168" t="str">
        <f>현금흐름!$B$26</f>
        <v>신용</v>
      </c>
      <c r="E11" s="159" t="s">
        <v>125</v>
      </c>
      <c r="F11" s="160" t="str">
        <f>현금흐름!A25</f>
        <v>이자</v>
      </c>
      <c r="G11" s="161" t="str">
        <f>현금흐름!$B$26</f>
        <v>신용</v>
      </c>
      <c r="H11" s="162">
        <f t="shared" si="0"/>
        <v>0</v>
      </c>
      <c r="I11" s="285" t="e">
        <f>H11/현금흐름!U26</f>
        <v>#DIV/0!</v>
      </c>
      <c r="J11" s="154">
        <f>현금흐름!U26-H11</f>
        <v>0</v>
      </c>
      <c r="K11" s="141"/>
      <c r="L11" s="142"/>
      <c r="M11" s="143"/>
      <c r="N11" s="144"/>
      <c r="O11" s="145"/>
      <c r="Q11" s="155"/>
      <c r="R11" s="156"/>
      <c r="S11" s="147"/>
      <c r="T11" s="147"/>
      <c r="U11" s="157"/>
      <c r="V11" s="157"/>
      <c r="W11" s="158"/>
      <c r="X11" s="50"/>
      <c r="Y11" s="50"/>
      <c r="Z11" s="50"/>
    </row>
    <row r="12" spans="1:26" ht="17.25" customHeight="1">
      <c r="D12" s="168" t="str">
        <f>현금흐름!$B$27</f>
        <v>대중교통/택시</v>
      </c>
      <c r="E12" s="159" t="s">
        <v>125</v>
      </c>
      <c r="F12" s="164" t="str">
        <f>현금흐름!A27</f>
        <v>교통</v>
      </c>
      <c r="G12" s="161" t="str">
        <f>현금흐름!$B$27</f>
        <v>대중교통/택시</v>
      </c>
      <c r="H12" s="162">
        <f t="shared" si="0"/>
        <v>0</v>
      </c>
      <c r="I12" s="285" t="e">
        <f>H12/현금흐름!U27</f>
        <v>#DIV/0!</v>
      </c>
      <c r="J12" s="154">
        <f>현금흐름!U27-H12</f>
        <v>0</v>
      </c>
      <c r="K12" s="141"/>
      <c r="L12" s="142"/>
      <c r="M12" s="143"/>
      <c r="N12" s="144"/>
      <c r="O12" s="145"/>
      <c r="Q12" s="155"/>
      <c r="R12" s="156"/>
      <c r="S12" s="147"/>
      <c r="T12" s="147"/>
      <c r="U12" s="157"/>
      <c r="V12" s="157"/>
      <c r="W12" s="158"/>
      <c r="X12" s="50"/>
      <c r="Y12" s="50"/>
      <c r="Z12" s="50"/>
    </row>
    <row r="13" spans="1:26" ht="17.25" customHeight="1">
      <c r="A13" s="451" t="s">
        <v>44</v>
      </c>
      <c r="B13" s="452"/>
      <c r="C13" s="453"/>
      <c r="D13" s="168" t="str">
        <f>현금흐름!$B$28</f>
        <v>세금/공과금</v>
      </c>
      <c r="E13" s="159" t="s">
        <v>125</v>
      </c>
      <c r="F13" s="164" t="str">
        <f>현금흐름!A28</f>
        <v>기타</v>
      </c>
      <c r="G13" s="161" t="str">
        <f>현금흐름!$B$28</f>
        <v>세금/공과금</v>
      </c>
      <c r="H13" s="162">
        <f t="shared" si="0"/>
        <v>0</v>
      </c>
      <c r="I13" s="285" t="e">
        <f>H13/현금흐름!U28</f>
        <v>#DIV/0!</v>
      </c>
      <c r="J13" s="154">
        <f>현금흐름!U28-H13</f>
        <v>0</v>
      </c>
      <c r="K13" s="141"/>
      <c r="L13" s="142"/>
      <c r="M13" s="143"/>
      <c r="N13" s="144"/>
      <c r="O13" s="145"/>
      <c r="Q13" s="155"/>
      <c r="R13" s="156"/>
      <c r="S13" s="147"/>
      <c r="T13" s="147"/>
      <c r="U13" s="157"/>
      <c r="V13" s="157"/>
      <c r="W13" s="158"/>
      <c r="X13" s="50"/>
      <c r="Y13" s="50"/>
      <c r="Z13" s="50"/>
    </row>
    <row r="14" spans="1:26" ht="17.25" customHeight="1">
      <c r="A14" s="312" t="s">
        <v>126</v>
      </c>
      <c r="B14" s="166" t="s">
        <v>24</v>
      </c>
      <c r="C14" s="313" t="s">
        <v>127</v>
      </c>
      <c r="D14" s="126"/>
      <c r="E14" s="170"/>
      <c r="F14" s="436" t="s">
        <v>1</v>
      </c>
      <c r="G14" s="367"/>
      <c r="H14" s="171">
        <f>SUM(H5:H13)</f>
        <v>260341</v>
      </c>
      <c r="I14" s="287" t="e">
        <f>H14/현금흐름!U29</f>
        <v>#DIV/0!</v>
      </c>
      <c r="J14" s="172">
        <f>현금흐름!U29-H14</f>
        <v>-260341</v>
      </c>
      <c r="K14" s="141"/>
      <c r="L14" s="142"/>
      <c r="M14" s="143"/>
      <c r="N14" s="144"/>
      <c r="O14" s="145"/>
      <c r="Q14" s="155"/>
      <c r="R14" s="156"/>
      <c r="S14" s="147"/>
      <c r="T14" s="147"/>
      <c r="U14" s="157"/>
      <c r="V14" s="157"/>
      <c r="W14" s="158"/>
      <c r="X14" s="50"/>
      <c r="Y14" s="50"/>
      <c r="Z14" s="50"/>
    </row>
    <row r="15" spans="1:26" ht="17.25" customHeight="1">
      <c r="A15" s="314" t="str">
        <f>현금흐름!A4</f>
        <v>회사</v>
      </c>
      <c r="B15" s="162">
        <f>SUMIF($M$4:$M$15,A15,$N$4:$N$15)</f>
        <v>1000000</v>
      </c>
      <c r="C15" s="315">
        <f>B15/$B$18</f>
        <v>1</v>
      </c>
      <c r="D15" s="168" t="str">
        <f>현금흐름!$B$30</f>
        <v>자동차보험</v>
      </c>
      <c r="E15" s="173" t="s">
        <v>128</v>
      </c>
      <c r="F15" s="174" t="str">
        <f>현금흐름!A30</f>
        <v>차량</v>
      </c>
      <c r="G15" s="161" t="str">
        <f>현금흐름!$B$30</f>
        <v>자동차보험</v>
      </c>
      <c r="H15" s="162">
        <f t="shared" ref="H15:H34" si="1">SUMIF(U:U,G15,V:V)</f>
        <v>0</v>
      </c>
      <c r="I15" s="285" t="e">
        <f>H15/현금흐름!U30</f>
        <v>#DIV/0!</v>
      </c>
      <c r="J15" s="154">
        <f>현금흐름!U30-H15</f>
        <v>0</v>
      </c>
      <c r="K15" s="175"/>
      <c r="L15" s="142"/>
      <c r="M15" s="143"/>
      <c r="N15" s="144"/>
      <c r="O15" s="145"/>
      <c r="Q15" s="155"/>
      <c r="R15" s="156"/>
      <c r="S15" s="147"/>
      <c r="T15" s="147"/>
      <c r="U15" s="157"/>
      <c r="V15" s="157"/>
      <c r="W15" s="158"/>
      <c r="X15" s="50"/>
      <c r="Y15" s="50"/>
      <c r="Z15" s="50"/>
    </row>
    <row r="16" spans="1:26" ht="17.25" customHeight="1">
      <c r="A16" s="314" t="s">
        <v>47</v>
      </c>
      <c r="B16" s="162">
        <f>SUMIF($M$4:$M$15,A16,$N$4:$N$15)</f>
        <v>0</v>
      </c>
      <c r="C16" s="315">
        <f>B16/$B$18</f>
        <v>0</v>
      </c>
      <c r="D16" s="168" t="str">
        <f>현금흐름!$B$31</f>
        <v>주유</v>
      </c>
      <c r="E16" s="178" t="s">
        <v>128</v>
      </c>
      <c r="F16" s="179" t="str">
        <f>현금흐름!A30</f>
        <v>차량</v>
      </c>
      <c r="G16" s="161" t="str">
        <f>현금흐름!$B$31</f>
        <v>주유</v>
      </c>
      <c r="H16" s="162">
        <f t="shared" si="1"/>
        <v>0</v>
      </c>
      <c r="I16" s="285" t="e">
        <f>H16/현금흐름!U31</f>
        <v>#DIV/0!</v>
      </c>
      <c r="J16" s="154">
        <f>현금흐름!U31-H16</f>
        <v>0</v>
      </c>
      <c r="K16" s="141"/>
      <c r="L16" s="185"/>
      <c r="M16" s="186" t="s">
        <v>129</v>
      </c>
      <c r="N16" s="187">
        <f>SUM(N4:N15)</f>
        <v>1000000</v>
      </c>
      <c r="O16" s="188"/>
      <c r="Q16" s="155"/>
      <c r="R16" s="156"/>
      <c r="S16" s="147"/>
      <c r="T16" s="147"/>
      <c r="U16" s="157"/>
      <c r="V16" s="157"/>
      <c r="W16" s="158"/>
      <c r="X16" s="50"/>
      <c r="Y16" s="50"/>
      <c r="Z16" s="50"/>
    </row>
    <row r="17" spans="1:26" ht="17.25" customHeight="1">
      <c r="A17" s="314" t="s">
        <v>48</v>
      </c>
      <c r="B17" s="162">
        <f>SUMIF($M$4:$M$15,A17,$N$4:$N$15)</f>
        <v>0</v>
      </c>
      <c r="C17" s="315">
        <f>B17/$B$18</f>
        <v>0</v>
      </c>
      <c r="D17" s="168" t="str">
        <f>현금흐름!$B$32</f>
        <v>기타유지비</v>
      </c>
      <c r="E17" s="178" t="s">
        <v>128</v>
      </c>
      <c r="F17" s="180" t="str">
        <f>현금흐름!A30</f>
        <v>차량</v>
      </c>
      <c r="G17" s="161" t="str">
        <f>현금흐름!$B$32</f>
        <v>기타유지비</v>
      </c>
      <c r="H17" s="162">
        <f t="shared" si="1"/>
        <v>0</v>
      </c>
      <c r="I17" s="285" t="e">
        <f>H17/현금흐름!U32</f>
        <v>#DIV/0!</v>
      </c>
      <c r="J17" s="154">
        <f>현금흐름!U32-H17</f>
        <v>0</v>
      </c>
      <c r="K17" s="141"/>
      <c r="L17" s="128"/>
      <c r="Q17" s="155"/>
      <c r="R17" s="156"/>
      <c r="S17" s="147"/>
      <c r="T17" s="147"/>
      <c r="U17" s="157"/>
      <c r="V17" s="157"/>
      <c r="W17" s="158"/>
      <c r="X17" s="50"/>
      <c r="Y17" s="50"/>
      <c r="Z17" s="50"/>
    </row>
    <row r="18" spans="1:26" ht="17.25" customHeight="1">
      <c r="A18" s="316" t="s">
        <v>129</v>
      </c>
      <c r="B18" s="317">
        <f>SUM(B15:B17)</f>
        <v>1000000</v>
      </c>
      <c r="C18" s="318"/>
      <c r="D18" s="168" t="str">
        <f>현금흐름!$B$33</f>
        <v>집밥</v>
      </c>
      <c r="E18" s="178" t="s">
        <v>128</v>
      </c>
      <c r="F18" s="163" t="str">
        <f>현금흐름!A33</f>
        <v>식비</v>
      </c>
      <c r="G18" s="161" t="str">
        <f>현금흐름!$B$33</f>
        <v>집밥</v>
      </c>
      <c r="H18" s="162">
        <f t="shared" si="1"/>
        <v>0</v>
      </c>
      <c r="I18" s="285" t="e">
        <f>H18/현금흐름!U33</f>
        <v>#DIV/0!</v>
      </c>
      <c r="J18" s="154">
        <f>현금흐름!U33-H18</f>
        <v>0</v>
      </c>
      <c r="K18" s="141"/>
      <c r="L18" s="128" t="s">
        <v>49</v>
      </c>
      <c r="Q18" s="155"/>
      <c r="R18" s="156"/>
      <c r="S18" s="147"/>
      <c r="T18" s="147"/>
      <c r="U18" s="157"/>
      <c r="V18" s="157"/>
      <c r="W18" s="158"/>
      <c r="X18" s="50"/>
      <c r="Y18" s="50"/>
      <c r="Z18" s="50"/>
    </row>
    <row r="19" spans="1:26" ht="17.25" customHeight="1">
      <c r="A19" s="53"/>
      <c r="B19" s="53"/>
      <c r="C19" s="53"/>
      <c r="D19" s="168" t="str">
        <f>현금흐름!$B$34</f>
        <v>외식/배달</v>
      </c>
      <c r="E19" s="178" t="s">
        <v>128</v>
      </c>
      <c r="F19" s="181" t="str">
        <f>현금흐름!A33</f>
        <v>식비</v>
      </c>
      <c r="G19" s="161" t="str">
        <f>현금흐름!$B$34</f>
        <v>외식/배달</v>
      </c>
      <c r="H19" s="162">
        <f t="shared" si="1"/>
        <v>0</v>
      </c>
      <c r="I19" s="285" t="e">
        <f>H19/현금흐름!U34</f>
        <v>#DIV/0!</v>
      </c>
      <c r="J19" s="154">
        <f>현금흐름!U34-H19</f>
        <v>0</v>
      </c>
      <c r="K19" s="141"/>
      <c r="L19" s="131" t="s">
        <v>116</v>
      </c>
      <c r="M19" s="132" t="s">
        <v>130</v>
      </c>
      <c r="N19" s="132" t="s">
        <v>24</v>
      </c>
      <c r="O19" s="133" t="s">
        <v>117</v>
      </c>
      <c r="Q19" s="155"/>
      <c r="R19" s="156"/>
      <c r="S19" s="147"/>
      <c r="T19" s="147"/>
      <c r="U19" s="157"/>
      <c r="V19" s="157"/>
      <c r="W19" s="158"/>
      <c r="X19" s="50"/>
      <c r="Y19" s="50"/>
      <c r="Z19" s="50"/>
    </row>
    <row r="20" spans="1:26" ht="17.25" customHeight="1">
      <c r="A20" s="437" t="s">
        <v>49</v>
      </c>
      <c r="B20" s="438"/>
      <c r="C20" s="439"/>
      <c r="D20" s="168" t="str">
        <f>현금흐름!$B$35</f>
        <v>카페/간식</v>
      </c>
      <c r="E20" s="178" t="s">
        <v>128</v>
      </c>
      <c r="F20" s="184" t="str">
        <f>현금흐름!A33</f>
        <v>식비</v>
      </c>
      <c r="G20" s="161" t="str">
        <f>현금흐름!$B$35</f>
        <v>카페/간식</v>
      </c>
      <c r="H20" s="162">
        <f t="shared" si="1"/>
        <v>0</v>
      </c>
      <c r="I20" s="285" t="e">
        <f>H20/현금흐름!U35</f>
        <v>#DIV/0!</v>
      </c>
      <c r="J20" s="154">
        <f>현금흐름!U35-H20</f>
        <v>0</v>
      </c>
      <c r="K20" s="141"/>
      <c r="L20" s="142"/>
      <c r="M20" s="192" t="s">
        <v>153</v>
      </c>
      <c r="N20" s="193">
        <v>1000000</v>
      </c>
      <c r="O20" s="194"/>
      <c r="Q20" s="155"/>
      <c r="R20" s="156"/>
      <c r="S20" s="147"/>
      <c r="T20" s="147"/>
      <c r="U20" s="157"/>
      <c r="V20" s="157"/>
      <c r="W20" s="158"/>
      <c r="X20" s="50"/>
      <c r="Y20" s="50"/>
      <c r="Z20" s="50"/>
    </row>
    <row r="21" spans="1:26" ht="17.25" customHeight="1">
      <c r="A21" s="165" t="s">
        <v>130</v>
      </c>
      <c r="B21" s="166" t="s">
        <v>24</v>
      </c>
      <c r="C21" s="167" t="s">
        <v>127</v>
      </c>
      <c r="D21" s="168" t="str">
        <f>현금흐름!$B$36</f>
        <v>음악</v>
      </c>
      <c r="E21" s="178" t="s">
        <v>128</v>
      </c>
      <c r="F21" s="163" t="str">
        <f>현금흐름!A36</f>
        <v>취미</v>
      </c>
      <c r="G21" s="161" t="str">
        <f>현금흐름!$B$36</f>
        <v>음악</v>
      </c>
      <c r="H21" s="162">
        <f t="shared" si="1"/>
        <v>0</v>
      </c>
      <c r="I21" s="285" t="e">
        <f>H21/현금흐름!U36</f>
        <v>#DIV/0!</v>
      </c>
      <c r="J21" s="154">
        <f>현금흐름!U36-H21</f>
        <v>0</v>
      </c>
      <c r="K21" s="141"/>
      <c r="L21" s="142"/>
      <c r="M21" s="143" t="s">
        <v>154</v>
      </c>
      <c r="N21" s="193">
        <v>1000000</v>
      </c>
      <c r="O21" s="145"/>
      <c r="Q21" s="155"/>
      <c r="R21" s="156"/>
      <c r="S21" s="147"/>
      <c r="T21" s="147"/>
      <c r="U21" s="157"/>
      <c r="V21" s="157"/>
      <c r="W21" s="158"/>
      <c r="X21" s="50"/>
      <c r="Y21" s="50"/>
      <c r="Z21" s="50"/>
    </row>
    <row r="22" spans="1:26" ht="17.25" customHeight="1">
      <c r="A22" s="183" t="str">
        <f>현금흐름!A10</f>
        <v>대출상환</v>
      </c>
      <c r="B22" s="162">
        <f>SUMIF(M$20:M$31,A22,N$20:N$31)</f>
        <v>1000000</v>
      </c>
      <c r="C22" s="169">
        <f>B22/$B$26</f>
        <v>0.5</v>
      </c>
      <c r="D22" s="168" t="str">
        <f>현금흐름!$B$37</f>
        <v>문화</v>
      </c>
      <c r="E22" s="178" t="s">
        <v>128</v>
      </c>
      <c r="F22" s="181" t="str">
        <f>현금흐름!A36</f>
        <v>취미</v>
      </c>
      <c r="G22" s="161" t="str">
        <f>현금흐름!$B$37</f>
        <v>문화</v>
      </c>
      <c r="H22" s="162">
        <f t="shared" si="1"/>
        <v>0</v>
      </c>
      <c r="I22" s="285" t="e">
        <f>H22/현금흐름!U37</f>
        <v>#DIV/0!</v>
      </c>
      <c r="J22" s="154">
        <f>현금흐름!U37-H22</f>
        <v>0</v>
      </c>
      <c r="K22" s="141"/>
      <c r="L22" s="142"/>
      <c r="M22" s="143"/>
      <c r="N22" s="144"/>
      <c r="O22" s="145"/>
      <c r="Q22" s="155"/>
      <c r="R22" s="156"/>
      <c r="S22" s="147"/>
      <c r="T22" s="147"/>
      <c r="U22" s="157"/>
      <c r="V22" s="157"/>
      <c r="W22" s="158"/>
      <c r="X22" s="50"/>
      <c r="Y22" s="50"/>
      <c r="Z22" s="50"/>
    </row>
    <row r="23" spans="1:26" ht="17.25" customHeight="1">
      <c r="A23" s="183" t="str">
        <f>현금흐름!A11</f>
        <v>금융투자</v>
      </c>
      <c r="B23" s="162">
        <f>SUMIF(M$20:M$31,A23,N$20:N$31)</f>
        <v>0</v>
      </c>
      <c r="C23" s="169">
        <f>B23/$B$26</f>
        <v>0</v>
      </c>
      <c r="D23" s="168" t="str">
        <f>현금흐름!$B$38</f>
        <v>여행</v>
      </c>
      <c r="E23" s="178" t="s">
        <v>128</v>
      </c>
      <c r="F23" s="184" t="str">
        <f>현금흐름!A36</f>
        <v>취미</v>
      </c>
      <c r="G23" s="161" t="str">
        <f>현금흐름!$B$38</f>
        <v>여행</v>
      </c>
      <c r="H23" s="162">
        <f t="shared" si="1"/>
        <v>0</v>
      </c>
      <c r="I23" s="285" t="e">
        <f>H23/현금흐름!U38</f>
        <v>#DIV/0!</v>
      </c>
      <c r="J23" s="154">
        <f>현금흐름!U38-H23</f>
        <v>0</v>
      </c>
      <c r="K23" s="141"/>
      <c r="L23" s="142"/>
      <c r="M23" s="143"/>
      <c r="N23" s="144"/>
      <c r="O23" s="145"/>
      <c r="Q23" s="155"/>
      <c r="R23" s="156"/>
      <c r="S23" s="147"/>
      <c r="T23" s="147"/>
      <c r="U23" s="157"/>
      <c r="V23" s="157"/>
      <c r="W23" s="158"/>
      <c r="X23" s="50"/>
      <c r="Y23" s="50"/>
      <c r="Z23" s="50"/>
    </row>
    <row r="24" spans="1:26" ht="17.25" customHeight="1">
      <c r="A24" s="183" t="str">
        <f>현금흐름!A12</f>
        <v>비상금</v>
      </c>
      <c r="B24" s="162">
        <f>SUMIF(M$20:M$31,A24,N$20:N$31)</f>
        <v>1000000</v>
      </c>
      <c r="C24" s="169">
        <f>B24/$B$26</f>
        <v>0.5</v>
      </c>
      <c r="D24" s="168" t="str">
        <f>현금흐름!$B$39</f>
        <v>운동</v>
      </c>
      <c r="E24" s="178" t="s">
        <v>128</v>
      </c>
      <c r="F24" s="174" t="str">
        <f>현금흐름!A39</f>
        <v>개발</v>
      </c>
      <c r="G24" s="161" t="str">
        <f>현금흐름!$B$39</f>
        <v>운동</v>
      </c>
      <c r="H24" s="162">
        <f t="shared" si="1"/>
        <v>0</v>
      </c>
      <c r="I24" s="285" t="e">
        <f>H24/현금흐름!U39</f>
        <v>#DIV/0!</v>
      </c>
      <c r="J24" s="154">
        <f>현금흐름!U39-H24</f>
        <v>0</v>
      </c>
      <c r="K24" s="141"/>
      <c r="L24" s="142"/>
      <c r="M24" s="143"/>
      <c r="N24" s="144"/>
      <c r="O24" s="145"/>
      <c r="Q24" s="155"/>
      <c r="R24" s="156"/>
      <c r="S24" s="147"/>
      <c r="T24" s="147"/>
      <c r="U24" s="157"/>
      <c r="V24" s="157"/>
      <c r="W24" s="158"/>
      <c r="X24" s="50"/>
      <c r="Y24" s="50"/>
      <c r="Z24" s="50"/>
    </row>
    <row r="25" spans="1:26" ht="17.25" customHeight="1">
      <c r="A25" s="183" t="str">
        <f>현금흐름!A13</f>
        <v>목적적금-여행</v>
      </c>
      <c r="B25" s="162">
        <f>SUMIF(M$20:M$31,A25,N$20:N$31)</f>
        <v>0</v>
      </c>
      <c r="C25" s="169">
        <f>B25/$B$26</f>
        <v>0</v>
      </c>
      <c r="D25" s="168" t="str">
        <f>현금흐름!$B$40</f>
        <v>교육</v>
      </c>
      <c r="E25" s="178" t="s">
        <v>128</v>
      </c>
      <c r="F25" s="180" t="str">
        <f>현금흐름!A39</f>
        <v>개발</v>
      </c>
      <c r="G25" s="161" t="str">
        <f>현금흐름!$B$40</f>
        <v>교육</v>
      </c>
      <c r="H25" s="162">
        <f t="shared" si="1"/>
        <v>0</v>
      </c>
      <c r="I25" s="285" t="e">
        <f>H25/현금흐름!U40</f>
        <v>#DIV/0!</v>
      </c>
      <c r="J25" s="154">
        <f>현금흐름!U40-H25</f>
        <v>0</v>
      </c>
      <c r="K25" s="141"/>
      <c r="L25" s="142"/>
      <c r="M25" s="143"/>
      <c r="N25" s="144"/>
      <c r="O25" s="145"/>
      <c r="Q25" s="155"/>
      <c r="R25" s="156"/>
      <c r="S25" s="147"/>
      <c r="T25" s="147"/>
      <c r="U25" s="157"/>
      <c r="V25" s="157"/>
      <c r="W25" s="158"/>
      <c r="X25" s="50"/>
      <c r="Y25" s="50"/>
      <c r="Z25" s="50"/>
    </row>
    <row r="26" spans="1:26" ht="17.25" customHeight="1">
      <c r="A26" s="165" t="s">
        <v>129</v>
      </c>
      <c r="B26" s="176">
        <f>SUM(B22:B25)</f>
        <v>2000000</v>
      </c>
      <c r="C26" s="177"/>
      <c r="D26" s="168" t="str">
        <f>현금흐름!$B$41</f>
        <v>미용</v>
      </c>
      <c r="E26" s="178" t="s">
        <v>128</v>
      </c>
      <c r="F26" s="174" t="str">
        <f>현금흐름!A41</f>
        <v>꾸밈</v>
      </c>
      <c r="G26" s="161" t="str">
        <f>현금흐름!$B$41</f>
        <v>미용</v>
      </c>
      <c r="H26" s="162">
        <f t="shared" si="1"/>
        <v>0</v>
      </c>
      <c r="I26" s="285" t="e">
        <f>H26/현금흐름!U41</f>
        <v>#DIV/0!</v>
      </c>
      <c r="J26" s="154">
        <f>현금흐름!U41-H26</f>
        <v>0</v>
      </c>
      <c r="K26" s="141"/>
      <c r="L26" s="142"/>
      <c r="M26" s="182"/>
      <c r="N26" s="144"/>
      <c r="O26" s="145"/>
      <c r="Q26" s="155"/>
      <c r="R26" s="156"/>
      <c r="S26" s="147"/>
      <c r="T26" s="147"/>
      <c r="U26" s="157"/>
      <c r="V26" s="157"/>
      <c r="W26" s="158"/>
      <c r="X26" s="50"/>
      <c r="Y26" s="50"/>
      <c r="Z26" s="50"/>
    </row>
    <row r="27" spans="1:26" ht="17.25" customHeight="1">
      <c r="A27" s="53"/>
      <c r="B27" s="53"/>
      <c r="C27" s="53"/>
      <c r="D27" s="168" t="str">
        <f>현금흐름!$B$42</f>
        <v>의류/잡화</v>
      </c>
      <c r="E27" s="178" t="s">
        <v>128</v>
      </c>
      <c r="F27" s="180" t="str">
        <f>현금흐름!A41</f>
        <v>꾸밈</v>
      </c>
      <c r="G27" s="161" t="str">
        <f>현금흐름!$B$42</f>
        <v>의류/잡화</v>
      </c>
      <c r="H27" s="162">
        <f t="shared" si="1"/>
        <v>0</v>
      </c>
      <c r="I27" s="285" t="e">
        <f>H27/현금흐름!U42</f>
        <v>#DIV/0!</v>
      </c>
      <c r="J27" s="154">
        <f>현금흐름!U42-H27</f>
        <v>0</v>
      </c>
      <c r="K27" s="175"/>
      <c r="L27" s="142"/>
      <c r="M27" s="182"/>
      <c r="N27" s="144"/>
      <c r="O27" s="145"/>
      <c r="Q27" s="155"/>
      <c r="R27" s="156"/>
      <c r="S27" s="147"/>
      <c r="T27" s="147"/>
      <c r="U27" s="157"/>
      <c r="V27" s="157"/>
      <c r="W27" s="158"/>
      <c r="X27" s="50"/>
      <c r="Y27" s="50"/>
      <c r="Z27" s="50"/>
    </row>
    <row r="28" spans="1:26" ht="17.25" customHeight="1">
      <c r="A28" s="454" t="s">
        <v>131</v>
      </c>
      <c r="B28" s="455"/>
      <c r="C28" s="456"/>
      <c r="D28" s="168" t="str">
        <f>현금흐름!$B$43</f>
        <v>경조사</v>
      </c>
      <c r="E28" s="178" t="s">
        <v>128</v>
      </c>
      <c r="F28" s="174" t="str">
        <f>현금흐름!A43</f>
        <v>관계</v>
      </c>
      <c r="G28" s="161" t="str">
        <f>현금흐름!$B$43</f>
        <v>경조사</v>
      </c>
      <c r="H28" s="162">
        <f t="shared" si="1"/>
        <v>0</v>
      </c>
      <c r="I28" s="285" t="e">
        <f>H28/현금흐름!U43</f>
        <v>#DIV/0!</v>
      </c>
      <c r="J28" s="154">
        <f>현금흐름!U43-H28</f>
        <v>0</v>
      </c>
      <c r="K28" s="191"/>
      <c r="L28" s="142"/>
      <c r="M28" s="182"/>
      <c r="N28" s="144"/>
      <c r="O28" s="145"/>
      <c r="Q28" s="155"/>
      <c r="R28" s="156"/>
      <c r="S28" s="147"/>
      <c r="T28" s="147"/>
      <c r="U28" s="157"/>
      <c r="V28" s="157"/>
      <c r="W28" s="158"/>
      <c r="X28" s="50"/>
      <c r="Y28" s="50"/>
      <c r="Z28" s="50"/>
    </row>
    <row r="29" spans="1:26" ht="17.25" customHeight="1">
      <c r="A29" s="189" t="str">
        <f>현금흐름!A76</f>
        <v>신한 더모아</v>
      </c>
      <c r="B29" s="153">
        <f t="shared" ref="B29:B34" si="2">SUMIF(R:R,A29,V:V)</f>
        <v>0</v>
      </c>
      <c r="C29" s="190">
        <f t="shared" ref="C29:C34" si="3">B29/$B$35</f>
        <v>0</v>
      </c>
      <c r="D29" s="168" t="str">
        <f>현금흐름!$B$44</f>
        <v>모임</v>
      </c>
      <c r="E29" s="178" t="s">
        <v>128</v>
      </c>
      <c r="F29" s="180" t="str">
        <f>현금흐름!A43</f>
        <v>관계</v>
      </c>
      <c r="G29" s="161" t="str">
        <f>현금흐름!$B$44</f>
        <v>모임</v>
      </c>
      <c r="H29" s="162">
        <f t="shared" si="1"/>
        <v>0</v>
      </c>
      <c r="I29" s="285" t="e">
        <f>H29/현금흐름!U44</f>
        <v>#DIV/0!</v>
      </c>
      <c r="J29" s="154">
        <f>현금흐름!U44-H29</f>
        <v>0</v>
      </c>
      <c r="K29" s="127"/>
      <c r="L29" s="142"/>
      <c r="M29" s="182"/>
      <c r="N29" s="144"/>
      <c r="O29" s="145"/>
      <c r="Q29" s="155"/>
      <c r="R29" s="156"/>
      <c r="S29" s="147"/>
      <c r="T29" s="147"/>
      <c r="U29" s="157"/>
      <c r="V29" s="157"/>
      <c r="W29" s="158"/>
      <c r="X29" s="50"/>
      <c r="Y29" s="50"/>
      <c r="Z29" s="50"/>
    </row>
    <row r="30" spans="1:26" ht="17.25" customHeight="1">
      <c r="A30" s="189" t="str">
        <f>현금흐름!A77</f>
        <v>현대 네이버</v>
      </c>
      <c r="B30" s="153">
        <f t="shared" si="2"/>
        <v>0</v>
      </c>
      <c r="C30" s="190">
        <f t="shared" si="3"/>
        <v>0</v>
      </c>
      <c r="D30" s="168" t="str">
        <f>현금흐름!$B$45</f>
        <v>의료</v>
      </c>
      <c r="E30" s="178" t="s">
        <v>128</v>
      </c>
      <c r="F30" s="195" t="str">
        <f>현금흐름!A45</f>
        <v>건강</v>
      </c>
      <c r="G30" s="161" t="str">
        <f>현금흐름!$B$45</f>
        <v>의료</v>
      </c>
      <c r="H30" s="162">
        <f t="shared" si="1"/>
        <v>0</v>
      </c>
      <c r="I30" s="285" t="e">
        <f>H30/현금흐름!U45</f>
        <v>#DIV/0!</v>
      </c>
      <c r="J30" s="154">
        <f>현금흐름!U45-H30</f>
        <v>0</v>
      </c>
      <c r="K30" s="127"/>
      <c r="L30" s="142"/>
      <c r="M30" s="182"/>
      <c r="N30" s="144"/>
      <c r="O30" s="145"/>
      <c r="Q30" s="155"/>
      <c r="R30" s="156"/>
      <c r="S30" s="147"/>
      <c r="T30" s="147"/>
      <c r="U30" s="157"/>
      <c r="V30" s="157"/>
      <c r="W30" s="158"/>
      <c r="X30" s="50"/>
      <c r="Y30" s="50"/>
      <c r="Z30" s="50"/>
    </row>
    <row r="31" spans="1:26" ht="17.25" customHeight="1">
      <c r="A31" s="189" t="str">
        <f>현금흐름!A78</f>
        <v>국민 노리체크</v>
      </c>
      <c r="B31" s="153">
        <f t="shared" si="2"/>
        <v>0</v>
      </c>
      <c r="C31" s="190">
        <f t="shared" si="3"/>
        <v>0</v>
      </c>
      <c r="D31" s="168" t="str">
        <f>현금흐름!$B$46</f>
        <v>동물병원</v>
      </c>
      <c r="E31" s="178" t="s">
        <v>128</v>
      </c>
      <c r="F31" s="174" t="str">
        <f>현금흐름!A46</f>
        <v>복순</v>
      </c>
      <c r="G31" s="161" t="str">
        <f>현금흐름!$B$46</f>
        <v>동물병원</v>
      </c>
      <c r="H31" s="162">
        <f t="shared" si="1"/>
        <v>0</v>
      </c>
      <c r="I31" s="285" t="e">
        <f>H31/현금흐름!U46</f>
        <v>#DIV/0!</v>
      </c>
      <c r="J31" s="154">
        <f>현금흐름!U46-H31</f>
        <v>0</v>
      </c>
      <c r="K31" s="127"/>
      <c r="L31" s="142"/>
      <c r="M31" s="182"/>
      <c r="N31" s="144"/>
      <c r="O31" s="145"/>
      <c r="Q31" s="155"/>
      <c r="R31" s="156"/>
      <c r="S31" s="147"/>
      <c r="T31" s="147"/>
      <c r="U31" s="157"/>
      <c r="V31" s="157"/>
      <c r="W31" s="158"/>
      <c r="X31" s="50"/>
      <c r="Y31" s="50"/>
      <c r="Z31" s="50"/>
    </row>
    <row r="32" spans="1:26" ht="17.25" customHeight="1">
      <c r="A32" s="189" t="str">
        <f>현금흐름!A79</f>
        <v>토스체크</v>
      </c>
      <c r="B32" s="153">
        <f t="shared" si="2"/>
        <v>0</v>
      </c>
      <c r="C32" s="190">
        <f t="shared" si="3"/>
        <v>0</v>
      </c>
      <c r="D32" s="168" t="str">
        <f>현금흐름!$B$47</f>
        <v>용품</v>
      </c>
      <c r="E32" s="178" t="s">
        <v>128</v>
      </c>
      <c r="F32" s="180" t="str">
        <f>현금흐름!A46</f>
        <v>복순</v>
      </c>
      <c r="G32" s="161" t="str">
        <f>현금흐름!$B$47</f>
        <v>용품</v>
      </c>
      <c r="H32" s="162">
        <f t="shared" si="1"/>
        <v>0</v>
      </c>
      <c r="I32" s="285" t="e">
        <f>H32/현금흐름!U47</f>
        <v>#DIV/0!</v>
      </c>
      <c r="J32" s="154">
        <f>현금흐름!U47-H32</f>
        <v>0</v>
      </c>
      <c r="K32" s="50"/>
      <c r="L32" s="185"/>
      <c r="M32" s="186" t="s">
        <v>129</v>
      </c>
      <c r="N32" s="187">
        <f>SUM(N20:N31)</f>
        <v>2000000</v>
      </c>
      <c r="O32" s="188"/>
      <c r="Q32" s="155"/>
      <c r="R32" s="156"/>
      <c r="S32" s="147"/>
      <c r="T32" s="147"/>
      <c r="U32" s="157"/>
      <c r="V32" s="157"/>
      <c r="W32" s="158"/>
      <c r="X32" s="50"/>
      <c r="Y32" s="50"/>
      <c r="Z32" s="50"/>
    </row>
    <row r="33" spans="1:26" ht="17.25" customHeight="1">
      <c r="A33" s="189" t="s">
        <v>155</v>
      </c>
      <c r="B33" s="153">
        <f t="shared" si="2"/>
        <v>260341</v>
      </c>
      <c r="C33" s="190">
        <f t="shared" si="3"/>
        <v>1</v>
      </c>
      <c r="D33" s="168" t="str">
        <f>현금흐름!$B$48</f>
        <v>생필품</v>
      </c>
      <c r="E33" s="178" t="s">
        <v>128</v>
      </c>
      <c r="F33" s="174" t="str">
        <f>현금흐름!A48</f>
        <v>생활</v>
      </c>
      <c r="G33" s="161" t="str">
        <f>현금흐름!$B$48</f>
        <v>생필품</v>
      </c>
      <c r="H33" s="162">
        <f t="shared" si="1"/>
        <v>0</v>
      </c>
      <c r="I33" s="285" t="e">
        <f>H33/현금흐름!U48</f>
        <v>#DIV/0!</v>
      </c>
      <c r="J33" s="154">
        <f>현금흐름!U48-H33</f>
        <v>0</v>
      </c>
      <c r="K33" s="50"/>
      <c r="L33" s="125"/>
      <c r="Q33" s="155"/>
      <c r="R33" s="156"/>
      <c r="S33" s="147"/>
      <c r="T33" s="147"/>
      <c r="U33" s="157"/>
      <c r="V33" s="157"/>
      <c r="W33" s="158"/>
      <c r="X33" s="50"/>
      <c r="Y33" s="50"/>
      <c r="Z33" s="50"/>
    </row>
    <row r="34" spans="1:26" ht="17.25" customHeight="1">
      <c r="A34" s="189" t="s">
        <v>156</v>
      </c>
      <c r="B34" s="153">
        <f t="shared" si="2"/>
        <v>0</v>
      </c>
      <c r="C34" s="190">
        <f t="shared" si="3"/>
        <v>0</v>
      </c>
      <c r="D34" s="168" t="str">
        <f>현금흐름!$B$49</f>
        <v>기타</v>
      </c>
      <c r="E34" s="178" t="s">
        <v>128</v>
      </c>
      <c r="F34" s="180" t="str">
        <f>현금흐름!A48</f>
        <v>생활</v>
      </c>
      <c r="G34" s="161" t="str">
        <f>현금흐름!$B$49</f>
        <v>기타</v>
      </c>
      <c r="H34" s="162">
        <f t="shared" si="1"/>
        <v>0</v>
      </c>
      <c r="I34" s="285" t="e">
        <f>H34/현금흐름!U49</f>
        <v>#DIV/0!</v>
      </c>
      <c r="J34" s="154">
        <f>현금흐름!U49-H34</f>
        <v>0</v>
      </c>
      <c r="K34" s="50"/>
      <c r="L34" s="125"/>
      <c r="Q34" s="155"/>
      <c r="R34" s="156"/>
      <c r="S34" s="147"/>
      <c r="T34" s="147"/>
      <c r="U34" s="157"/>
      <c r="V34" s="157"/>
      <c r="W34" s="158"/>
      <c r="X34" s="50"/>
      <c r="Y34" s="50"/>
      <c r="Z34" s="50"/>
    </row>
    <row r="35" spans="1:26" ht="17.25" customHeight="1">
      <c r="A35" s="199" t="s">
        <v>2</v>
      </c>
      <c r="B35" s="200">
        <f>SUM(B29:B34)</f>
        <v>260341</v>
      </c>
      <c r="C35" s="201"/>
      <c r="D35" s="126"/>
      <c r="E35" s="196"/>
      <c r="F35" s="440" t="s">
        <v>1</v>
      </c>
      <c r="G35" s="367"/>
      <c r="H35" s="197">
        <f>SUM(H15:H34)</f>
        <v>0</v>
      </c>
      <c r="I35" s="291" t="e">
        <f>H35/현금흐름!U50</f>
        <v>#DIV/0!</v>
      </c>
      <c r="J35" s="198">
        <f>현금흐름!U50-H35</f>
        <v>0</v>
      </c>
      <c r="K35" s="50"/>
      <c r="L35" s="125"/>
      <c r="Q35" s="155"/>
      <c r="R35" s="156"/>
      <c r="S35" s="147"/>
      <c r="T35" s="147"/>
      <c r="U35" s="157"/>
      <c r="V35" s="157"/>
      <c r="W35" s="158"/>
      <c r="X35" s="50"/>
      <c r="Y35" s="50"/>
      <c r="Z35" s="50"/>
    </row>
    <row r="36" spans="1:26" ht="17.25" customHeight="1">
      <c r="A36" s="53"/>
      <c r="B36" s="53"/>
      <c r="C36" s="53"/>
      <c r="D36" s="126"/>
      <c r="E36" s="441" t="s">
        <v>4</v>
      </c>
      <c r="F36" s="399"/>
      <c r="G36" s="382"/>
      <c r="H36" s="202">
        <f>SUM(H14,H35)</f>
        <v>260341</v>
      </c>
      <c r="I36" s="203" t="e">
        <f>H36/현금흐름!U51</f>
        <v>#DIV/0!</v>
      </c>
      <c r="J36" s="204">
        <f>SUM(J14,J35)</f>
        <v>-260341</v>
      </c>
      <c r="K36" s="50"/>
      <c r="L36" s="125"/>
      <c r="Q36" s="155"/>
      <c r="R36" s="156"/>
      <c r="S36" s="147"/>
      <c r="T36" s="147"/>
      <c r="U36" s="157"/>
      <c r="V36" s="157"/>
      <c r="W36" s="158"/>
      <c r="X36" s="50"/>
      <c r="Y36" s="50"/>
      <c r="Z36" s="50"/>
    </row>
    <row r="37" spans="1:26" ht="17.25" customHeight="1">
      <c r="A37" s="454" t="s">
        <v>132</v>
      </c>
      <c r="B37" s="455"/>
      <c r="C37" s="456"/>
      <c r="D37" s="205"/>
      <c r="H37" s="125"/>
      <c r="L37" s="125"/>
      <c r="Q37" s="155"/>
      <c r="R37" s="156"/>
      <c r="S37" s="147"/>
      <c r="T37" s="147"/>
      <c r="U37" s="157"/>
      <c r="V37" s="157"/>
      <c r="W37" s="158"/>
      <c r="X37" s="50"/>
      <c r="Y37" s="50"/>
      <c r="Z37" s="50"/>
    </row>
    <row r="38" spans="1:26" ht="17.25" customHeight="1">
      <c r="A38" s="206" t="s">
        <v>49</v>
      </c>
      <c r="B38" s="153">
        <f>N32</f>
        <v>2000000</v>
      </c>
      <c r="C38" s="190">
        <f>B38/$B$18</f>
        <v>2</v>
      </c>
      <c r="D38" s="126"/>
      <c r="E38" s="437" t="s">
        <v>133</v>
      </c>
      <c r="F38" s="348"/>
      <c r="G38" s="348"/>
      <c r="H38" s="348"/>
      <c r="I38" s="376"/>
      <c r="J38" s="50"/>
      <c r="K38" s="125"/>
      <c r="L38" s="125"/>
      <c r="Q38" s="155"/>
      <c r="R38" s="156"/>
      <c r="S38" s="147"/>
      <c r="T38" s="147"/>
      <c r="U38" s="156"/>
      <c r="V38" s="157"/>
      <c r="W38" s="158"/>
      <c r="X38" s="50"/>
      <c r="Y38" s="50"/>
      <c r="Z38" s="50"/>
    </row>
    <row r="39" spans="1:26" ht="17.25" customHeight="1">
      <c r="A39" s="183" t="s">
        <v>125</v>
      </c>
      <c r="B39" s="162">
        <f>H14</f>
        <v>260341</v>
      </c>
      <c r="C39" s="169">
        <f>B39/$B$18</f>
        <v>0.26034099999999999</v>
      </c>
      <c r="D39" s="126"/>
      <c r="E39" s="207" t="s">
        <v>134</v>
      </c>
      <c r="F39" s="207">
        <v>7.0000000000000007E-2</v>
      </c>
      <c r="G39" s="161" t="s">
        <v>135</v>
      </c>
      <c r="H39" s="208" t="str">
        <f>IF($C$39&lt;$F$39,"권장기준 미만","권장기준 초과")</f>
        <v>권장기준 초과</v>
      </c>
      <c r="I39" s="209" t="str">
        <f>IF(H39="권장기준 미만","개선","양호")</f>
        <v>양호</v>
      </c>
      <c r="J39" s="50"/>
      <c r="K39" s="125"/>
      <c r="L39" s="125"/>
      <c r="Q39" s="155"/>
      <c r="R39" s="156"/>
      <c r="S39" s="147"/>
      <c r="T39" s="147"/>
      <c r="U39" s="157"/>
      <c r="V39" s="157"/>
      <c r="W39" s="158"/>
      <c r="X39" s="50"/>
      <c r="Y39" s="50"/>
      <c r="Z39" s="50"/>
    </row>
    <row r="40" spans="1:26" ht="17.25" customHeight="1">
      <c r="A40" s="183" t="s">
        <v>128</v>
      </c>
      <c r="B40" s="162">
        <f>H35</f>
        <v>0</v>
      </c>
      <c r="C40" s="169">
        <f>B40/$B$18</f>
        <v>0</v>
      </c>
      <c r="D40" s="126"/>
      <c r="E40" s="207" t="s">
        <v>136</v>
      </c>
      <c r="F40" s="207">
        <v>0.31</v>
      </c>
      <c r="G40" s="161" t="s">
        <v>137</v>
      </c>
      <c r="H40" s="208" t="str">
        <f>IF($C$40&lt;$F$40,"권장기준 미만","권장기준 초과")</f>
        <v>권장기준 미만</v>
      </c>
      <c r="I40" s="209" t="str">
        <f t="shared" ref="I40:I41" si="4">IF(H40="권장기준 미만","양호","개선")</f>
        <v>양호</v>
      </c>
      <c r="J40" s="50"/>
      <c r="K40" s="125"/>
      <c r="L40" s="125"/>
      <c r="Q40" s="155"/>
      <c r="R40" s="156"/>
      <c r="S40" s="147"/>
      <c r="T40" s="147"/>
      <c r="U40" s="156"/>
      <c r="V40" s="157"/>
      <c r="W40" s="158"/>
      <c r="X40" s="50"/>
      <c r="Y40" s="50"/>
      <c r="Z40" s="50"/>
    </row>
    <row r="41" spans="1:26" ht="17.25" customHeight="1">
      <c r="A41" s="214" t="s">
        <v>2</v>
      </c>
      <c r="B41" s="200">
        <f>SUM(B38:B40)</f>
        <v>2260341</v>
      </c>
      <c r="C41" s="201"/>
      <c r="D41" s="126"/>
      <c r="E41" s="210" t="s">
        <v>138</v>
      </c>
      <c r="F41" s="210">
        <v>0.32</v>
      </c>
      <c r="G41" s="211" t="s">
        <v>137</v>
      </c>
      <c r="H41" s="212" t="str">
        <f>IF($C$41&lt;$F$41,"권장기준 미만","권장기준 초과")</f>
        <v>권장기준 미만</v>
      </c>
      <c r="I41" s="213" t="str">
        <f t="shared" si="4"/>
        <v>양호</v>
      </c>
      <c r="J41" s="50"/>
      <c r="K41" s="125"/>
      <c r="L41" s="125"/>
      <c r="Q41" s="155"/>
      <c r="R41" s="156"/>
      <c r="S41" s="147"/>
      <c r="T41" s="147"/>
      <c r="U41" s="156"/>
      <c r="V41" s="157"/>
      <c r="W41" s="158"/>
      <c r="X41" s="50"/>
      <c r="Y41" s="50"/>
      <c r="Z41" s="50"/>
    </row>
    <row r="42" spans="1:26" ht="17.25" customHeight="1">
      <c r="A42" s="53"/>
      <c r="B42" s="53"/>
      <c r="C42" s="53"/>
      <c r="D42" s="126"/>
      <c r="E42" s="53"/>
      <c r="F42" s="53"/>
      <c r="G42" s="53"/>
      <c r="H42" s="53"/>
      <c r="I42" s="53"/>
      <c r="J42" s="50"/>
      <c r="K42" s="125"/>
      <c r="L42" s="125"/>
      <c r="Q42" s="155"/>
      <c r="R42" s="156"/>
      <c r="S42" s="147"/>
      <c r="T42" s="147"/>
      <c r="U42" s="157"/>
      <c r="V42" s="157"/>
      <c r="W42" s="158"/>
      <c r="X42" s="50"/>
      <c r="Y42" s="50"/>
      <c r="Z42" s="50"/>
    </row>
    <row r="43" spans="1:26" ht="17.25" customHeight="1">
      <c r="A43" s="53"/>
      <c r="B43" s="53"/>
      <c r="C43" s="53"/>
      <c r="D43" s="126"/>
      <c r="E43" s="53"/>
      <c r="F43" s="53"/>
      <c r="G43" s="53"/>
      <c r="H43" s="53"/>
      <c r="I43" s="53"/>
      <c r="J43" s="50"/>
      <c r="K43" s="125"/>
      <c r="L43" s="125"/>
      <c r="Q43" s="155"/>
      <c r="R43" s="156"/>
      <c r="S43" s="147"/>
      <c r="T43" s="147"/>
      <c r="U43" s="157"/>
      <c r="V43" s="157"/>
      <c r="W43" s="158"/>
      <c r="X43" s="50"/>
      <c r="Y43" s="50"/>
      <c r="Z43" s="50"/>
    </row>
    <row r="44" spans="1:26" ht="17.25" customHeight="1">
      <c r="A44" s="53"/>
      <c r="B44" s="53"/>
      <c r="C44" s="53"/>
      <c r="D44" s="126"/>
      <c r="E44" s="53"/>
      <c r="F44" s="53"/>
      <c r="G44" s="53"/>
      <c r="H44" s="53"/>
      <c r="I44" s="53"/>
      <c r="J44" s="50"/>
      <c r="K44" s="125"/>
      <c r="L44" s="125"/>
      <c r="Q44" s="155"/>
      <c r="R44" s="156"/>
      <c r="S44" s="147"/>
      <c r="T44" s="147"/>
      <c r="U44" s="157"/>
      <c r="V44" s="157"/>
      <c r="W44" s="158"/>
      <c r="X44" s="50"/>
      <c r="Y44" s="50"/>
      <c r="Z44" s="50"/>
    </row>
    <row r="45" spans="1:26" ht="17.25" customHeight="1">
      <c r="A45" s="53"/>
      <c r="B45" s="53"/>
      <c r="C45" s="53"/>
      <c r="D45" s="126"/>
      <c r="E45" s="53"/>
      <c r="F45" s="53"/>
      <c r="G45" s="53"/>
      <c r="H45" s="53"/>
      <c r="I45" s="53"/>
      <c r="J45" s="50"/>
      <c r="K45" s="125"/>
      <c r="L45" s="125"/>
      <c r="Q45" s="155"/>
      <c r="R45" s="156"/>
      <c r="S45" s="147"/>
      <c r="T45" s="147"/>
      <c r="U45" s="157"/>
      <c r="V45" s="157"/>
      <c r="W45" s="158"/>
      <c r="X45" s="50"/>
      <c r="Y45" s="50"/>
      <c r="Z45" s="50"/>
    </row>
    <row r="46" spans="1:26" ht="17.25" customHeight="1">
      <c r="A46" s="53"/>
      <c r="B46" s="53"/>
      <c r="C46" s="53"/>
      <c r="D46" s="126"/>
      <c r="E46" s="53"/>
      <c r="F46" s="53"/>
      <c r="G46" s="53"/>
      <c r="H46" s="53"/>
      <c r="I46" s="53"/>
      <c r="J46" s="50"/>
      <c r="K46" s="125"/>
      <c r="L46" s="125"/>
      <c r="P46" s="53"/>
      <c r="Q46" s="155"/>
      <c r="R46" s="156"/>
      <c r="S46" s="147"/>
      <c r="T46" s="147"/>
      <c r="U46" s="157"/>
      <c r="V46" s="157"/>
      <c r="W46" s="158"/>
      <c r="X46" s="50"/>
      <c r="Y46" s="50"/>
      <c r="Z46" s="50"/>
    </row>
    <row r="47" spans="1:26" ht="17.25" customHeight="1">
      <c r="A47" s="53"/>
      <c r="B47" s="53"/>
      <c r="C47" s="53"/>
      <c r="D47" s="126"/>
      <c r="E47" s="53"/>
      <c r="F47" s="53"/>
      <c r="G47" s="53"/>
      <c r="H47" s="53"/>
      <c r="I47" s="53"/>
      <c r="J47" s="50"/>
      <c r="K47" s="125"/>
      <c r="L47" s="125"/>
      <c r="P47" s="53"/>
      <c r="Q47" s="155"/>
      <c r="R47" s="156"/>
      <c r="S47" s="147"/>
      <c r="T47" s="147"/>
      <c r="U47" s="157"/>
      <c r="V47" s="157"/>
      <c r="W47" s="158"/>
      <c r="X47" s="50"/>
      <c r="Y47" s="50"/>
      <c r="Z47" s="50"/>
    </row>
    <row r="48" spans="1:26" ht="17.25" customHeight="1">
      <c r="A48" s="53"/>
      <c r="B48" s="53"/>
      <c r="C48" s="53"/>
      <c r="D48" s="126"/>
      <c r="E48" s="53"/>
      <c r="F48" s="53"/>
      <c r="G48" s="53"/>
      <c r="H48" s="53"/>
      <c r="I48" s="53"/>
      <c r="J48" s="50"/>
      <c r="K48" s="125"/>
      <c r="L48" s="125"/>
      <c r="P48" s="53"/>
      <c r="Q48" s="155"/>
      <c r="R48" s="156"/>
      <c r="S48" s="147"/>
      <c r="T48" s="147"/>
      <c r="U48" s="157"/>
      <c r="V48" s="157"/>
      <c r="W48" s="158"/>
      <c r="X48" s="50"/>
      <c r="Y48" s="50"/>
      <c r="Z48" s="50"/>
    </row>
    <row r="49" spans="1:26" ht="17.25" customHeight="1">
      <c r="A49" s="53"/>
      <c r="B49" s="53"/>
      <c r="C49" s="53"/>
      <c r="D49" s="126"/>
      <c r="E49" s="53"/>
      <c r="F49" s="53"/>
      <c r="G49" s="53"/>
      <c r="H49" s="53"/>
      <c r="I49" s="53"/>
      <c r="J49" s="50"/>
      <c r="K49" s="125"/>
      <c r="L49" s="125"/>
      <c r="Q49" s="155"/>
      <c r="R49" s="156"/>
      <c r="S49" s="147"/>
      <c r="T49" s="147"/>
      <c r="U49" s="157"/>
      <c r="V49" s="157"/>
      <c r="W49" s="158"/>
      <c r="X49" s="50"/>
      <c r="Y49" s="50"/>
      <c r="Z49" s="50"/>
    </row>
    <row r="50" spans="1:26" ht="17.25" customHeight="1">
      <c r="A50" s="53"/>
      <c r="B50" s="53"/>
      <c r="C50" s="53"/>
      <c r="D50" s="126"/>
      <c r="E50" s="53"/>
      <c r="F50" s="53"/>
      <c r="G50" s="53"/>
      <c r="H50" s="53"/>
      <c r="I50" s="53"/>
      <c r="J50" s="50"/>
      <c r="K50" s="125"/>
      <c r="L50" s="125"/>
      <c r="Q50" s="155"/>
      <c r="R50" s="156"/>
      <c r="S50" s="147"/>
      <c r="T50" s="147"/>
      <c r="U50" s="157"/>
      <c r="V50" s="157"/>
      <c r="W50" s="158"/>
      <c r="X50" s="50"/>
      <c r="Y50" s="50"/>
      <c r="Z50" s="50"/>
    </row>
    <row r="51" spans="1:26" ht="17.25" customHeight="1">
      <c r="A51" s="53"/>
      <c r="B51" s="53"/>
      <c r="C51" s="53"/>
      <c r="D51" s="126"/>
      <c r="E51" s="53"/>
      <c r="F51" s="53"/>
      <c r="G51" s="53"/>
      <c r="H51" s="53"/>
      <c r="I51" s="53"/>
      <c r="J51" s="50"/>
      <c r="K51" s="125"/>
      <c r="L51" s="125"/>
      <c r="Q51" s="155"/>
      <c r="R51" s="156"/>
      <c r="S51" s="147"/>
      <c r="T51" s="147"/>
      <c r="U51" s="157"/>
      <c r="V51" s="157"/>
      <c r="W51" s="158"/>
      <c r="X51" s="50"/>
      <c r="Y51" s="50"/>
      <c r="Z51" s="50"/>
    </row>
    <row r="52" spans="1:26" ht="17.25" customHeight="1">
      <c r="A52" s="53"/>
      <c r="B52" s="53"/>
      <c r="C52" s="53"/>
      <c r="D52" s="126"/>
      <c r="E52" s="53"/>
      <c r="F52" s="53"/>
      <c r="G52" s="53"/>
      <c r="H52" s="53"/>
      <c r="I52" s="53"/>
      <c r="J52" s="50"/>
      <c r="K52" s="125"/>
      <c r="L52" s="125"/>
      <c r="Q52" s="155"/>
      <c r="R52" s="156"/>
      <c r="S52" s="147"/>
      <c r="T52" s="147"/>
      <c r="U52" s="157"/>
      <c r="V52" s="157"/>
      <c r="W52" s="158"/>
      <c r="X52" s="50"/>
      <c r="Y52" s="50"/>
      <c r="Z52" s="50"/>
    </row>
    <row r="53" spans="1:26" ht="17.25" customHeight="1">
      <c r="A53" s="53"/>
      <c r="B53" s="53"/>
      <c r="C53" s="53"/>
      <c r="D53" s="126"/>
      <c r="E53" s="53"/>
      <c r="F53" s="53"/>
      <c r="G53" s="53"/>
      <c r="H53" s="53"/>
      <c r="I53" s="53"/>
      <c r="J53" s="50"/>
      <c r="K53" s="125"/>
      <c r="L53" s="125"/>
      <c r="Q53" s="155"/>
      <c r="R53" s="156"/>
      <c r="S53" s="147"/>
      <c r="T53" s="147"/>
      <c r="U53" s="157"/>
      <c r="V53" s="157"/>
      <c r="W53" s="158"/>
      <c r="X53" s="50"/>
      <c r="Y53" s="50"/>
      <c r="Z53" s="50"/>
    </row>
    <row r="54" spans="1:26" ht="17.25" customHeight="1">
      <c r="A54" s="53"/>
      <c r="B54" s="53"/>
      <c r="C54" s="53"/>
      <c r="D54" s="126"/>
      <c r="E54" s="53"/>
      <c r="F54" s="53"/>
      <c r="G54" s="53"/>
      <c r="H54" s="53"/>
      <c r="I54" s="53"/>
      <c r="J54" s="50"/>
      <c r="K54" s="125"/>
      <c r="L54" s="125"/>
      <c r="Q54" s="155"/>
      <c r="R54" s="156"/>
      <c r="S54" s="147"/>
      <c r="T54" s="147"/>
      <c r="U54" s="157"/>
      <c r="V54" s="157"/>
      <c r="W54" s="158"/>
      <c r="X54" s="50"/>
      <c r="Y54" s="50"/>
      <c r="Z54" s="50"/>
    </row>
    <row r="55" spans="1:26" ht="17.25" customHeight="1">
      <c r="A55" s="53"/>
      <c r="B55" s="53"/>
      <c r="C55" s="53"/>
      <c r="D55" s="126"/>
      <c r="E55" s="53"/>
      <c r="F55" s="53"/>
      <c r="G55" s="53"/>
      <c r="H55" s="53"/>
      <c r="I55" s="53"/>
      <c r="J55" s="50"/>
      <c r="K55" s="125"/>
      <c r="L55" s="125"/>
      <c r="Q55" s="155"/>
      <c r="R55" s="156"/>
      <c r="S55" s="147"/>
      <c r="T55" s="147"/>
      <c r="U55" s="157"/>
      <c r="V55" s="157"/>
      <c r="W55" s="158"/>
      <c r="X55" s="50"/>
      <c r="Y55" s="50"/>
      <c r="Z55" s="50"/>
    </row>
    <row r="56" spans="1:26" ht="17.25" customHeight="1">
      <c r="A56" s="53"/>
      <c r="B56" s="53"/>
      <c r="C56" s="53"/>
      <c r="D56" s="126"/>
      <c r="E56" s="53"/>
      <c r="F56" s="53"/>
      <c r="G56" s="53"/>
      <c r="H56" s="53"/>
      <c r="I56" s="53"/>
      <c r="J56" s="50"/>
      <c r="K56" s="125"/>
      <c r="L56" s="125"/>
      <c r="Q56" s="155"/>
      <c r="R56" s="156"/>
      <c r="S56" s="147"/>
      <c r="T56" s="147"/>
      <c r="U56" s="157"/>
      <c r="V56" s="157"/>
      <c r="W56" s="158"/>
      <c r="X56" s="50"/>
      <c r="Y56" s="50"/>
      <c r="Z56" s="50"/>
    </row>
    <row r="57" spans="1:26" ht="17.25" customHeight="1">
      <c r="A57" s="53"/>
      <c r="B57" s="53"/>
      <c r="C57" s="53"/>
      <c r="D57" s="126"/>
      <c r="E57" s="53"/>
      <c r="F57" s="53"/>
      <c r="G57" s="53"/>
      <c r="H57" s="53"/>
      <c r="I57" s="53"/>
      <c r="J57" s="50"/>
      <c r="K57" s="125"/>
      <c r="L57" s="125"/>
      <c r="Q57" s="155"/>
      <c r="R57" s="156"/>
      <c r="S57" s="147"/>
      <c r="T57" s="147"/>
      <c r="U57" s="157"/>
      <c r="V57" s="157"/>
      <c r="W57" s="158"/>
      <c r="X57" s="50"/>
      <c r="Y57" s="50"/>
      <c r="Z57" s="50"/>
    </row>
    <row r="58" spans="1:26" ht="17.25" customHeight="1">
      <c r="A58" s="53"/>
      <c r="B58" s="53"/>
      <c r="C58" s="53"/>
      <c r="D58" s="126"/>
      <c r="E58" s="53"/>
      <c r="F58" s="53"/>
      <c r="G58" s="53"/>
      <c r="H58" s="53"/>
      <c r="I58" s="53"/>
      <c r="J58" s="50"/>
      <c r="K58" s="125"/>
      <c r="L58" s="125"/>
      <c r="Q58" s="155"/>
      <c r="R58" s="156"/>
      <c r="S58" s="147"/>
      <c r="T58" s="147"/>
      <c r="U58" s="157"/>
      <c r="V58" s="157"/>
      <c r="W58" s="158"/>
      <c r="X58" s="50"/>
      <c r="Y58" s="50"/>
      <c r="Z58" s="50"/>
    </row>
    <row r="59" spans="1:26" ht="17.25" customHeight="1">
      <c r="A59" s="53"/>
      <c r="B59" s="53"/>
      <c r="C59" s="53"/>
      <c r="D59" s="126"/>
      <c r="E59" s="53"/>
      <c r="F59" s="53"/>
      <c r="G59" s="53"/>
      <c r="H59" s="53"/>
      <c r="I59" s="53"/>
      <c r="J59" s="50"/>
      <c r="K59" s="125"/>
      <c r="L59" s="125"/>
      <c r="Q59" s="155"/>
      <c r="R59" s="156"/>
      <c r="S59" s="147"/>
      <c r="T59" s="147"/>
      <c r="U59" s="157"/>
      <c r="V59" s="157"/>
      <c r="W59" s="158"/>
      <c r="X59" s="50"/>
      <c r="Y59" s="50"/>
      <c r="Z59" s="50"/>
    </row>
    <row r="60" spans="1:26" ht="17.25" customHeight="1">
      <c r="A60" s="53"/>
      <c r="B60" s="53"/>
      <c r="C60" s="53"/>
      <c r="D60" s="126"/>
      <c r="E60" s="53"/>
      <c r="F60" s="53"/>
      <c r="G60" s="53"/>
      <c r="H60" s="53"/>
      <c r="I60" s="53"/>
      <c r="J60" s="50"/>
      <c r="K60" s="125"/>
      <c r="L60" s="125"/>
      <c r="Q60" s="155"/>
      <c r="R60" s="156"/>
      <c r="S60" s="147"/>
      <c r="T60" s="147"/>
      <c r="U60" s="157"/>
      <c r="V60" s="157"/>
      <c r="W60" s="158"/>
      <c r="X60" s="50"/>
      <c r="Y60" s="50"/>
      <c r="Z60" s="50"/>
    </row>
    <row r="61" spans="1:26" ht="17.25" customHeight="1">
      <c r="A61" s="53"/>
      <c r="B61" s="53"/>
      <c r="C61" s="53"/>
      <c r="D61" s="126"/>
      <c r="E61" s="53"/>
      <c r="F61" s="53"/>
      <c r="G61" s="53"/>
      <c r="H61" s="53"/>
      <c r="I61" s="53"/>
      <c r="J61" s="50"/>
      <c r="K61" s="125"/>
      <c r="L61" s="125"/>
      <c r="Q61" s="155"/>
      <c r="R61" s="156"/>
      <c r="S61" s="147"/>
      <c r="T61" s="147"/>
      <c r="U61" s="157"/>
      <c r="V61" s="157"/>
      <c r="W61" s="158"/>
      <c r="X61" s="50"/>
      <c r="Y61" s="50"/>
      <c r="Z61" s="50"/>
    </row>
    <row r="62" spans="1:26" ht="17.25" customHeight="1">
      <c r="A62" s="53"/>
      <c r="B62" s="53"/>
      <c r="C62" s="53"/>
      <c r="D62" s="126"/>
      <c r="E62" s="53"/>
      <c r="F62" s="53"/>
      <c r="G62" s="53"/>
      <c r="H62" s="53"/>
      <c r="I62" s="53"/>
      <c r="J62" s="50"/>
      <c r="K62" s="125"/>
      <c r="L62" s="125"/>
      <c r="Q62" s="155"/>
      <c r="R62" s="156"/>
      <c r="S62" s="147"/>
      <c r="T62" s="147"/>
      <c r="U62" s="157"/>
      <c r="V62" s="157"/>
      <c r="W62" s="158"/>
      <c r="X62" s="50"/>
      <c r="Y62" s="50"/>
      <c r="Z62" s="50"/>
    </row>
    <row r="63" spans="1:26" ht="17.25" customHeight="1">
      <c r="A63" s="53"/>
      <c r="B63" s="53"/>
      <c r="C63" s="53"/>
      <c r="D63" s="126"/>
      <c r="E63" s="53"/>
      <c r="F63" s="53"/>
      <c r="G63" s="53"/>
      <c r="H63" s="53"/>
      <c r="I63" s="53"/>
      <c r="J63" s="50"/>
      <c r="K63" s="125"/>
      <c r="L63" s="125"/>
      <c r="Q63" s="155"/>
      <c r="R63" s="156"/>
      <c r="S63" s="147"/>
      <c r="T63" s="147"/>
      <c r="U63" s="157"/>
      <c r="V63" s="157"/>
      <c r="W63" s="158"/>
      <c r="X63" s="50"/>
      <c r="Y63" s="50"/>
      <c r="Z63" s="50"/>
    </row>
    <row r="64" spans="1:26" ht="17.25" customHeight="1">
      <c r="A64" s="53"/>
      <c r="B64" s="53"/>
      <c r="C64" s="53"/>
      <c r="D64" s="126"/>
      <c r="E64" s="53"/>
      <c r="F64" s="53"/>
      <c r="G64" s="53"/>
      <c r="H64" s="53"/>
      <c r="I64" s="53"/>
      <c r="J64" s="50"/>
      <c r="K64" s="125"/>
      <c r="L64" s="125"/>
      <c r="Q64" s="155"/>
      <c r="R64" s="215"/>
      <c r="S64" s="216"/>
      <c r="T64" s="216"/>
      <c r="U64" s="217"/>
      <c r="V64" s="157"/>
      <c r="W64" s="158"/>
      <c r="X64" s="50"/>
      <c r="Y64" s="50"/>
      <c r="Z64" s="50"/>
    </row>
    <row r="65" spans="1:26" ht="17.25" customHeight="1">
      <c r="A65" s="53"/>
      <c r="B65" s="53"/>
      <c r="C65" s="53"/>
      <c r="D65" s="126"/>
      <c r="E65" s="53"/>
      <c r="F65" s="53"/>
      <c r="G65" s="53"/>
      <c r="H65" s="53"/>
      <c r="I65" s="53"/>
      <c r="J65" s="50"/>
      <c r="K65" s="125"/>
      <c r="L65" s="125"/>
      <c r="Q65" s="155"/>
      <c r="R65" s="50"/>
      <c r="S65" s="50"/>
      <c r="T65" s="50"/>
      <c r="U65" s="50"/>
      <c r="V65" s="157"/>
      <c r="W65" s="158"/>
      <c r="X65" s="50"/>
      <c r="Y65" s="50"/>
      <c r="Z65" s="50"/>
    </row>
    <row r="66" spans="1:26" ht="17.25" customHeight="1">
      <c r="A66" s="53"/>
      <c r="B66" s="53"/>
      <c r="C66" s="53"/>
      <c r="D66" s="126"/>
      <c r="E66" s="53"/>
      <c r="F66" s="53"/>
      <c r="G66" s="53"/>
      <c r="H66" s="53"/>
      <c r="I66" s="53"/>
      <c r="J66" s="50"/>
      <c r="K66" s="125"/>
      <c r="L66" s="125"/>
      <c r="Q66" s="155"/>
      <c r="R66" s="50"/>
      <c r="S66" s="50"/>
      <c r="T66" s="50"/>
      <c r="U66" s="50"/>
      <c r="V66" s="157"/>
      <c r="W66" s="158"/>
      <c r="X66" s="50"/>
      <c r="Y66" s="50"/>
      <c r="Z66" s="50"/>
    </row>
    <row r="67" spans="1:26" ht="17.25" customHeight="1">
      <c r="A67" s="53"/>
      <c r="B67" s="53"/>
      <c r="C67" s="53"/>
      <c r="D67" s="126"/>
      <c r="E67" s="53"/>
      <c r="F67" s="53"/>
      <c r="G67" s="53"/>
      <c r="H67" s="53"/>
      <c r="I67" s="53"/>
      <c r="J67" s="50"/>
      <c r="K67" s="125"/>
      <c r="L67" s="125"/>
      <c r="Q67" s="155"/>
      <c r="R67" s="50"/>
      <c r="S67" s="50"/>
      <c r="T67" s="50"/>
      <c r="U67" s="50"/>
      <c r="V67" s="157"/>
      <c r="W67" s="158"/>
      <c r="X67" s="50"/>
      <c r="Y67" s="50"/>
      <c r="Z67" s="50"/>
    </row>
    <row r="68" spans="1:26" ht="17.25" customHeight="1">
      <c r="A68" s="125"/>
      <c r="D68" s="126"/>
      <c r="E68" s="53"/>
      <c r="F68" s="53"/>
      <c r="G68" s="53"/>
      <c r="H68" s="53"/>
      <c r="I68" s="53"/>
      <c r="J68" s="50"/>
      <c r="K68" s="125"/>
      <c r="L68" s="125"/>
      <c r="Q68" s="155"/>
      <c r="R68" s="50"/>
      <c r="S68" s="50"/>
      <c r="T68" s="50"/>
      <c r="U68" s="50"/>
      <c r="V68" s="157"/>
      <c r="W68" s="158"/>
      <c r="X68" s="50"/>
      <c r="Y68" s="50"/>
      <c r="Z68" s="50"/>
    </row>
    <row r="69" spans="1:26" ht="17.25" customHeight="1">
      <c r="A69" s="218"/>
      <c r="B69" s="219"/>
      <c r="C69" s="220"/>
      <c r="D69" s="53"/>
      <c r="E69" s="53"/>
      <c r="F69" s="53"/>
      <c r="G69" s="53"/>
      <c r="H69" s="53"/>
      <c r="I69" s="53"/>
      <c r="J69" s="50"/>
      <c r="K69" s="125"/>
      <c r="L69" s="125"/>
      <c r="Q69" s="155"/>
      <c r="R69" s="50"/>
      <c r="S69" s="50"/>
      <c r="T69" s="50"/>
      <c r="U69" s="50"/>
      <c r="V69" s="157"/>
      <c r="W69" s="158"/>
      <c r="X69" s="50"/>
      <c r="Y69" s="50"/>
      <c r="Z69" s="50"/>
    </row>
    <row r="70" spans="1:26" ht="17.25" customHeight="1">
      <c r="A70" s="218"/>
      <c r="B70" s="219"/>
      <c r="C70" s="220"/>
      <c r="D70" s="53"/>
      <c r="E70" s="53"/>
      <c r="F70" s="53"/>
      <c r="G70" s="53"/>
      <c r="H70" s="53"/>
      <c r="I70" s="53"/>
      <c r="J70" s="50"/>
      <c r="K70" s="125"/>
      <c r="L70" s="125"/>
      <c r="R70" s="50"/>
      <c r="S70" s="50"/>
      <c r="T70" s="50"/>
      <c r="U70" s="50"/>
      <c r="V70" s="50"/>
      <c r="W70" s="52"/>
      <c r="X70" s="50"/>
      <c r="Y70" s="50"/>
      <c r="Z70" s="50"/>
    </row>
    <row r="71" spans="1:26" ht="17.25" customHeight="1">
      <c r="A71" s="218"/>
      <c r="B71" s="219"/>
      <c r="C71" s="220"/>
      <c r="D71" s="53"/>
      <c r="E71" s="53"/>
      <c r="F71" s="53"/>
      <c r="G71" s="53"/>
      <c r="H71" s="53"/>
      <c r="I71" s="53"/>
      <c r="J71" s="50"/>
      <c r="K71" s="125"/>
      <c r="L71" s="125"/>
      <c r="R71" s="50"/>
      <c r="S71" s="50"/>
      <c r="T71" s="50"/>
      <c r="U71" s="50"/>
      <c r="V71" s="50"/>
      <c r="W71" s="52"/>
      <c r="X71" s="50"/>
      <c r="Y71" s="50"/>
      <c r="Z71" s="50"/>
    </row>
    <row r="72" spans="1:26" ht="17.25" customHeight="1">
      <c r="A72" s="218"/>
      <c r="B72" s="219"/>
      <c r="C72" s="220"/>
      <c r="D72" s="53"/>
      <c r="E72" s="53"/>
      <c r="F72" s="53"/>
      <c r="G72" s="53"/>
      <c r="H72" s="53"/>
      <c r="I72" s="53"/>
      <c r="J72" s="50"/>
      <c r="K72" s="125"/>
      <c r="L72" s="125"/>
      <c r="R72" s="50"/>
      <c r="S72" s="50"/>
      <c r="T72" s="50"/>
      <c r="U72" s="50"/>
      <c r="V72" s="50"/>
      <c r="W72" s="52"/>
      <c r="X72" s="50"/>
      <c r="Y72" s="50"/>
      <c r="Z72" s="50"/>
    </row>
    <row r="73" spans="1:26" ht="17.25" customHeight="1">
      <c r="A73" s="218"/>
      <c r="B73" s="219"/>
      <c r="C73" s="220"/>
      <c r="D73" s="53"/>
      <c r="E73" s="53"/>
      <c r="F73" s="53"/>
      <c r="G73" s="53"/>
      <c r="H73" s="53"/>
      <c r="I73" s="53"/>
      <c r="J73" s="50"/>
      <c r="K73" s="125"/>
      <c r="L73" s="125"/>
      <c r="R73" s="50"/>
      <c r="S73" s="50"/>
      <c r="T73" s="50"/>
      <c r="U73" s="50"/>
      <c r="V73" s="50"/>
      <c r="W73" s="52"/>
      <c r="X73" s="50"/>
      <c r="Y73" s="50"/>
      <c r="Z73" s="50"/>
    </row>
    <row r="74" spans="1:26" ht="17.25" customHeight="1">
      <c r="A74" s="218"/>
      <c r="B74" s="219"/>
      <c r="C74" s="220"/>
      <c r="D74" s="53"/>
      <c r="E74" s="53"/>
      <c r="F74" s="53"/>
      <c r="G74" s="53"/>
      <c r="H74" s="53"/>
      <c r="I74" s="53"/>
      <c r="J74" s="50"/>
      <c r="K74" s="125"/>
      <c r="L74" s="125"/>
      <c r="R74" s="50"/>
      <c r="S74" s="50"/>
      <c r="T74" s="50"/>
      <c r="U74" s="50"/>
      <c r="V74" s="50"/>
      <c r="W74" s="52"/>
      <c r="X74" s="50"/>
      <c r="Y74" s="50"/>
      <c r="Z74" s="50"/>
    </row>
    <row r="75" spans="1:26" ht="17.25" customHeight="1">
      <c r="A75" s="218"/>
      <c r="B75" s="219"/>
      <c r="C75" s="220"/>
      <c r="D75" s="53"/>
      <c r="E75" s="53"/>
      <c r="F75" s="53"/>
      <c r="G75" s="53"/>
      <c r="H75" s="53"/>
      <c r="I75" s="53"/>
      <c r="J75" s="50"/>
      <c r="K75" s="125"/>
      <c r="L75" s="125"/>
      <c r="R75" s="50"/>
      <c r="S75" s="50"/>
      <c r="T75" s="50"/>
      <c r="U75" s="50"/>
      <c r="V75" s="50"/>
      <c r="W75" s="52"/>
      <c r="X75" s="50"/>
      <c r="Y75" s="50"/>
      <c r="Z75" s="50"/>
    </row>
    <row r="76" spans="1:26" ht="17.25" customHeight="1">
      <c r="A76" s="218"/>
      <c r="B76" s="219"/>
      <c r="C76" s="220"/>
      <c r="D76" s="53"/>
      <c r="E76" s="53"/>
      <c r="F76" s="53"/>
      <c r="G76" s="53"/>
      <c r="H76" s="53"/>
      <c r="I76" s="53"/>
      <c r="J76" s="50"/>
      <c r="K76" s="125"/>
      <c r="L76" s="125"/>
      <c r="R76" s="50"/>
      <c r="S76" s="50"/>
      <c r="T76" s="50"/>
      <c r="U76" s="50"/>
      <c r="V76" s="50"/>
      <c r="W76" s="52"/>
      <c r="X76" s="50"/>
      <c r="Y76" s="50"/>
      <c r="Z76" s="50"/>
    </row>
    <row r="77" spans="1:26" ht="17.25" customHeight="1">
      <c r="A77" s="218"/>
      <c r="B77" s="219"/>
      <c r="C77" s="220"/>
      <c r="D77" s="53"/>
      <c r="E77" s="53"/>
      <c r="F77" s="53"/>
      <c r="G77" s="53"/>
      <c r="H77" s="53"/>
      <c r="I77" s="53"/>
      <c r="J77" s="50"/>
      <c r="K77" s="125"/>
      <c r="L77" s="125"/>
      <c r="R77" s="50"/>
      <c r="S77" s="50"/>
      <c r="T77" s="50"/>
      <c r="U77" s="50"/>
      <c r="V77" s="50"/>
      <c r="W77" s="52"/>
      <c r="X77" s="50"/>
      <c r="Y77" s="50"/>
      <c r="Z77" s="50"/>
    </row>
    <row r="78" spans="1:26" ht="17.25" customHeight="1">
      <c r="A78" s="218"/>
      <c r="B78" s="219"/>
      <c r="C78" s="220"/>
      <c r="D78" s="53"/>
      <c r="E78" s="53"/>
      <c r="F78" s="53"/>
      <c r="G78" s="53"/>
      <c r="H78" s="53"/>
      <c r="I78" s="53"/>
      <c r="J78" s="50"/>
      <c r="K78" s="125"/>
      <c r="L78" s="125"/>
      <c r="R78" s="50"/>
      <c r="S78" s="50"/>
      <c r="T78" s="50"/>
      <c r="U78" s="50"/>
      <c r="V78" s="50"/>
      <c r="W78" s="52"/>
      <c r="X78" s="50"/>
      <c r="Y78" s="50"/>
      <c r="Z78" s="50"/>
    </row>
    <row r="79" spans="1:26" ht="17.25" customHeight="1">
      <c r="A79" s="218"/>
      <c r="B79" s="219"/>
      <c r="C79" s="220"/>
      <c r="D79" s="53"/>
      <c r="E79" s="53"/>
      <c r="F79" s="53"/>
      <c r="G79" s="53"/>
      <c r="H79" s="53"/>
      <c r="I79" s="53"/>
      <c r="J79" s="50"/>
      <c r="K79" s="125"/>
      <c r="L79" s="125"/>
      <c r="R79" s="50"/>
      <c r="S79" s="50"/>
      <c r="T79" s="50"/>
      <c r="U79" s="50"/>
      <c r="V79" s="50"/>
      <c r="W79" s="52"/>
      <c r="X79" s="50"/>
      <c r="Y79" s="50"/>
      <c r="Z79" s="50"/>
    </row>
    <row r="80" spans="1:26" ht="17.25" customHeight="1">
      <c r="A80" s="218"/>
      <c r="B80" s="219"/>
      <c r="C80" s="220"/>
      <c r="D80" s="53"/>
      <c r="E80" s="53"/>
      <c r="F80" s="53"/>
      <c r="G80" s="53"/>
      <c r="H80" s="53"/>
      <c r="I80" s="53"/>
      <c r="J80" s="50"/>
      <c r="K80" s="125"/>
      <c r="L80" s="125"/>
      <c r="R80" s="50"/>
      <c r="S80" s="50"/>
      <c r="T80" s="50"/>
      <c r="U80" s="50"/>
      <c r="V80" s="50"/>
      <c r="W80" s="52"/>
      <c r="X80" s="50"/>
      <c r="Y80" s="50"/>
      <c r="Z80" s="50"/>
    </row>
    <row r="81" spans="1:26" ht="17.25" customHeight="1">
      <c r="A81" s="218"/>
      <c r="B81" s="219"/>
      <c r="C81" s="220"/>
      <c r="D81" s="53"/>
      <c r="E81" s="53"/>
      <c r="F81" s="53"/>
      <c r="G81" s="53"/>
      <c r="H81" s="53"/>
      <c r="I81" s="53"/>
      <c r="J81" s="50"/>
      <c r="K81" s="125"/>
      <c r="L81" s="125"/>
      <c r="R81" s="50"/>
      <c r="S81" s="50"/>
      <c r="T81" s="50"/>
      <c r="U81" s="50"/>
      <c r="V81" s="50"/>
      <c r="W81" s="52"/>
      <c r="X81" s="50"/>
      <c r="Y81" s="50"/>
      <c r="Z81" s="50"/>
    </row>
    <row r="82" spans="1:26" ht="17.25" customHeight="1">
      <c r="A82" s="218"/>
      <c r="B82" s="219"/>
      <c r="C82" s="220"/>
      <c r="D82" s="53"/>
      <c r="E82" s="53"/>
      <c r="F82" s="53"/>
      <c r="G82" s="53"/>
      <c r="H82" s="53"/>
      <c r="I82" s="53"/>
      <c r="J82" s="50"/>
      <c r="K82" s="125"/>
      <c r="L82" s="125"/>
      <c r="R82" s="50"/>
      <c r="S82" s="50"/>
      <c r="T82" s="50"/>
      <c r="U82" s="50"/>
      <c r="V82" s="50"/>
      <c r="W82" s="52"/>
      <c r="X82" s="50"/>
      <c r="Y82" s="50"/>
      <c r="Z82" s="50"/>
    </row>
    <row r="83" spans="1:26" ht="17.25" customHeight="1">
      <c r="A83" s="218"/>
      <c r="B83" s="219"/>
      <c r="C83" s="220"/>
      <c r="D83" s="53"/>
      <c r="E83" s="53"/>
      <c r="F83" s="53"/>
      <c r="G83" s="53"/>
      <c r="H83" s="53"/>
      <c r="I83" s="53"/>
      <c r="J83" s="50"/>
      <c r="K83" s="125"/>
      <c r="L83" s="125"/>
      <c r="R83" s="50"/>
      <c r="S83" s="50"/>
      <c r="T83" s="50"/>
      <c r="U83" s="50"/>
      <c r="V83" s="50"/>
      <c r="W83" s="52"/>
      <c r="X83" s="50"/>
      <c r="Y83" s="50"/>
      <c r="Z83" s="50"/>
    </row>
    <row r="84" spans="1:26" ht="17.25" customHeight="1">
      <c r="A84" s="218"/>
      <c r="B84" s="219"/>
      <c r="C84" s="220"/>
      <c r="D84" s="53"/>
      <c r="E84" s="53"/>
      <c r="F84" s="53"/>
      <c r="G84" s="53"/>
      <c r="H84" s="53"/>
      <c r="I84" s="53"/>
      <c r="J84" s="50"/>
      <c r="K84" s="125"/>
      <c r="L84" s="125"/>
      <c r="R84" s="50"/>
      <c r="S84" s="50"/>
      <c r="T84" s="50"/>
      <c r="U84" s="50"/>
      <c r="V84" s="50"/>
      <c r="W84" s="52"/>
      <c r="X84" s="50"/>
      <c r="Y84" s="50"/>
      <c r="Z84" s="50"/>
    </row>
    <row r="85" spans="1:26" ht="17.25" customHeight="1">
      <c r="A85" s="218"/>
      <c r="B85" s="219"/>
      <c r="C85" s="220"/>
      <c r="D85" s="53"/>
      <c r="E85" s="53"/>
      <c r="F85" s="53"/>
      <c r="G85" s="53"/>
      <c r="H85" s="53"/>
      <c r="I85" s="53"/>
      <c r="J85" s="50"/>
      <c r="K85" s="125"/>
      <c r="L85" s="125"/>
      <c r="R85" s="50"/>
      <c r="S85" s="50"/>
      <c r="T85" s="50"/>
      <c r="U85" s="50"/>
      <c r="V85" s="50"/>
      <c r="W85" s="52"/>
      <c r="X85" s="50"/>
      <c r="Y85" s="50"/>
      <c r="Z85" s="50"/>
    </row>
    <row r="86" spans="1:26" ht="17.25" customHeight="1">
      <c r="A86" s="218"/>
      <c r="B86" s="219"/>
      <c r="C86" s="220"/>
      <c r="D86" s="53"/>
      <c r="E86" s="53"/>
      <c r="F86" s="53"/>
      <c r="G86" s="53"/>
      <c r="H86" s="53"/>
      <c r="I86" s="53"/>
      <c r="J86" s="50"/>
      <c r="K86" s="125"/>
      <c r="L86" s="125"/>
      <c r="R86" s="50"/>
      <c r="S86" s="50"/>
      <c r="T86" s="50"/>
      <c r="U86" s="50"/>
      <c r="V86" s="50"/>
      <c r="W86" s="52"/>
      <c r="X86" s="50"/>
      <c r="Y86" s="50"/>
      <c r="Z86" s="50"/>
    </row>
    <row r="87" spans="1:26" ht="17.25" customHeight="1">
      <c r="A87" s="218"/>
      <c r="B87" s="219"/>
      <c r="C87" s="220"/>
      <c r="D87" s="53"/>
      <c r="E87" s="53"/>
      <c r="F87" s="53"/>
      <c r="G87" s="53"/>
      <c r="H87" s="53"/>
      <c r="I87" s="53"/>
      <c r="J87" s="50"/>
      <c r="K87" s="125"/>
      <c r="L87" s="125"/>
      <c r="R87" s="50"/>
      <c r="S87" s="50"/>
      <c r="T87" s="50"/>
      <c r="U87" s="50"/>
      <c r="V87" s="50"/>
      <c r="W87" s="52"/>
      <c r="X87" s="50"/>
      <c r="Y87" s="50"/>
      <c r="Z87" s="50"/>
    </row>
    <row r="88" spans="1:26" ht="17.25" customHeight="1">
      <c r="A88" s="218"/>
      <c r="B88" s="219"/>
      <c r="C88" s="220"/>
      <c r="D88" s="53"/>
      <c r="E88" s="53"/>
      <c r="F88" s="53"/>
      <c r="G88" s="53"/>
      <c r="H88" s="53"/>
      <c r="I88" s="53"/>
      <c r="J88" s="50"/>
      <c r="K88" s="125"/>
      <c r="L88" s="125"/>
      <c r="R88" s="50"/>
      <c r="S88" s="50"/>
      <c r="T88" s="50"/>
      <c r="U88" s="50"/>
      <c r="V88" s="50"/>
      <c r="W88" s="52"/>
      <c r="X88" s="50"/>
      <c r="Y88" s="50"/>
      <c r="Z88" s="50"/>
    </row>
    <row r="89" spans="1:26" ht="17.25" customHeight="1">
      <c r="A89" s="218"/>
      <c r="B89" s="219"/>
      <c r="C89" s="220"/>
      <c r="D89" s="53"/>
      <c r="E89" s="53"/>
      <c r="F89" s="53"/>
      <c r="G89" s="53"/>
      <c r="H89" s="53"/>
      <c r="I89" s="53"/>
      <c r="J89" s="50"/>
      <c r="K89" s="125"/>
      <c r="L89" s="125"/>
      <c r="R89" s="50"/>
      <c r="S89" s="50"/>
      <c r="T89" s="50"/>
      <c r="U89" s="50"/>
      <c r="V89" s="50"/>
      <c r="W89" s="52"/>
      <c r="X89" s="50"/>
      <c r="Y89" s="50"/>
      <c r="Z89" s="50"/>
    </row>
    <row r="90" spans="1:26" ht="17.25" customHeight="1">
      <c r="A90" s="218"/>
      <c r="B90" s="219"/>
      <c r="C90" s="220"/>
      <c r="D90" s="53"/>
      <c r="E90" s="53"/>
      <c r="F90" s="53"/>
      <c r="G90" s="53"/>
      <c r="H90" s="53"/>
      <c r="I90" s="53"/>
      <c r="J90" s="50"/>
      <c r="K90" s="125"/>
      <c r="L90" s="125"/>
      <c r="R90" s="50"/>
      <c r="S90" s="50"/>
      <c r="T90" s="50"/>
      <c r="U90" s="50"/>
      <c r="V90" s="50"/>
      <c r="W90" s="52"/>
      <c r="X90" s="50"/>
      <c r="Y90" s="50"/>
      <c r="Z90" s="50"/>
    </row>
    <row r="91" spans="1:26" ht="17.25" customHeight="1">
      <c r="A91" s="218"/>
      <c r="B91" s="219"/>
      <c r="C91" s="220"/>
      <c r="D91" s="53"/>
      <c r="E91" s="53"/>
      <c r="F91" s="53"/>
      <c r="G91" s="53"/>
      <c r="H91" s="53"/>
      <c r="I91" s="53"/>
      <c r="J91" s="50"/>
      <c r="K91" s="125"/>
      <c r="L91" s="125"/>
      <c r="R91" s="50"/>
      <c r="S91" s="50"/>
      <c r="T91" s="50"/>
      <c r="U91" s="50"/>
      <c r="V91" s="50"/>
      <c r="W91" s="52"/>
      <c r="X91" s="50"/>
      <c r="Y91" s="50"/>
      <c r="Z91" s="50"/>
    </row>
    <row r="92" spans="1:26" ht="17.25" customHeight="1">
      <c r="A92" s="218"/>
      <c r="B92" s="219"/>
      <c r="C92" s="220"/>
      <c r="D92" s="53"/>
      <c r="E92" s="53"/>
      <c r="F92" s="53"/>
      <c r="G92" s="53"/>
      <c r="H92" s="53"/>
      <c r="I92" s="53"/>
      <c r="J92" s="50"/>
      <c r="K92" s="125"/>
      <c r="L92" s="125"/>
      <c r="R92" s="50"/>
      <c r="S92" s="50"/>
      <c r="T92" s="50"/>
      <c r="U92" s="50"/>
      <c r="V92" s="50"/>
      <c r="W92" s="52"/>
      <c r="X92" s="50"/>
      <c r="Y92" s="50"/>
      <c r="Z92" s="50"/>
    </row>
    <row r="93" spans="1:26" ht="17.25" customHeight="1">
      <c r="A93" s="218"/>
      <c r="B93" s="219"/>
      <c r="C93" s="220"/>
      <c r="D93" s="53"/>
      <c r="E93" s="53"/>
      <c r="F93" s="53"/>
      <c r="G93" s="53"/>
      <c r="H93" s="53"/>
      <c r="I93" s="53"/>
      <c r="J93" s="50"/>
      <c r="K93" s="125"/>
      <c r="L93" s="125"/>
      <c r="R93" s="50"/>
      <c r="S93" s="50"/>
      <c r="T93" s="50"/>
      <c r="U93" s="50"/>
      <c r="V93" s="50"/>
      <c r="W93" s="52"/>
      <c r="X93" s="50"/>
      <c r="Y93" s="50"/>
      <c r="Z93" s="50"/>
    </row>
    <row r="94" spans="1:26" ht="17.25" customHeight="1">
      <c r="A94" s="218"/>
      <c r="B94" s="219"/>
      <c r="C94" s="220"/>
      <c r="D94" s="53"/>
      <c r="E94" s="53"/>
      <c r="F94" s="53"/>
      <c r="G94" s="53"/>
      <c r="H94" s="53"/>
      <c r="I94" s="53"/>
      <c r="J94" s="50"/>
      <c r="K94" s="125"/>
      <c r="L94" s="125"/>
      <c r="R94" s="50"/>
      <c r="S94" s="50"/>
      <c r="T94" s="50"/>
      <c r="U94" s="50"/>
      <c r="V94" s="50"/>
      <c r="W94" s="52"/>
      <c r="X94" s="50"/>
      <c r="Y94" s="50"/>
      <c r="Z94" s="50"/>
    </row>
    <row r="95" spans="1:26" ht="17.25" customHeight="1">
      <c r="A95" s="218"/>
      <c r="B95" s="219"/>
      <c r="C95" s="220"/>
      <c r="D95" s="53"/>
      <c r="E95" s="53"/>
      <c r="F95" s="53"/>
      <c r="G95" s="53"/>
      <c r="H95" s="53"/>
      <c r="I95" s="53"/>
      <c r="J95" s="50"/>
      <c r="K95" s="125"/>
      <c r="L95" s="125"/>
      <c r="R95" s="50"/>
      <c r="S95" s="50"/>
      <c r="T95" s="50"/>
      <c r="U95" s="50"/>
      <c r="V95" s="50"/>
      <c r="W95" s="52"/>
      <c r="X95" s="50"/>
      <c r="Y95" s="50"/>
      <c r="Z95" s="50"/>
    </row>
    <row r="96" spans="1:26" ht="17.25" customHeight="1">
      <c r="A96" s="218"/>
      <c r="B96" s="219"/>
      <c r="C96" s="220"/>
      <c r="D96" s="53"/>
      <c r="E96" s="53"/>
      <c r="F96" s="53"/>
      <c r="G96" s="53"/>
      <c r="H96" s="53"/>
      <c r="I96" s="53"/>
      <c r="J96" s="50"/>
      <c r="K96" s="125"/>
      <c r="L96" s="125"/>
      <c r="R96" s="50"/>
      <c r="S96" s="50"/>
      <c r="T96" s="50"/>
      <c r="U96" s="50"/>
      <c r="V96" s="50"/>
      <c r="W96" s="52"/>
      <c r="X96" s="50"/>
      <c r="Y96" s="50"/>
      <c r="Z96" s="50"/>
    </row>
    <row r="97" spans="1:26" ht="17.25" customHeight="1">
      <c r="A97" s="53"/>
      <c r="B97" s="53"/>
      <c r="C97" s="53"/>
      <c r="D97" s="53"/>
      <c r="E97" s="53"/>
      <c r="F97" s="53"/>
      <c r="G97" s="53"/>
      <c r="H97" s="53"/>
      <c r="I97" s="53"/>
      <c r="J97" s="50"/>
      <c r="K97" s="125"/>
      <c r="L97" s="125"/>
      <c r="R97" s="50"/>
      <c r="S97" s="50"/>
      <c r="T97" s="50"/>
      <c r="U97" s="50"/>
      <c r="V97" s="50"/>
      <c r="W97" s="52"/>
      <c r="X97" s="50"/>
      <c r="Y97" s="50"/>
      <c r="Z97" s="50"/>
    </row>
    <row r="98" spans="1:26" ht="17.25" customHeight="1">
      <c r="A98" s="53"/>
      <c r="B98" s="53"/>
      <c r="C98" s="53"/>
      <c r="D98" s="53"/>
      <c r="E98" s="53"/>
      <c r="F98" s="53"/>
      <c r="G98" s="53"/>
      <c r="H98" s="53"/>
      <c r="I98" s="53"/>
      <c r="J98" s="50"/>
      <c r="K98" s="125"/>
      <c r="L98" s="125"/>
      <c r="R98" s="50"/>
      <c r="S98" s="50"/>
      <c r="T98" s="50"/>
      <c r="U98" s="50"/>
      <c r="V98" s="50"/>
      <c r="W98" s="52"/>
      <c r="X98" s="50"/>
      <c r="Y98" s="50"/>
      <c r="Z98" s="50"/>
    </row>
    <row r="99" spans="1:26" ht="17.25" customHeight="1">
      <c r="A99" s="53"/>
      <c r="B99" s="53"/>
      <c r="C99" s="53"/>
      <c r="D99" s="53"/>
      <c r="E99" s="53"/>
      <c r="F99" s="53"/>
      <c r="G99" s="53"/>
      <c r="H99" s="53"/>
      <c r="I99" s="53"/>
      <c r="J99" s="50"/>
      <c r="K99" s="125"/>
      <c r="L99" s="125"/>
      <c r="R99" s="50"/>
      <c r="S99" s="50"/>
      <c r="T99" s="50"/>
      <c r="U99" s="50"/>
      <c r="V99" s="50"/>
      <c r="W99" s="52"/>
      <c r="X99" s="50"/>
      <c r="Y99" s="50"/>
      <c r="Z99" s="50"/>
    </row>
    <row r="100" spans="1:26" ht="17.2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0"/>
      <c r="K100" s="125"/>
      <c r="L100" s="125"/>
      <c r="R100" s="50"/>
      <c r="S100" s="50"/>
      <c r="T100" s="50"/>
      <c r="U100" s="50"/>
      <c r="V100" s="50"/>
      <c r="W100" s="52"/>
      <c r="X100" s="50"/>
      <c r="Y100" s="50"/>
      <c r="Z100" s="50"/>
    </row>
    <row r="101" spans="1:26" ht="17.2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0"/>
      <c r="K101" s="125"/>
      <c r="L101" s="125"/>
      <c r="R101" s="50"/>
      <c r="S101" s="50"/>
      <c r="T101" s="50"/>
      <c r="U101" s="50"/>
      <c r="V101" s="50"/>
      <c r="W101" s="52"/>
      <c r="X101" s="50"/>
      <c r="Y101" s="50"/>
      <c r="Z101" s="50"/>
    </row>
    <row r="102" spans="1:26" ht="17.2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0"/>
      <c r="K102" s="125"/>
      <c r="L102" s="125"/>
      <c r="R102" s="50"/>
      <c r="S102" s="50"/>
      <c r="T102" s="50"/>
      <c r="U102" s="50"/>
      <c r="V102" s="50"/>
      <c r="W102" s="52"/>
      <c r="X102" s="50"/>
      <c r="Y102" s="50"/>
      <c r="Z102" s="50"/>
    </row>
    <row r="103" spans="1:26" ht="17.2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0"/>
      <c r="K103" s="125"/>
      <c r="L103" s="125"/>
      <c r="R103" s="50"/>
      <c r="S103" s="50"/>
      <c r="T103" s="50"/>
      <c r="U103" s="50"/>
      <c r="V103" s="50"/>
      <c r="W103" s="52"/>
      <c r="X103" s="50"/>
      <c r="Y103" s="50"/>
      <c r="Z103" s="50"/>
    </row>
    <row r="104" spans="1:26" ht="17.2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0"/>
      <c r="K104" s="125"/>
      <c r="L104" s="125"/>
      <c r="R104" s="50"/>
      <c r="S104" s="50"/>
      <c r="T104" s="50"/>
      <c r="U104" s="50"/>
      <c r="V104" s="50"/>
      <c r="W104" s="52"/>
      <c r="X104" s="50"/>
      <c r="Y104" s="50"/>
      <c r="Z104" s="50"/>
    </row>
    <row r="105" spans="1:26" ht="17.2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0"/>
      <c r="K105" s="125"/>
      <c r="L105" s="125"/>
      <c r="R105" s="50"/>
      <c r="S105" s="50"/>
      <c r="T105" s="50"/>
      <c r="U105" s="50"/>
      <c r="V105" s="50"/>
      <c r="W105" s="52"/>
      <c r="X105" s="50"/>
      <c r="Y105" s="50"/>
      <c r="Z105" s="50"/>
    </row>
    <row r="106" spans="1:26" ht="17.2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0"/>
      <c r="K106" s="125"/>
      <c r="L106" s="125"/>
      <c r="R106" s="50"/>
      <c r="S106" s="50"/>
      <c r="T106" s="50"/>
      <c r="U106" s="50"/>
      <c r="V106" s="50"/>
      <c r="W106" s="52"/>
      <c r="X106" s="50"/>
      <c r="Y106" s="50"/>
      <c r="Z106" s="50"/>
    </row>
    <row r="107" spans="1:26" ht="17.2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0"/>
      <c r="K107" s="125"/>
      <c r="L107" s="125"/>
      <c r="R107" s="50"/>
      <c r="S107" s="50"/>
      <c r="T107" s="50"/>
      <c r="U107" s="50"/>
      <c r="V107" s="50"/>
      <c r="W107" s="52"/>
      <c r="X107" s="50"/>
      <c r="Y107" s="50"/>
      <c r="Z107" s="50"/>
    </row>
    <row r="108" spans="1:26" ht="17.2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0"/>
      <c r="K108" s="125"/>
      <c r="L108" s="125"/>
      <c r="R108" s="50"/>
      <c r="S108" s="50"/>
      <c r="T108" s="50"/>
      <c r="U108" s="50"/>
      <c r="V108" s="50"/>
      <c r="W108" s="52"/>
      <c r="X108" s="50"/>
      <c r="Y108" s="50"/>
      <c r="Z108" s="50"/>
    </row>
    <row r="109" spans="1:26" ht="17.2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0"/>
      <c r="K109" s="125"/>
      <c r="L109" s="125"/>
      <c r="R109" s="50"/>
      <c r="S109" s="50"/>
      <c r="T109" s="50"/>
      <c r="U109" s="50"/>
      <c r="V109" s="50"/>
      <c r="W109" s="52"/>
      <c r="X109" s="50"/>
      <c r="Y109" s="50"/>
      <c r="Z109" s="50"/>
    </row>
    <row r="110" spans="1:26" ht="17.2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0"/>
      <c r="K110" s="125"/>
      <c r="L110" s="125"/>
      <c r="R110" s="50"/>
      <c r="S110" s="50"/>
      <c r="T110" s="50"/>
      <c r="U110" s="50"/>
      <c r="V110" s="50"/>
      <c r="W110" s="52"/>
      <c r="X110" s="50"/>
      <c r="Y110" s="50"/>
      <c r="Z110" s="50"/>
    </row>
    <row r="111" spans="1:26" ht="17.2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0"/>
      <c r="K111" s="125"/>
      <c r="L111" s="125"/>
      <c r="R111" s="50"/>
      <c r="S111" s="50"/>
      <c r="T111" s="50"/>
      <c r="U111" s="50"/>
      <c r="V111" s="50"/>
      <c r="W111" s="52"/>
      <c r="X111" s="50"/>
      <c r="Y111" s="50"/>
      <c r="Z111" s="50"/>
    </row>
    <row r="112" spans="1:26" ht="17.2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0"/>
      <c r="K112" s="125"/>
      <c r="L112" s="125"/>
      <c r="R112" s="50"/>
      <c r="S112" s="50"/>
      <c r="T112" s="50"/>
      <c r="U112" s="50"/>
      <c r="V112" s="50"/>
      <c r="W112" s="52"/>
      <c r="X112" s="50"/>
      <c r="Y112" s="50"/>
      <c r="Z112" s="50"/>
    </row>
    <row r="113" spans="1:26" ht="17.2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0"/>
      <c r="K113" s="125"/>
      <c r="L113" s="125"/>
      <c r="R113" s="50"/>
      <c r="S113" s="50"/>
      <c r="T113" s="50"/>
      <c r="U113" s="50"/>
      <c r="V113" s="50"/>
      <c r="W113" s="52"/>
      <c r="X113" s="50"/>
      <c r="Y113" s="50"/>
      <c r="Z113" s="50"/>
    </row>
    <row r="114" spans="1:26" ht="17.2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0"/>
      <c r="K114" s="125"/>
      <c r="L114" s="125"/>
      <c r="R114" s="50"/>
      <c r="S114" s="50"/>
      <c r="T114" s="50"/>
      <c r="U114" s="50"/>
      <c r="V114" s="50"/>
      <c r="W114" s="52"/>
      <c r="X114" s="50"/>
      <c r="Y114" s="50"/>
      <c r="Z114" s="50"/>
    </row>
    <row r="115" spans="1:26" ht="17.2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0"/>
      <c r="K115" s="125"/>
      <c r="L115" s="125"/>
      <c r="R115" s="50"/>
      <c r="S115" s="50"/>
      <c r="T115" s="50"/>
      <c r="U115" s="50"/>
      <c r="V115" s="50"/>
      <c r="W115" s="52"/>
      <c r="X115" s="50"/>
      <c r="Y115" s="50"/>
      <c r="Z115" s="50"/>
    </row>
    <row r="116" spans="1:26" ht="17.2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0"/>
      <c r="K116" s="125"/>
      <c r="L116" s="125"/>
      <c r="R116" s="50"/>
      <c r="S116" s="50"/>
      <c r="T116" s="50"/>
      <c r="U116" s="50"/>
      <c r="V116" s="50"/>
      <c r="W116" s="52"/>
      <c r="X116" s="50"/>
      <c r="Y116" s="50"/>
      <c r="Z116" s="50"/>
    </row>
    <row r="117" spans="1:26" ht="17.2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0"/>
      <c r="K117" s="125"/>
      <c r="L117" s="125"/>
      <c r="R117" s="50"/>
      <c r="S117" s="50"/>
      <c r="T117" s="50"/>
      <c r="U117" s="50"/>
      <c r="V117" s="50"/>
      <c r="W117" s="52"/>
      <c r="X117" s="50"/>
      <c r="Y117" s="50"/>
      <c r="Z117" s="50"/>
    </row>
    <row r="118" spans="1:26" ht="17.2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0"/>
      <c r="K118" s="125"/>
      <c r="L118" s="125"/>
      <c r="R118" s="50"/>
      <c r="S118" s="50"/>
      <c r="T118" s="50"/>
      <c r="U118" s="50"/>
      <c r="V118" s="50"/>
      <c r="W118" s="52"/>
      <c r="X118" s="50"/>
      <c r="Y118" s="50"/>
      <c r="Z118" s="50"/>
    </row>
    <row r="119" spans="1:26" ht="17.2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0"/>
      <c r="K119" s="125"/>
      <c r="L119" s="125"/>
      <c r="R119" s="50"/>
      <c r="S119" s="50"/>
      <c r="T119" s="50"/>
      <c r="U119" s="50"/>
      <c r="V119" s="50"/>
      <c r="W119" s="52"/>
      <c r="X119" s="50"/>
      <c r="Y119" s="50"/>
      <c r="Z119" s="50"/>
    </row>
    <row r="120" spans="1:26" ht="17.2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0"/>
      <c r="K120" s="125"/>
      <c r="L120" s="125"/>
      <c r="R120" s="50"/>
      <c r="S120" s="50"/>
      <c r="T120" s="50"/>
      <c r="U120" s="50"/>
      <c r="V120" s="50"/>
      <c r="W120" s="52"/>
      <c r="X120" s="50"/>
      <c r="Y120" s="50"/>
      <c r="Z120" s="50"/>
    </row>
    <row r="121" spans="1:26" ht="17.2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0"/>
      <c r="K121" s="125"/>
      <c r="L121" s="125"/>
      <c r="R121" s="50"/>
      <c r="S121" s="50"/>
      <c r="T121" s="50"/>
      <c r="U121" s="50"/>
      <c r="V121" s="50"/>
      <c r="W121" s="52"/>
      <c r="X121" s="50"/>
      <c r="Y121" s="50"/>
      <c r="Z121" s="50"/>
    </row>
    <row r="122" spans="1:26" ht="17.2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0"/>
      <c r="K122" s="125"/>
      <c r="L122" s="125"/>
      <c r="R122" s="50"/>
      <c r="S122" s="50"/>
      <c r="T122" s="50"/>
      <c r="U122" s="50"/>
      <c r="V122" s="50"/>
      <c r="W122" s="52"/>
      <c r="X122" s="50"/>
      <c r="Y122" s="50"/>
      <c r="Z122" s="50"/>
    </row>
    <row r="123" spans="1:26" ht="17.2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0"/>
      <c r="K123" s="125"/>
      <c r="L123" s="125"/>
      <c r="R123" s="50"/>
      <c r="S123" s="50"/>
      <c r="T123" s="50"/>
      <c r="U123" s="50"/>
      <c r="V123" s="50"/>
      <c r="W123" s="52"/>
      <c r="X123" s="50"/>
      <c r="Y123" s="50"/>
      <c r="Z123" s="50"/>
    </row>
    <row r="124" spans="1:26" ht="17.2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0"/>
      <c r="K124" s="125"/>
      <c r="L124" s="125"/>
      <c r="R124" s="50"/>
      <c r="S124" s="50"/>
      <c r="T124" s="50"/>
      <c r="U124" s="50"/>
      <c r="V124" s="50"/>
      <c r="W124" s="52"/>
      <c r="X124" s="50"/>
      <c r="Y124" s="50"/>
      <c r="Z124" s="50"/>
    </row>
    <row r="125" spans="1:26" ht="17.2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0"/>
      <c r="K125" s="125"/>
      <c r="L125" s="125"/>
      <c r="R125" s="50"/>
      <c r="S125" s="50"/>
      <c r="T125" s="50"/>
      <c r="U125" s="50"/>
      <c r="V125" s="50"/>
      <c r="W125" s="52"/>
      <c r="X125" s="50"/>
      <c r="Y125" s="50"/>
      <c r="Z125" s="50"/>
    </row>
    <row r="126" spans="1:26" ht="17.2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0"/>
      <c r="K126" s="125"/>
      <c r="L126" s="125"/>
      <c r="R126" s="50"/>
      <c r="S126" s="50"/>
      <c r="T126" s="50"/>
      <c r="U126" s="50"/>
      <c r="V126" s="50"/>
      <c r="W126" s="52"/>
      <c r="X126" s="50"/>
      <c r="Y126" s="50"/>
      <c r="Z126" s="50"/>
    </row>
    <row r="127" spans="1:26" ht="17.2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0"/>
      <c r="K127" s="125"/>
      <c r="L127" s="125"/>
      <c r="R127" s="50"/>
      <c r="S127" s="50"/>
      <c r="T127" s="50"/>
      <c r="U127" s="50"/>
      <c r="V127" s="50"/>
      <c r="W127" s="52"/>
      <c r="X127" s="50"/>
      <c r="Y127" s="50"/>
      <c r="Z127" s="50"/>
    </row>
    <row r="128" spans="1:26" ht="17.2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0"/>
      <c r="K128" s="125"/>
      <c r="L128" s="125"/>
      <c r="R128" s="50"/>
      <c r="S128" s="50"/>
      <c r="T128" s="50"/>
      <c r="U128" s="50"/>
      <c r="V128" s="50"/>
      <c r="W128" s="52"/>
      <c r="X128" s="50"/>
      <c r="Y128" s="50"/>
      <c r="Z128" s="50"/>
    </row>
    <row r="129" spans="1:26" ht="17.2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0"/>
      <c r="K129" s="125"/>
      <c r="L129" s="125"/>
      <c r="R129" s="50"/>
      <c r="S129" s="50"/>
      <c r="T129" s="50"/>
      <c r="U129" s="50"/>
      <c r="V129" s="50"/>
      <c r="W129" s="52"/>
      <c r="X129" s="50"/>
      <c r="Y129" s="50"/>
      <c r="Z129" s="50"/>
    </row>
    <row r="130" spans="1:26" ht="17.2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0"/>
      <c r="K130" s="125"/>
      <c r="L130" s="125"/>
      <c r="R130" s="50"/>
      <c r="S130" s="50"/>
      <c r="T130" s="50"/>
      <c r="U130" s="50"/>
      <c r="V130" s="50"/>
      <c r="W130" s="52"/>
      <c r="X130" s="50"/>
      <c r="Y130" s="50"/>
      <c r="Z130" s="50"/>
    </row>
    <row r="131" spans="1:26" ht="17.2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0"/>
      <c r="K131" s="125"/>
      <c r="L131" s="125"/>
      <c r="R131" s="50"/>
      <c r="S131" s="50"/>
      <c r="T131" s="50"/>
      <c r="U131" s="50"/>
      <c r="V131" s="50"/>
      <c r="W131" s="52"/>
      <c r="X131" s="50"/>
      <c r="Y131" s="50"/>
      <c r="Z131" s="50"/>
    </row>
    <row r="132" spans="1:26" ht="17.2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0"/>
      <c r="K132" s="125"/>
      <c r="L132" s="125"/>
      <c r="R132" s="50"/>
      <c r="S132" s="50"/>
      <c r="T132" s="50"/>
      <c r="U132" s="50"/>
      <c r="V132" s="50"/>
      <c r="W132" s="52"/>
      <c r="X132" s="50"/>
      <c r="Y132" s="50"/>
      <c r="Z132" s="50"/>
    </row>
    <row r="133" spans="1:26" ht="17.2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0"/>
      <c r="K133" s="125"/>
      <c r="L133" s="125"/>
      <c r="R133" s="50"/>
      <c r="S133" s="50"/>
      <c r="T133" s="50"/>
      <c r="U133" s="50"/>
      <c r="V133" s="50"/>
      <c r="W133" s="52"/>
      <c r="X133" s="50"/>
      <c r="Y133" s="50"/>
      <c r="Z133" s="50"/>
    </row>
    <row r="134" spans="1:26" ht="17.2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0"/>
      <c r="K134" s="125"/>
      <c r="L134" s="125"/>
      <c r="R134" s="50"/>
      <c r="S134" s="50"/>
      <c r="T134" s="50"/>
      <c r="U134" s="50"/>
      <c r="V134" s="50"/>
      <c r="W134" s="52"/>
      <c r="X134" s="50"/>
      <c r="Y134" s="50"/>
      <c r="Z134" s="50"/>
    </row>
    <row r="135" spans="1:26" ht="17.2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0"/>
      <c r="K135" s="125"/>
      <c r="L135" s="125"/>
      <c r="R135" s="50"/>
      <c r="S135" s="50"/>
      <c r="T135" s="50"/>
      <c r="U135" s="50"/>
      <c r="V135" s="50"/>
      <c r="W135" s="52"/>
      <c r="X135" s="50"/>
      <c r="Y135" s="50"/>
      <c r="Z135" s="50"/>
    </row>
    <row r="136" spans="1:26" ht="17.2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0"/>
      <c r="K136" s="125"/>
      <c r="L136" s="125"/>
      <c r="R136" s="50"/>
      <c r="S136" s="50"/>
      <c r="T136" s="50"/>
      <c r="U136" s="50"/>
      <c r="V136" s="50"/>
      <c r="W136" s="52"/>
      <c r="X136" s="50"/>
      <c r="Y136" s="50"/>
      <c r="Z136" s="50"/>
    </row>
    <row r="137" spans="1:26" ht="17.2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0"/>
      <c r="K137" s="125"/>
      <c r="L137" s="125"/>
      <c r="R137" s="50"/>
      <c r="S137" s="50"/>
      <c r="T137" s="50"/>
      <c r="U137" s="50"/>
      <c r="V137" s="50"/>
      <c r="W137" s="52"/>
      <c r="X137" s="50"/>
      <c r="Y137" s="50"/>
      <c r="Z137" s="50"/>
    </row>
    <row r="138" spans="1:26" ht="17.2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0"/>
      <c r="K138" s="125"/>
      <c r="L138" s="125"/>
      <c r="R138" s="50"/>
      <c r="S138" s="50"/>
      <c r="T138" s="50"/>
      <c r="U138" s="50"/>
      <c r="V138" s="50"/>
      <c r="W138" s="52"/>
      <c r="X138" s="50"/>
      <c r="Y138" s="50"/>
      <c r="Z138" s="50"/>
    </row>
    <row r="139" spans="1:26" ht="17.2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0"/>
      <c r="K139" s="125"/>
      <c r="L139" s="125"/>
      <c r="R139" s="50"/>
      <c r="S139" s="50"/>
      <c r="T139" s="50"/>
      <c r="U139" s="50"/>
      <c r="V139" s="50"/>
      <c r="W139" s="52"/>
      <c r="X139" s="50"/>
      <c r="Y139" s="50"/>
      <c r="Z139" s="50"/>
    </row>
    <row r="140" spans="1:26" ht="17.2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0"/>
      <c r="K140" s="125"/>
      <c r="L140" s="125"/>
      <c r="R140" s="50"/>
      <c r="S140" s="50"/>
      <c r="T140" s="50"/>
      <c r="U140" s="50"/>
      <c r="V140" s="50"/>
      <c r="W140" s="52"/>
      <c r="X140" s="50"/>
      <c r="Y140" s="50"/>
      <c r="Z140" s="50"/>
    </row>
    <row r="141" spans="1:26" ht="17.2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0"/>
      <c r="K141" s="125"/>
      <c r="L141" s="125"/>
      <c r="R141" s="50"/>
      <c r="S141" s="50"/>
      <c r="T141" s="50"/>
      <c r="U141" s="50"/>
      <c r="V141" s="50"/>
      <c r="W141" s="52"/>
      <c r="X141" s="50"/>
      <c r="Y141" s="50"/>
      <c r="Z141" s="50"/>
    </row>
    <row r="142" spans="1:26" ht="17.2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0"/>
      <c r="K142" s="125"/>
      <c r="L142" s="125"/>
      <c r="R142" s="50"/>
      <c r="S142" s="50"/>
      <c r="T142" s="50"/>
      <c r="U142" s="50"/>
      <c r="V142" s="50"/>
      <c r="W142" s="52"/>
      <c r="X142" s="50"/>
      <c r="Y142" s="50"/>
      <c r="Z142" s="50"/>
    </row>
    <row r="143" spans="1:26" ht="17.2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0"/>
      <c r="K143" s="125"/>
      <c r="L143" s="125"/>
      <c r="R143" s="50"/>
      <c r="S143" s="50"/>
      <c r="T143" s="50"/>
      <c r="U143" s="50"/>
      <c r="V143" s="50"/>
      <c r="W143" s="52"/>
      <c r="X143" s="50"/>
      <c r="Y143" s="50"/>
      <c r="Z143" s="50"/>
    </row>
    <row r="144" spans="1:26" ht="17.2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0"/>
      <c r="K144" s="125"/>
      <c r="L144" s="125"/>
      <c r="R144" s="50"/>
      <c r="S144" s="50"/>
      <c r="T144" s="50"/>
      <c r="U144" s="50"/>
      <c r="V144" s="50"/>
      <c r="W144" s="52"/>
      <c r="X144" s="50"/>
      <c r="Y144" s="50"/>
      <c r="Z144" s="50"/>
    </row>
    <row r="145" spans="1:26" ht="17.2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0"/>
      <c r="K145" s="125"/>
      <c r="L145" s="125"/>
      <c r="R145" s="50"/>
      <c r="S145" s="50"/>
      <c r="T145" s="50"/>
      <c r="U145" s="50"/>
      <c r="V145" s="50"/>
      <c r="W145" s="52"/>
      <c r="X145" s="50"/>
      <c r="Y145" s="50"/>
      <c r="Z145" s="50"/>
    </row>
    <row r="146" spans="1:26" ht="17.2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0"/>
      <c r="K146" s="125"/>
      <c r="L146" s="125"/>
      <c r="R146" s="50"/>
      <c r="S146" s="50"/>
      <c r="T146" s="50"/>
      <c r="U146" s="50"/>
      <c r="V146" s="50"/>
      <c r="W146" s="52"/>
      <c r="X146" s="50"/>
      <c r="Y146" s="50"/>
      <c r="Z146" s="50"/>
    </row>
    <row r="147" spans="1:26" ht="17.2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0"/>
      <c r="K147" s="125"/>
      <c r="L147" s="125"/>
      <c r="R147" s="50"/>
      <c r="S147" s="50"/>
      <c r="T147" s="50"/>
      <c r="U147" s="50"/>
      <c r="V147" s="50"/>
      <c r="W147" s="52"/>
      <c r="X147" s="50"/>
      <c r="Y147" s="50"/>
      <c r="Z147" s="50"/>
    </row>
    <row r="148" spans="1:26" ht="17.2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0"/>
      <c r="K148" s="125"/>
      <c r="L148" s="125"/>
      <c r="R148" s="50"/>
      <c r="S148" s="50"/>
      <c r="T148" s="50"/>
      <c r="U148" s="50"/>
      <c r="V148" s="50"/>
      <c r="W148" s="52"/>
      <c r="X148" s="50"/>
      <c r="Y148" s="50"/>
      <c r="Z148" s="50"/>
    </row>
    <row r="149" spans="1:26" ht="17.2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0"/>
      <c r="K149" s="125"/>
      <c r="L149" s="125"/>
      <c r="R149" s="50"/>
      <c r="S149" s="50"/>
      <c r="T149" s="50"/>
      <c r="U149" s="50"/>
      <c r="V149" s="50"/>
      <c r="W149" s="52"/>
      <c r="X149" s="50"/>
      <c r="Y149" s="50"/>
      <c r="Z149" s="50"/>
    </row>
    <row r="150" spans="1:26" ht="17.2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0"/>
      <c r="K150" s="125"/>
      <c r="L150" s="125"/>
      <c r="R150" s="50"/>
      <c r="S150" s="50"/>
      <c r="T150" s="50"/>
      <c r="U150" s="50"/>
      <c r="V150" s="50"/>
      <c r="W150" s="52"/>
      <c r="X150" s="50"/>
      <c r="Y150" s="50"/>
      <c r="Z150" s="50"/>
    </row>
    <row r="151" spans="1:26" ht="17.2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0"/>
      <c r="K151" s="125"/>
      <c r="L151" s="125"/>
      <c r="R151" s="50"/>
      <c r="S151" s="50"/>
      <c r="T151" s="50"/>
      <c r="U151" s="50"/>
      <c r="V151" s="50"/>
      <c r="W151" s="52"/>
      <c r="X151" s="50"/>
      <c r="Y151" s="50"/>
      <c r="Z151" s="50"/>
    </row>
    <row r="152" spans="1:26" ht="17.2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0"/>
      <c r="K152" s="125"/>
      <c r="L152" s="125"/>
      <c r="R152" s="50"/>
      <c r="S152" s="50"/>
      <c r="T152" s="50"/>
      <c r="U152" s="50"/>
      <c r="V152" s="50"/>
      <c r="W152" s="52"/>
      <c r="X152" s="50"/>
      <c r="Y152" s="50"/>
      <c r="Z152" s="50"/>
    </row>
    <row r="153" spans="1:26" ht="17.2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0"/>
      <c r="K153" s="125"/>
      <c r="L153" s="125"/>
      <c r="R153" s="50"/>
      <c r="S153" s="50"/>
      <c r="T153" s="50"/>
      <c r="U153" s="50"/>
      <c r="V153" s="50"/>
      <c r="W153" s="52"/>
      <c r="X153" s="50"/>
      <c r="Y153" s="50"/>
      <c r="Z153" s="50"/>
    </row>
    <row r="154" spans="1:26" ht="17.2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0"/>
      <c r="K154" s="125"/>
      <c r="L154" s="125"/>
      <c r="R154" s="50"/>
      <c r="S154" s="50"/>
      <c r="T154" s="50"/>
      <c r="U154" s="50"/>
      <c r="V154" s="50"/>
      <c r="W154" s="52"/>
      <c r="X154" s="50"/>
      <c r="Y154" s="50"/>
      <c r="Z154" s="50"/>
    </row>
    <row r="155" spans="1:26" ht="17.2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0"/>
      <c r="K155" s="125"/>
      <c r="L155" s="125"/>
      <c r="R155" s="50"/>
      <c r="S155" s="50"/>
      <c r="T155" s="50"/>
      <c r="U155" s="50"/>
      <c r="V155" s="50"/>
      <c r="W155" s="52"/>
      <c r="X155" s="50"/>
      <c r="Y155" s="50"/>
      <c r="Z155" s="50"/>
    </row>
    <row r="156" spans="1:26" ht="17.2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0"/>
      <c r="K156" s="125"/>
      <c r="L156" s="125"/>
      <c r="R156" s="50"/>
      <c r="S156" s="50"/>
      <c r="T156" s="50"/>
      <c r="U156" s="50"/>
      <c r="V156" s="50"/>
      <c r="W156" s="52"/>
      <c r="X156" s="50"/>
      <c r="Y156" s="50"/>
      <c r="Z156" s="50"/>
    </row>
    <row r="157" spans="1:26" ht="17.2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0"/>
      <c r="K157" s="125"/>
      <c r="L157" s="125"/>
      <c r="R157" s="50"/>
      <c r="S157" s="50"/>
      <c r="T157" s="50"/>
      <c r="U157" s="50"/>
      <c r="V157" s="50"/>
      <c r="W157" s="52"/>
      <c r="X157" s="50"/>
      <c r="Y157" s="50"/>
      <c r="Z157" s="50"/>
    </row>
    <row r="158" spans="1:26" ht="17.2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0"/>
      <c r="K158" s="125"/>
      <c r="L158" s="125"/>
      <c r="R158" s="50"/>
      <c r="S158" s="50"/>
      <c r="T158" s="50"/>
      <c r="U158" s="50"/>
      <c r="V158" s="50"/>
      <c r="W158" s="52"/>
      <c r="X158" s="50"/>
      <c r="Y158" s="50"/>
      <c r="Z158" s="50"/>
    </row>
    <row r="159" spans="1:26" ht="17.2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0"/>
      <c r="K159" s="125"/>
      <c r="L159" s="125"/>
      <c r="R159" s="50"/>
      <c r="S159" s="50"/>
      <c r="T159" s="50"/>
      <c r="U159" s="50"/>
      <c r="V159" s="50"/>
      <c r="W159" s="52"/>
      <c r="X159" s="50"/>
      <c r="Y159" s="50"/>
      <c r="Z159" s="50"/>
    </row>
    <row r="160" spans="1:26" ht="17.2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0"/>
      <c r="K160" s="125"/>
      <c r="L160" s="125"/>
      <c r="R160" s="50"/>
      <c r="S160" s="50"/>
      <c r="T160" s="50"/>
      <c r="U160" s="50"/>
      <c r="V160" s="50"/>
      <c r="W160" s="52"/>
      <c r="X160" s="50"/>
      <c r="Y160" s="50"/>
      <c r="Z160" s="50"/>
    </row>
    <row r="161" spans="1:26" ht="17.2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0"/>
      <c r="K161" s="125"/>
      <c r="L161" s="125"/>
      <c r="R161" s="50"/>
      <c r="S161" s="50"/>
      <c r="T161" s="50"/>
      <c r="U161" s="50"/>
      <c r="V161" s="50"/>
      <c r="W161" s="52"/>
      <c r="X161" s="50"/>
      <c r="Y161" s="50"/>
      <c r="Z161" s="50"/>
    </row>
    <row r="162" spans="1:26" ht="17.2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0"/>
      <c r="K162" s="125"/>
      <c r="L162" s="125"/>
      <c r="R162" s="50"/>
      <c r="S162" s="50"/>
      <c r="T162" s="50"/>
      <c r="U162" s="50"/>
      <c r="V162" s="50"/>
      <c r="W162" s="52"/>
      <c r="X162" s="50"/>
      <c r="Y162" s="50"/>
      <c r="Z162" s="50"/>
    </row>
    <row r="163" spans="1:26" ht="17.2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0"/>
      <c r="K163" s="125"/>
      <c r="L163" s="125"/>
      <c r="R163" s="50"/>
      <c r="S163" s="50"/>
      <c r="T163" s="50"/>
      <c r="U163" s="50"/>
      <c r="V163" s="50"/>
      <c r="W163" s="52"/>
      <c r="X163" s="50"/>
      <c r="Y163" s="50"/>
      <c r="Z163" s="50"/>
    </row>
    <row r="164" spans="1:26" ht="17.2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0"/>
      <c r="K164" s="125"/>
      <c r="L164" s="125"/>
      <c r="R164" s="50"/>
      <c r="S164" s="50"/>
      <c r="T164" s="50"/>
      <c r="U164" s="50"/>
      <c r="V164" s="50"/>
      <c r="W164" s="52"/>
      <c r="X164" s="50"/>
      <c r="Y164" s="50"/>
      <c r="Z164" s="50"/>
    </row>
    <row r="165" spans="1:26" ht="17.2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0"/>
      <c r="K165" s="125"/>
      <c r="L165" s="125"/>
      <c r="R165" s="50"/>
      <c r="S165" s="50"/>
      <c r="T165" s="50"/>
      <c r="U165" s="50"/>
      <c r="V165" s="50"/>
      <c r="W165" s="52"/>
      <c r="X165" s="50"/>
      <c r="Y165" s="50"/>
      <c r="Z165" s="50"/>
    </row>
    <row r="166" spans="1:26" ht="17.2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0"/>
      <c r="K166" s="125"/>
      <c r="L166" s="125"/>
      <c r="R166" s="50"/>
      <c r="S166" s="50"/>
      <c r="T166" s="50"/>
      <c r="U166" s="50"/>
      <c r="V166" s="50"/>
      <c r="W166" s="52"/>
      <c r="X166" s="50"/>
      <c r="Y166" s="50"/>
      <c r="Z166" s="50"/>
    </row>
    <row r="167" spans="1:26" ht="17.2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0"/>
      <c r="K167" s="125"/>
      <c r="L167" s="125"/>
      <c r="R167" s="50"/>
      <c r="S167" s="50"/>
      <c r="T167" s="50"/>
      <c r="U167" s="50"/>
      <c r="V167" s="50"/>
      <c r="W167" s="52"/>
      <c r="X167" s="50"/>
      <c r="Y167" s="50"/>
      <c r="Z167" s="50"/>
    </row>
    <row r="168" spans="1:26" ht="17.2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0"/>
      <c r="K168" s="125"/>
      <c r="L168" s="125"/>
      <c r="R168" s="50"/>
      <c r="S168" s="50"/>
      <c r="T168" s="50"/>
      <c r="U168" s="50"/>
      <c r="V168" s="50"/>
      <c r="W168" s="52"/>
      <c r="X168" s="50"/>
      <c r="Y168" s="50"/>
      <c r="Z168" s="50"/>
    </row>
    <row r="169" spans="1:26" ht="17.2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0"/>
      <c r="K169" s="125"/>
      <c r="L169" s="125"/>
      <c r="R169" s="50"/>
      <c r="S169" s="50"/>
      <c r="T169" s="50"/>
      <c r="U169" s="50"/>
      <c r="V169" s="50"/>
      <c r="W169" s="52"/>
      <c r="X169" s="50"/>
      <c r="Y169" s="50"/>
      <c r="Z169" s="50"/>
    </row>
    <row r="170" spans="1:26" ht="17.2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0"/>
      <c r="K170" s="125"/>
      <c r="L170" s="125"/>
      <c r="R170" s="50"/>
      <c r="S170" s="50"/>
      <c r="T170" s="50"/>
      <c r="U170" s="50"/>
      <c r="V170" s="50"/>
      <c r="W170" s="52"/>
      <c r="X170" s="50"/>
      <c r="Y170" s="50"/>
      <c r="Z170" s="50"/>
    </row>
    <row r="171" spans="1:26" ht="17.2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0"/>
      <c r="K171" s="125"/>
      <c r="L171" s="125"/>
      <c r="R171" s="50"/>
      <c r="S171" s="50"/>
      <c r="T171" s="50"/>
      <c r="U171" s="50"/>
      <c r="V171" s="50"/>
      <c r="W171" s="52"/>
      <c r="X171" s="50"/>
      <c r="Y171" s="50"/>
      <c r="Z171" s="50"/>
    </row>
    <row r="172" spans="1:26" ht="17.2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0"/>
      <c r="K172" s="125"/>
      <c r="L172" s="125"/>
      <c r="R172" s="50"/>
      <c r="S172" s="50"/>
      <c r="T172" s="50"/>
      <c r="U172" s="50"/>
      <c r="V172" s="50"/>
      <c r="W172" s="52"/>
      <c r="X172" s="50"/>
      <c r="Y172" s="50"/>
      <c r="Z172" s="50"/>
    </row>
    <row r="173" spans="1:26" ht="17.2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0"/>
      <c r="K173" s="125"/>
      <c r="L173" s="125"/>
      <c r="R173" s="50"/>
      <c r="S173" s="50"/>
      <c r="T173" s="50"/>
      <c r="U173" s="50"/>
      <c r="V173" s="50"/>
      <c r="W173" s="52"/>
      <c r="X173" s="50"/>
      <c r="Y173" s="50"/>
      <c r="Z173" s="50"/>
    </row>
    <row r="174" spans="1:26" ht="17.2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0"/>
      <c r="K174" s="125"/>
      <c r="L174" s="125"/>
      <c r="R174" s="50"/>
      <c r="S174" s="50"/>
      <c r="T174" s="50"/>
      <c r="U174" s="50"/>
      <c r="V174" s="50"/>
      <c r="W174" s="52"/>
      <c r="X174" s="50"/>
      <c r="Y174" s="50"/>
      <c r="Z174" s="50"/>
    </row>
    <row r="175" spans="1:26" ht="17.2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0"/>
      <c r="K175" s="125"/>
      <c r="L175" s="125"/>
      <c r="R175" s="50"/>
      <c r="S175" s="50"/>
      <c r="T175" s="50"/>
      <c r="U175" s="50"/>
      <c r="V175" s="50"/>
      <c r="W175" s="52"/>
      <c r="X175" s="50"/>
      <c r="Y175" s="50"/>
      <c r="Z175" s="50"/>
    </row>
    <row r="176" spans="1:26" ht="17.2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0"/>
      <c r="K176" s="125"/>
      <c r="L176" s="125"/>
      <c r="R176" s="50"/>
      <c r="S176" s="50"/>
      <c r="T176" s="50"/>
      <c r="U176" s="50"/>
      <c r="V176" s="50"/>
      <c r="W176" s="52"/>
      <c r="X176" s="50"/>
      <c r="Y176" s="50"/>
      <c r="Z176" s="50"/>
    </row>
    <row r="177" spans="1:26" ht="17.2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0"/>
      <c r="K177" s="125"/>
      <c r="L177" s="125"/>
      <c r="R177" s="50"/>
      <c r="S177" s="50"/>
      <c r="T177" s="50"/>
      <c r="U177" s="50"/>
      <c r="V177" s="50"/>
      <c r="W177" s="52"/>
      <c r="X177" s="50"/>
      <c r="Y177" s="50"/>
      <c r="Z177" s="50"/>
    </row>
    <row r="178" spans="1:26" ht="17.2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0"/>
      <c r="K178" s="125"/>
      <c r="L178" s="125"/>
      <c r="R178" s="50"/>
      <c r="S178" s="50"/>
      <c r="T178" s="50"/>
      <c r="U178" s="50"/>
      <c r="V178" s="50"/>
      <c r="W178" s="52"/>
      <c r="X178" s="50"/>
      <c r="Y178" s="50"/>
      <c r="Z178" s="50"/>
    </row>
    <row r="179" spans="1:26" ht="17.2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0"/>
      <c r="K179" s="125"/>
      <c r="L179" s="125"/>
      <c r="R179" s="50"/>
      <c r="S179" s="50"/>
      <c r="T179" s="50"/>
      <c r="U179" s="50"/>
      <c r="V179" s="50"/>
      <c r="W179" s="52"/>
      <c r="X179" s="50"/>
      <c r="Y179" s="50"/>
      <c r="Z179" s="50"/>
    </row>
    <row r="180" spans="1:26" ht="17.2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0"/>
      <c r="K180" s="125"/>
      <c r="L180" s="125"/>
      <c r="R180" s="50"/>
      <c r="S180" s="50"/>
      <c r="T180" s="50"/>
      <c r="U180" s="50"/>
      <c r="V180" s="50"/>
      <c r="W180" s="52"/>
      <c r="X180" s="50"/>
      <c r="Y180" s="50"/>
      <c r="Z180" s="50"/>
    </row>
    <row r="181" spans="1:26" ht="17.2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0"/>
      <c r="K181" s="125"/>
      <c r="L181" s="125"/>
      <c r="R181" s="50"/>
      <c r="S181" s="50"/>
      <c r="T181" s="50"/>
      <c r="U181" s="50"/>
      <c r="V181" s="50"/>
      <c r="W181" s="52"/>
      <c r="X181" s="50"/>
      <c r="Y181" s="50"/>
      <c r="Z181" s="50"/>
    </row>
    <row r="182" spans="1:26" ht="17.2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0"/>
      <c r="K182" s="125"/>
      <c r="L182" s="125"/>
      <c r="R182" s="50"/>
      <c r="S182" s="50"/>
      <c r="T182" s="50"/>
      <c r="U182" s="50"/>
      <c r="V182" s="50"/>
      <c r="W182" s="52"/>
      <c r="X182" s="50"/>
      <c r="Y182" s="50"/>
      <c r="Z182" s="50"/>
    </row>
    <row r="183" spans="1:26" ht="17.2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0"/>
      <c r="K183" s="125"/>
      <c r="L183" s="125"/>
      <c r="R183" s="50"/>
      <c r="S183" s="50"/>
      <c r="T183" s="50"/>
      <c r="U183" s="50"/>
      <c r="V183" s="50"/>
      <c r="W183" s="52"/>
      <c r="X183" s="50"/>
      <c r="Y183" s="50"/>
      <c r="Z183" s="50"/>
    </row>
    <row r="184" spans="1:26" ht="17.2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0"/>
      <c r="K184" s="125"/>
      <c r="L184" s="125"/>
      <c r="R184" s="50"/>
      <c r="S184" s="50"/>
      <c r="T184" s="50"/>
      <c r="U184" s="50"/>
      <c r="V184" s="50"/>
      <c r="W184" s="52"/>
      <c r="X184" s="50"/>
      <c r="Y184" s="50"/>
      <c r="Z184" s="50"/>
    </row>
    <row r="185" spans="1:26" ht="17.2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0"/>
      <c r="K185" s="125"/>
      <c r="L185" s="125"/>
      <c r="R185" s="50"/>
      <c r="S185" s="50"/>
      <c r="T185" s="50"/>
      <c r="U185" s="50"/>
      <c r="V185" s="50"/>
      <c r="W185" s="52"/>
      <c r="X185" s="50"/>
      <c r="Y185" s="50"/>
      <c r="Z185" s="50"/>
    </row>
    <row r="186" spans="1:26" ht="17.2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0"/>
      <c r="K186" s="125"/>
      <c r="L186" s="125"/>
      <c r="R186" s="50"/>
      <c r="S186" s="50"/>
      <c r="T186" s="50"/>
      <c r="U186" s="50"/>
      <c r="V186" s="50"/>
      <c r="W186" s="52"/>
      <c r="X186" s="50"/>
      <c r="Y186" s="50"/>
      <c r="Z186" s="50"/>
    </row>
    <row r="187" spans="1:26" ht="17.2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0"/>
      <c r="K187" s="125"/>
      <c r="L187" s="125"/>
      <c r="R187" s="50"/>
      <c r="S187" s="50"/>
      <c r="T187" s="50"/>
      <c r="U187" s="50"/>
      <c r="V187" s="50"/>
      <c r="W187" s="52"/>
      <c r="X187" s="50"/>
      <c r="Y187" s="50"/>
      <c r="Z187" s="50"/>
    </row>
    <row r="188" spans="1:26" ht="17.2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0"/>
      <c r="K188" s="125"/>
      <c r="L188" s="125"/>
      <c r="R188" s="50"/>
      <c r="S188" s="50"/>
      <c r="T188" s="50"/>
      <c r="U188" s="50"/>
      <c r="V188" s="50"/>
      <c r="W188" s="52"/>
      <c r="X188" s="50"/>
      <c r="Y188" s="50"/>
      <c r="Z188" s="50"/>
    </row>
    <row r="189" spans="1:26" ht="17.2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0"/>
      <c r="K189" s="125"/>
      <c r="L189" s="125"/>
      <c r="R189" s="50"/>
      <c r="S189" s="50"/>
      <c r="T189" s="50"/>
      <c r="U189" s="50"/>
      <c r="V189" s="50"/>
      <c r="W189" s="52"/>
      <c r="X189" s="50"/>
      <c r="Y189" s="50"/>
      <c r="Z189" s="50"/>
    </row>
    <row r="190" spans="1:26" ht="17.2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0"/>
      <c r="K190" s="125"/>
      <c r="L190" s="125"/>
      <c r="R190" s="50"/>
      <c r="S190" s="50"/>
      <c r="T190" s="50"/>
      <c r="U190" s="50"/>
      <c r="V190" s="50"/>
      <c r="W190" s="52"/>
      <c r="X190" s="50"/>
      <c r="Y190" s="50"/>
      <c r="Z190" s="50"/>
    </row>
    <row r="191" spans="1:26" ht="17.2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0"/>
      <c r="K191" s="125"/>
      <c r="L191" s="125"/>
      <c r="R191" s="50"/>
      <c r="S191" s="50"/>
      <c r="T191" s="50"/>
      <c r="U191" s="50"/>
      <c r="V191" s="50"/>
      <c r="W191" s="52"/>
      <c r="X191" s="50"/>
      <c r="Y191" s="50"/>
      <c r="Z191" s="50"/>
    </row>
    <row r="192" spans="1:26" ht="17.2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0"/>
      <c r="K192" s="125"/>
      <c r="L192" s="125"/>
      <c r="R192" s="50"/>
      <c r="S192" s="50"/>
      <c r="T192" s="50"/>
      <c r="U192" s="50"/>
      <c r="V192" s="50"/>
      <c r="W192" s="52"/>
      <c r="X192" s="50"/>
      <c r="Y192" s="50"/>
      <c r="Z192" s="50"/>
    </row>
    <row r="193" spans="1:26" ht="17.2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0"/>
      <c r="K193" s="125"/>
      <c r="L193" s="125"/>
      <c r="R193" s="50"/>
      <c r="S193" s="50"/>
      <c r="T193" s="50"/>
      <c r="U193" s="50"/>
      <c r="V193" s="50"/>
      <c r="W193" s="52"/>
      <c r="X193" s="50"/>
      <c r="Y193" s="50"/>
      <c r="Z193" s="50"/>
    </row>
    <row r="194" spans="1:26" ht="17.2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0"/>
      <c r="K194" s="125"/>
      <c r="L194" s="125"/>
      <c r="R194" s="50"/>
      <c r="S194" s="50"/>
      <c r="T194" s="50"/>
      <c r="U194" s="50"/>
      <c r="V194" s="50"/>
      <c r="W194" s="52"/>
      <c r="X194" s="50"/>
      <c r="Y194" s="50"/>
      <c r="Z194" s="50"/>
    </row>
    <row r="195" spans="1:26" ht="17.2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0"/>
      <c r="K195" s="125"/>
      <c r="L195" s="125"/>
      <c r="R195" s="50"/>
      <c r="S195" s="50"/>
      <c r="T195" s="50"/>
      <c r="U195" s="50"/>
      <c r="V195" s="50"/>
      <c r="W195" s="52"/>
      <c r="X195" s="50"/>
      <c r="Y195" s="50"/>
      <c r="Z195" s="50"/>
    </row>
    <row r="196" spans="1:26" ht="17.2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0"/>
      <c r="K196" s="125"/>
      <c r="L196" s="125"/>
      <c r="R196" s="50"/>
      <c r="S196" s="50"/>
      <c r="T196" s="50"/>
      <c r="U196" s="50"/>
      <c r="V196" s="50"/>
      <c r="W196" s="52"/>
      <c r="X196" s="50"/>
      <c r="Y196" s="50"/>
      <c r="Z196" s="50"/>
    </row>
    <row r="197" spans="1:26" ht="17.2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0"/>
      <c r="K197" s="125"/>
      <c r="L197" s="125"/>
      <c r="R197" s="50"/>
      <c r="S197" s="50"/>
      <c r="T197" s="50"/>
      <c r="U197" s="50"/>
      <c r="V197" s="50"/>
      <c r="W197" s="52"/>
      <c r="X197" s="50"/>
      <c r="Y197" s="50"/>
      <c r="Z197" s="50"/>
    </row>
    <row r="198" spans="1:26" ht="17.2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0"/>
      <c r="K198" s="125"/>
      <c r="L198" s="125"/>
      <c r="R198" s="50"/>
      <c r="S198" s="50"/>
      <c r="T198" s="50"/>
      <c r="U198" s="50"/>
      <c r="V198" s="50"/>
      <c r="W198" s="52"/>
      <c r="X198" s="50"/>
      <c r="Y198" s="50"/>
      <c r="Z198" s="50"/>
    </row>
    <row r="199" spans="1:26" ht="17.2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0"/>
      <c r="K199" s="125"/>
      <c r="L199" s="125"/>
      <c r="R199" s="50"/>
      <c r="S199" s="50"/>
      <c r="T199" s="50"/>
      <c r="U199" s="50"/>
      <c r="V199" s="50"/>
      <c r="W199" s="52"/>
      <c r="X199" s="50"/>
      <c r="Y199" s="50"/>
      <c r="Z199" s="50"/>
    </row>
    <row r="200" spans="1:26" ht="17.2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0"/>
      <c r="K200" s="125"/>
      <c r="L200" s="125"/>
      <c r="R200" s="50"/>
      <c r="S200" s="50"/>
      <c r="T200" s="50"/>
      <c r="U200" s="50"/>
      <c r="V200" s="50"/>
      <c r="W200" s="52"/>
      <c r="X200" s="50"/>
      <c r="Y200" s="50"/>
      <c r="Z200" s="50"/>
    </row>
    <row r="201" spans="1:26" ht="17.2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0"/>
      <c r="K201" s="125"/>
      <c r="L201" s="125"/>
      <c r="R201" s="50"/>
      <c r="S201" s="50"/>
      <c r="T201" s="50"/>
      <c r="U201" s="50"/>
      <c r="V201" s="50"/>
      <c r="W201" s="52"/>
      <c r="X201" s="50"/>
      <c r="Y201" s="50"/>
      <c r="Z201" s="50"/>
    </row>
    <row r="202" spans="1:26" ht="17.2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0"/>
      <c r="K202" s="125"/>
      <c r="L202" s="125"/>
      <c r="R202" s="50"/>
      <c r="S202" s="50"/>
      <c r="T202" s="50"/>
      <c r="U202" s="50"/>
      <c r="V202" s="50"/>
      <c r="W202" s="52"/>
      <c r="X202" s="50"/>
      <c r="Y202" s="50"/>
      <c r="Z202" s="50"/>
    </row>
    <row r="203" spans="1:26" ht="17.2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0"/>
      <c r="K203" s="125"/>
      <c r="L203" s="125"/>
      <c r="R203" s="50"/>
      <c r="S203" s="50"/>
      <c r="T203" s="50"/>
      <c r="U203" s="50"/>
      <c r="V203" s="50"/>
      <c r="W203" s="52"/>
      <c r="X203" s="50"/>
      <c r="Y203" s="50"/>
      <c r="Z203" s="50"/>
    </row>
    <row r="204" spans="1:26" ht="17.2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0"/>
      <c r="K204" s="125"/>
      <c r="L204" s="125"/>
      <c r="R204" s="50"/>
      <c r="S204" s="50"/>
      <c r="T204" s="50"/>
      <c r="U204" s="50"/>
      <c r="V204" s="50"/>
      <c r="W204" s="52"/>
      <c r="X204" s="50"/>
      <c r="Y204" s="50"/>
      <c r="Z204" s="50"/>
    </row>
    <row r="205" spans="1:26" ht="17.2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0"/>
      <c r="K205" s="125"/>
      <c r="L205" s="125"/>
      <c r="R205" s="50"/>
      <c r="S205" s="50"/>
      <c r="T205" s="50"/>
      <c r="U205" s="50"/>
      <c r="V205" s="50"/>
      <c r="W205" s="52"/>
      <c r="X205" s="50"/>
      <c r="Y205" s="50"/>
      <c r="Z205" s="50"/>
    </row>
    <row r="206" spans="1:26" ht="17.2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0"/>
      <c r="K206" s="125"/>
      <c r="L206" s="125"/>
      <c r="R206" s="50"/>
      <c r="S206" s="50"/>
      <c r="T206" s="50"/>
      <c r="U206" s="50"/>
      <c r="V206" s="50"/>
      <c r="W206" s="52"/>
      <c r="X206" s="50"/>
      <c r="Y206" s="50"/>
      <c r="Z206" s="50"/>
    </row>
    <row r="207" spans="1:26" ht="17.2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0"/>
      <c r="K207" s="125"/>
      <c r="L207" s="125"/>
      <c r="R207" s="50"/>
      <c r="S207" s="50"/>
      <c r="T207" s="50"/>
      <c r="U207" s="50"/>
      <c r="V207" s="50"/>
      <c r="W207" s="52"/>
      <c r="X207" s="50"/>
      <c r="Y207" s="50"/>
      <c r="Z207" s="50"/>
    </row>
    <row r="208" spans="1:26" ht="17.2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0"/>
      <c r="K208" s="125"/>
      <c r="L208" s="125"/>
      <c r="R208" s="50"/>
      <c r="S208" s="50"/>
      <c r="T208" s="50"/>
      <c r="U208" s="50"/>
      <c r="V208" s="50"/>
      <c r="W208" s="52"/>
      <c r="X208" s="50"/>
      <c r="Y208" s="50"/>
      <c r="Z208" s="50"/>
    </row>
    <row r="209" spans="1:26" ht="17.2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0"/>
      <c r="K209" s="125"/>
      <c r="L209" s="125"/>
      <c r="R209" s="50"/>
      <c r="S209" s="50"/>
      <c r="T209" s="50"/>
      <c r="U209" s="50"/>
      <c r="V209" s="50"/>
      <c r="W209" s="52"/>
      <c r="X209" s="50"/>
      <c r="Y209" s="50"/>
      <c r="Z209" s="50"/>
    </row>
    <row r="210" spans="1:26" ht="17.2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0"/>
      <c r="K210" s="125"/>
      <c r="L210" s="125"/>
      <c r="R210" s="50"/>
      <c r="S210" s="50"/>
      <c r="T210" s="50"/>
      <c r="U210" s="50"/>
      <c r="V210" s="50"/>
      <c r="W210" s="52"/>
      <c r="X210" s="50"/>
      <c r="Y210" s="50"/>
      <c r="Z210" s="50"/>
    </row>
    <row r="211" spans="1:26" ht="17.2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0"/>
      <c r="K211" s="125"/>
      <c r="L211" s="125"/>
      <c r="R211" s="50"/>
      <c r="S211" s="50"/>
      <c r="T211" s="50"/>
      <c r="U211" s="50"/>
      <c r="V211" s="50"/>
      <c r="W211" s="52"/>
      <c r="X211" s="50"/>
      <c r="Y211" s="50"/>
      <c r="Z211" s="50"/>
    </row>
    <row r="212" spans="1:26" ht="17.2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0"/>
      <c r="K212" s="125"/>
      <c r="L212" s="125"/>
      <c r="R212" s="50"/>
      <c r="S212" s="50"/>
      <c r="T212" s="50"/>
      <c r="U212" s="50"/>
      <c r="V212" s="50"/>
      <c r="W212" s="52"/>
      <c r="X212" s="50"/>
      <c r="Y212" s="50"/>
      <c r="Z212" s="50"/>
    </row>
    <row r="213" spans="1:26" ht="17.2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0"/>
      <c r="K213" s="125"/>
      <c r="L213" s="125"/>
      <c r="R213" s="50"/>
      <c r="S213" s="50"/>
      <c r="T213" s="50"/>
      <c r="U213" s="50"/>
      <c r="V213" s="50"/>
      <c r="W213" s="52"/>
      <c r="X213" s="50"/>
      <c r="Y213" s="50"/>
      <c r="Z213" s="50"/>
    </row>
    <row r="214" spans="1:26" ht="17.2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0"/>
      <c r="K214" s="125"/>
      <c r="L214" s="125"/>
      <c r="R214" s="50"/>
      <c r="S214" s="50"/>
      <c r="T214" s="50"/>
      <c r="U214" s="50"/>
      <c r="V214" s="50"/>
      <c r="W214" s="52"/>
      <c r="X214" s="50"/>
      <c r="Y214" s="50"/>
      <c r="Z214" s="50"/>
    </row>
    <row r="215" spans="1:26" ht="17.2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0"/>
      <c r="K215" s="125"/>
      <c r="L215" s="125"/>
      <c r="R215" s="50"/>
      <c r="S215" s="50"/>
      <c r="T215" s="50"/>
      <c r="U215" s="50"/>
      <c r="V215" s="50"/>
      <c r="W215" s="52"/>
      <c r="X215" s="50"/>
      <c r="Y215" s="50"/>
      <c r="Z215" s="50"/>
    </row>
    <row r="216" spans="1:26" ht="17.2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0"/>
      <c r="K216" s="125"/>
      <c r="L216" s="125"/>
      <c r="R216" s="50"/>
      <c r="S216" s="50"/>
      <c r="T216" s="50"/>
      <c r="U216" s="50"/>
      <c r="V216" s="50"/>
      <c r="W216" s="52"/>
      <c r="X216" s="50"/>
      <c r="Y216" s="50"/>
      <c r="Z216" s="50"/>
    </row>
    <row r="217" spans="1:26" ht="17.2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0"/>
      <c r="K217" s="125"/>
      <c r="L217" s="125"/>
      <c r="R217" s="50"/>
      <c r="S217" s="50"/>
      <c r="T217" s="50"/>
      <c r="U217" s="50"/>
      <c r="V217" s="50"/>
      <c r="W217" s="52"/>
      <c r="X217" s="50"/>
      <c r="Y217" s="50"/>
      <c r="Z217" s="50"/>
    </row>
    <row r="218" spans="1:26" ht="17.2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0"/>
      <c r="K218" s="125"/>
      <c r="L218" s="125"/>
      <c r="R218" s="50"/>
      <c r="S218" s="50"/>
      <c r="T218" s="50"/>
      <c r="U218" s="50"/>
      <c r="V218" s="50"/>
      <c r="W218" s="52"/>
      <c r="X218" s="50"/>
      <c r="Y218" s="50"/>
      <c r="Z218" s="50"/>
    </row>
    <row r="219" spans="1:26" ht="17.2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0"/>
      <c r="K219" s="125"/>
      <c r="L219" s="125"/>
      <c r="R219" s="50"/>
      <c r="S219" s="50"/>
      <c r="T219" s="50"/>
      <c r="U219" s="50"/>
      <c r="V219" s="50"/>
      <c r="W219" s="52"/>
      <c r="X219" s="50"/>
      <c r="Y219" s="50"/>
      <c r="Z219" s="50"/>
    </row>
    <row r="220" spans="1:26" ht="17.2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0"/>
      <c r="K220" s="125"/>
      <c r="L220" s="125"/>
      <c r="R220" s="50"/>
      <c r="S220" s="50"/>
      <c r="T220" s="50"/>
      <c r="U220" s="50"/>
      <c r="V220" s="50"/>
      <c r="W220" s="52"/>
      <c r="X220" s="50"/>
      <c r="Y220" s="50"/>
      <c r="Z220" s="50"/>
    </row>
    <row r="221" spans="1:26" ht="17.2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0"/>
      <c r="K221" s="125"/>
      <c r="L221" s="125"/>
      <c r="R221" s="50"/>
      <c r="S221" s="50"/>
      <c r="T221" s="50"/>
      <c r="U221" s="50"/>
      <c r="V221" s="50"/>
      <c r="W221" s="52"/>
      <c r="X221" s="50"/>
      <c r="Y221" s="50"/>
      <c r="Z221" s="50"/>
    </row>
    <row r="222" spans="1:26" ht="17.2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0"/>
      <c r="K222" s="125"/>
      <c r="L222" s="125"/>
      <c r="R222" s="50"/>
      <c r="S222" s="50"/>
      <c r="T222" s="50"/>
      <c r="U222" s="50"/>
      <c r="V222" s="50"/>
      <c r="W222" s="52"/>
      <c r="X222" s="50"/>
      <c r="Y222" s="50"/>
      <c r="Z222" s="50"/>
    </row>
    <row r="223" spans="1:26" ht="17.2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0"/>
      <c r="K223" s="125"/>
      <c r="L223" s="125"/>
      <c r="R223" s="50"/>
      <c r="S223" s="50"/>
      <c r="T223" s="50"/>
      <c r="U223" s="50"/>
      <c r="V223" s="50"/>
      <c r="W223" s="52"/>
      <c r="X223" s="50"/>
      <c r="Y223" s="50"/>
      <c r="Z223" s="50"/>
    </row>
    <row r="224" spans="1:26" ht="17.2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0"/>
      <c r="K224" s="125"/>
      <c r="L224" s="125"/>
      <c r="R224" s="50"/>
      <c r="S224" s="50"/>
      <c r="T224" s="50"/>
      <c r="U224" s="50"/>
      <c r="V224" s="50"/>
      <c r="W224" s="52"/>
      <c r="X224" s="50"/>
      <c r="Y224" s="50"/>
      <c r="Z224" s="50"/>
    </row>
    <row r="225" spans="1:26" ht="17.2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0"/>
      <c r="K225" s="125"/>
      <c r="L225" s="125"/>
      <c r="R225" s="50"/>
      <c r="S225" s="50"/>
      <c r="T225" s="50"/>
      <c r="U225" s="50"/>
      <c r="V225" s="50"/>
      <c r="W225" s="52"/>
      <c r="X225" s="50"/>
      <c r="Y225" s="50"/>
      <c r="Z225" s="50"/>
    </row>
    <row r="226" spans="1:26" ht="17.2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0"/>
      <c r="K226" s="125"/>
      <c r="L226" s="125"/>
      <c r="R226" s="50"/>
      <c r="S226" s="50"/>
      <c r="T226" s="50"/>
      <c r="U226" s="50"/>
      <c r="V226" s="50"/>
      <c r="W226" s="52"/>
      <c r="X226" s="50"/>
      <c r="Y226" s="50"/>
      <c r="Z226" s="50"/>
    </row>
    <row r="227" spans="1:26" ht="17.2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0"/>
      <c r="K227" s="125"/>
      <c r="L227" s="125"/>
      <c r="R227" s="50"/>
      <c r="S227" s="50"/>
      <c r="T227" s="50"/>
      <c r="U227" s="50"/>
      <c r="V227" s="50"/>
      <c r="W227" s="52"/>
      <c r="X227" s="50"/>
      <c r="Y227" s="50"/>
      <c r="Z227" s="50"/>
    </row>
    <row r="228" spans="1:26" ht="17.2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0"/>
      <c r="K228" s="125"/>
      <c r="L228" s="125"/>
      <c r="R228" s="50"/>
      <c r="S228" s="50"/>
      <c r="T228" s="50"/>
      <c r="U228" s="50"/>
      <c r="V228" s="50"/>
      <c r="W228" s="52"/>
      <c r="X228" s="50"/>
      <c r="Y228" s="50"/>
      <c r="Z228" s="50"/>
    </row>
    <row r="229" spans="1:26" ht="17.2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0"/>
      <c r="K229" s="125"/>
      <c r="L229" s="125"/>
      <c r="R229" s="50"/>
      <c r="S229" s="50"/>
      <c r="T229" s="50"/>
      <c r="U229" s="50"/>
      <c r="V229" s="50"/>
      <c r="W229" s="52"/>
      <c r="X229" s="50"/>
      <c r="Y229" s="50"/>
      <c r="Z229" s="50"/>
    </row>
    <row r="230" spans="1:26" ht="17.2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0"/>
      <c r="K230" s="125"/>
      <c r="L230" s="125"/>
      <c r="R230" s="50"/>
      <c r="S230" s="50"/>
      <c r="T230" s="50"/>
      <c r="U230" s="50"/>
      <c r="V230" s="50"/>
      <c r="W230" s="52"/>
      <c r="X230" s="50"/>
      <c r="Y230" s="50"/>
      <c r="Z230" s="50"/>
    </row>
    <row r="231" spans="1:26" ht="17.2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0"/>
      <c r="K231" s="125"/>
      <c r="L231" s="125"/>
      <c r="R231" s="50"/>
      <c r="S231" s="50"/>
      <c r="T231" s="50"/>
      <c r="U231" s="50"/>
      <c r="V231" s="50"/>
      <c r="W231" s="52"/>
      <c r="X231" s="50"/>
      <c r="Y231" s="50"/>
      <c r="Z231" s="50"/>
    </row>
    <row r="232" spans="1:26" ht="17.2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0"/>
      <c r="K232" s="125"/>
      <c r="L232" s="125"/>
      <c r="R232" s="50"/>
      <c r="S232" s="50"/>
      <c r="T232" s="50"/>
      <c r="U232" s="50"/>
      <c r="V232" s="50"/>
      <c r="W232" s="52"/>
      <c r="X232" s="50"/>
      <c r="Y232" s="50"/>
      <c r="Z232" s="50"/>
    </row>
    <row r="233" spans="1:26" ht="17.2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0"/>
      <c r="K233" s="125"/>
      <c r="L233" s="125"/>
      <c r="R233" s="50"/>
      <c r="S233" s="50"/>
      <c r="T233" s="50"/>
      <c r="U233" s="50"/>
      <c r="V233" s="50"/>
      <c r="W233" s="52"/>
      <c r="X233" s="50"/>
      <c r="Y233" s="50"/>
      <c r="Z233" s="50"/>
    </row>
    <row r="234" spans="1:26" ht="17.2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0"/>
      <c r="K234" s="125"/>
      <c r="L234" s="125"/>
      <c r="R234" s="50"/>
      <c r="S234" s="50"/>
      <c r="T234" s="50"/>
      <c r="U234" s="50"/>
      <c r="V234" s="50"/>
      <c r="W234" s="52"/>
      <c r="X234" s="50"/>
      <c r="Y234" s="50"/>
      <c r="Z234" s="50"/>
    </row>
    <row r="235" spans="1:26" ht="17.2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0"/>
      <c r="K235" s="125"/>
      <c r="L235" s="125"/>
      <c r="R235" s="50"/>
      <c r="S235" s="50"/>
      <c r="T235" s="50"/>
      <c r="U235" s="50"/>
      <c r="V235" s="50"/>
      <c r="W235" s="52"/>
      <c r="X235" s="50"/>
      <c r="Y235" s="50"/>
      <c r="Z235" s="50"/>
    </row>
    <row r="236" spans="1:26" ht="17.2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0"/>
      <c r="K236" s="125"/>
      <c r="L236" s="125"/>
      <c r="R236" s="50"/>
      <c r="S236" s="50"/>
      <c r="T236" s="50"/>
      <c r="U236" s="50"/>
      <c r="V236" s="50"/>
      <c r="W236" s="52"/>
      <c r="X236" s="50"/>
      <c r="Y236" s="50"/>
      <c r="Z236" s="50"/>
    </row>
    <row r="237" spans="1:26" ht="17.2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0"/>
      <c r="K237" s="125"/>
      <c r="L237" s="125"/>
      <c r="R237" s="50"/>
      <c r="S237" s="50"/>
      <c r="T237" s="50"/>
      <c r="U237" s="50"/>
      <c r="V237" s="50"/>
      <c r="W237" s="52"/>
      <c r="X237" s="50"/>
      <c r="Y237" s="50"/>
      <c r="Z237" s="50"/>
    </row>
    <row r="238" spans="1:26" ht="17.2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0"/>
      <c r="K238" s="125"/>
      <c r="L238" s="125"/>
      <c r="R238" s="50"/>
      <c r="S238" s="50"/>
      <c r="T238" s="50"/>
      <c r="U238" s="50"/>
      <c r="V238" s="50"/>
      <c r="W238" s="52"/>
      <c r="X238" s="50"/>
      <c r="Y238" s="50"/>
      <c r="Z238" s="50"/>
    </row>
    <row r="239" spans="1:26" ht="17.2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0"/>
      <c r="K239" s="125"/>
      <c r="L239" s="125"/>
      <c r="R239" s="50"/>
      <c r="S239" s="50"/>
      <c r="T239" s="50"/>
      <c r="U239" s="50"/>
      <c r="V239" s="50"/>
      <c r="W239" s="52"/>
      <c r="X239" s="50"/>
      <c r="Y239" s="50"/>
      <c r="Z239" s="50"/>
    </row>
    <row r="240" spans="1:26" ht="17.2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0"/>
      <c r="K240" s="125"/>
      <c r="L240" s="125"/>
      <c r="R240" s="50"/>
      <c r="S240" s="50"/>
      <c r="T240" s="50"/>
      <c r="U240" s="50"/>
      <c r="V240" s="50"/>
      <c r="W240" s="52"/>
      <c r="X240" s="50"/>
      <c r="Y240" s="50"/>
      <c r="Z240" s="50"/>
    </row>
    <row r="241" spans="1:26" ht="17.2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0"/>
      <c r="K241" s="125"/>
      <c r="L241" s="125"/>
      <c r="R241" s="50"/>
      <c r="S241" s="50"/>
      <c r="T241" s="50"/>
      <c r="U241" s="50"/>
      <c r="V241" s="50"/>
      <c r="W241" s="52"/>
      <c r="X241" s="50"/>
      <c r="Y241" s="50"/>
      <c r="Z241" s="50"/>
    </row>
    <row r="242" spans="1:26" ht="17.2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0"/>
      <c r="K242" s="125"/>
      <c r="L242" s="125"/>
      <c r="R242" s="50"/>
      <c r="S242" s="50"/>
      <c r="T242" s="50"/>
      <c r="U242" s="50"/>
      <c r="V242" s="50"/>
      <c r="W242" s="52"/>
      <c r="X242" s="50"/>
      <c r="Y242" s="50"/>
      <c r="Z242" s="50"/>
    </row>
    <row r="243" spans="1:26" ht="17.2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0"/>
      <c r="K243" s="125"/>
      <c r="L243" s="125"/>
      <c r="R243" s="50"/>
      <c r="S243" s="50"/>
      <c r="T243" s="50"/>
      <c r="U243" s="50"/>
      <c r="V243" s="50"/>
      <c r="W243" s="52"/>
      <c r="X243" s="50"/>
      <c r="Y243" s="50"/>
      <c r="Z243" s="50"/>
    </row>
    <row r="244" spans="1:26" ht="17.2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0"/>
      <c r="K244" s="125"/>
      <c r="L244" s="125"/>
      <c r="R244" s="50"/>
      <c r="S244" s="50"/>
      <c r="T244" s="50"/>
      <c r="U244" s="50"/>
      <c r="V244" s="50"/>
      <c r="W244" s="52"/>
      <c r="X244" s="50"/>
      <c r="Y244" s="50"/>
      <c r="Z244" s="50"/>
    </row>
    <row r="245" spans="1:26" ht="17.2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0"/>
      <c r="K245" s="125"/>
      <c r="L245" s="125"/>
      <c r="R245" s="50"/>
      <c r="S245" s="50"/>
      <c r="T245" s="50"/>
      <c r="U245" s="50"/>
      <c r="V245" s="50"/>
      <c r="W245" s="52"/>
      <c r="X245" s="50"/>
      <c r="Y245" s="50"/>
      <c r="Z245" s="50"/>
    </row>
    <row r="246" spans="1:26" ht="17.2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0"/>
      <c r="K246" s="125"/>
      <c r="L246" s="125"/>
      <c r="R246" s="50"/>
      <c r="S246" s="50"/>
      <c r="T246" s="50"/>
      <c r="U246" s="50"/>
      <c r="V246" s="50"/>
      <c r="W246" s="52"/>
      <c r="X246" s="50"/>
      <c r="Y246" s="50"/>
      <c r="Z246" s="50"/>
    </row>
    <row r="247" spans="1:26" ht="17.2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0"/>
      <c r="K247" s="125"/>
      <c r="L247" s="125"/>
      <c r="R247" s="50"/>
      <c r="S247" s="50"/>
      <c r="T247" s="50"/>
      <c r="U247" s="50"/>
      <c r="V247" s="50"/>
      <c r="W247" s="52"/>
      <c r="X247" s="50"/>
      <c r="Y247" s="50"/>
      <c r="Z247" s="50"/>
    </row>
    <row r="248" spans="1:26" ht="17.2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0"/>
      <c r="K248" s="125"/>
      <c r="L248" s="125"/>
      <c r="R248" s="50"/>
      <c r="S248" s="50"/>
      <c r="T248" s="50"/>
      <c r="U248" s="50"/>
      <c r="V248" s="50"/>
      <c r="W248" s="52"/>
      <c r="X248" s="50"/>
      <c r="Y248" s="50"/>
      <c r="Z248" s="50"/>
    </row>
    <row r="249" spans="1:26" ht="17.2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0"/>
      <c r="K249" s="125"/>
      <c r="L249" s="125"/>
      <c r="R249" s="50"/>
      <c r="S249" s="50"/>
      <c r="T249" s="50"/>
      <c r="U249" s="50"/>
      <c r="V249" s="50"/>
      <c r="W249" s="52"/>
      <c r="X249" s="50"/>
      <c r="Y249" s="50"/>
      <c r="Z249" s="50"/>
    </row>
    <row r="250" spans="1:26" ht="17.2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0"/>
      <c r="K250" s="125"/>
      <c r="L250" s="125"/>
      <c r="R250" s="50"/>
      <c r="S250" s="50"/>
      <c r="T250" s="50"/>
      <c r="U250" s="50"/>
      <c r="V250" s="50"/>
      <c r="W250" s="52"/>
      <c r="X250" s="50"/>
      <c r="Y250" s="50"/>
      <c r="Z250" s="50"/>
    </row>
    <row r="251" spans="1:26" ht="17.2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0"/>
      <c r="K251" s="125"/>
      <c r="L251" s="125"/>
      <c r="R251" s="50"/>
      <c r="S251" s="50"/>
      <c r="T251" s="50"/>
      <c r="U251" s="50"/>
      <c r="V251" s="50"/>
      <c r="W251" s="52"/>
      <c r="X251" s="50"/>
      <c r="Y251" s="50"/>
      <c r="Z251" s="50"/>
    </row>
    <row r="252" spans="1:26" ht="17.2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0"/>
      <c r="K252" s="125"/>
      <c r="L252" s="125"/>
      <c r="R252" s="50"/>
      <c r="S252" s="50"/>
      <c r="T252" s="50"/>
      <c r="U252" s="50"/>
      <c r="V252" s="50"/>
      <c r="W252" s="52"/>
      <c r="X252" s="50"/>
      <c r="Y252" s="50"/>
      <c r="Z252" s="50"/>
    </row>
    <row r="253" spans="1:26" ht="17.2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0"/>
      <c r="K253" s="125"/>
      <c r="L253" s="125"/>
      <c r="R253" s="50"/>
      <c r="S253" s="50"/>
      <c r="T253" s="50"/>
      <c r="U253" s="50"/>
      <c r="V253" s="50"/>
      <c r="W253" s="52"/>
      <c r="X253" s="50"/>
      <c r="Y253" s="50"/>
      <c r="Z253" s="50"/>
    </row>
    <row r="254" spans="1:26" ht="17.2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0"/>
      <c r="K254" s="125"/>
      <c r="L254" s="125"/>
      <c r="R254" s="50"/>
      <c r="S254" s="50"/>
      <c r="T254" s="50"/>
      <c r="U254" s="50"/>
      <c r="V254" s="50"/>
      <c r="W254" s="52"/>
      <c r="X254" s="50"/>
      <c r="Y254" s="50"/>
      <c r="Z254" s="50"/>
    </row>
    <row r="255" spans="1:26" ht="17.2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0"/>
      <c r="K255" s="125"/>
      <c r="L255" s="125"/>
      <c r="R255" s="50"/>
      <c r="S255" s="50"/>
      <c r="T255" s="50"/>
      <c r="U255" s="50"/>
      <c r="V255" s="50"/>
      <c r="W255" s="52"/>
      <c r="X255" s="50"/>
      <c r="Y255" s="50"/>
      <c r="Z255" s="50"/>
    </row>
    <row r="256" spans="1:26" ht="17.2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0"/>
      <c r="K256" s="125"/>
      <c r="L256" s="125"/>
      <c r="R256" s="50"/>
      <c r="S256" s="50"/>
      <c r="T256" s="50"/>
      <c r="U256" s="50"/>
      <c r="V256" s="50"/>
      <c r="W256" s="52"/>
      <c r="X256" s="50"/>
      <c r="Y256" s="50"/>
      <c r="Z256" s="50"/>
    </row>
    <row r="257" spans="1:26" ht="17.2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0"/>
      <c r="K257" s="125"/>
      <c r="L257" s="125"/>
      <c r="R257" s="50"/>
      <c r="S257" s="50"/>
      <c r="T257" s="50"/>
      <c r="U257" s="50"/>
      <c r="V257" s="50"/>
      <c r="W257" s="52"/>
      <c r="X257" s="50"/>
      <c r="Y257" s="50"/>
      <c r="Z257" s="50"/>
    </row>
    <row r="258" spans="1:26" ht="17.2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0"/>
      <c r="K258" s="125"/>
      <c r="L258" s="125"/>
      <c r="R258" s="50"/>
      <c r="S258" s="50"/>
      <c r="T258" s="50"/>
      <c r="U258" s="50"/>
      <c r="V258" s="50"/>
      <c r="W258" s="52"/>
      <c r="X258" s="50"/>
      <c r="Y258" s="50"/>
      <c r="Z258" s="50"/>
    </row>
    <row r="259" spans="1:26" ht="17.2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0"/>
      <c r="K259" s="125"/>
      <c r="L259" s="125"/>
      <c r="R259" s="50"/>
      <c r="S259" s="50"/>
      <c r="T259" s="50"/>
      <c r="U259" s="50"/>
      <c r="V259" s="50"/>
      <c r="W259" s="52"/>
      <c r="X259" s="50"/>
      <c r="Y259" s="50"/>
      <c r="Z259" s="50"/>
    </row>
    <row r="260" spans="1:26" ht="17.2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0"/>
      <c r="K260" s="125"/>
      <c r="L260" s="125"/>
      <c r="R260" s="50"/>
      <c r="S260" s="50"/>
      <c r="T260" s="50"/>
      <c r="U260" s="50"/>
      <c r="V260" s="50"/>
      <c r="W260" s="52"/>
      <c r="X260" s="50"/>
      <c r="Y260" s="50"/>
      <c r="Z260" s="50"/>
    </row>
    <row r="261" spans="1:26" ht="17.2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0"/>
      <c r="K261" s="125"/>
      <c r="L261" s="125"/>
      <c r="R261" s="50"/>
      <c r="S261" s="50"/>
      <c r="T261" s="50"/>
      <c r="U261" s="50"/>
      <c r="V261" s="50"/>
      <c r="W261" s="52"/>
      <c r="X261" s="50"/>
      <c r="Y261" s="50"/>
      <c r="Z261" s="50"/>
    </row>
    <row r="262" spans="1:26" ht="17.2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0"/>
      <c r="K262" s="125"/>
      <c r="L262" s="125"/>
      <c r="R262" s="50"/>
      <c r="S262" s="50"/>
      <c r="T262" s="50"/>
      <c r="U262" s="50"/>
      <c r="V262" s="50"/>
      <c r="W262" s="52"/>
      <c r="X262" s="50"/>
      <c r="Y262" s="50"/>
      <c r="Z262" s="50"/>
    </row>
    <row r="263" spans="1:26" ht="17.2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0"/>
      <c r="K263" s="125"/>
      <c r="L263" s="125"/>
      <c r="R263" s="50"/>
      <c r="S263" s="50"/>
      <c r="T263" s="50"/>
      <c r="U263" s="50"/>
      <c r="V263" s="50"/>
      <c r="W263" s="52"/>
      <c r="X263" s="50"/>
      <c r="Y263" s="50"/>
      <c r="Z263" s="50"/>
    </row>
    <row r="264" spans="1:26" ht="17.2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0"/>
      <c r="K264" s="125"/>
      <c r="L264" s="125"/>
      <c r="R264" s="50"/>
      <c r="S264" s="50"/>
      <c r="T264" s="50"/>
      <c r="U264" s="50"/>
      <c r="V264" s="50"/>
      <c r="W264" s="52"/>
      <c r="X264" s="50"/>
      <c r="Y264" s="50"/>
      <c r="Z264" s="50"/>
    </row>
    <row r="265" spans="1:26" ht="17.2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0"/>
      <c r="K265" s="125"/>
      <c r="L265" s="125"/>
      <c r="R265" s="50"/>
      <c r="S265" s="50"/>
      <c r="T265" s="50"/>
      <c r="U265" s="50"/>
      <c r="V265" s="50"/>
      <c r="W265" s="52"/>
      <c r="X265" s="50"/>
      <c r="Y265" s="50"/>
      <c r="Z265" s="50"/>
    </row>
    <row r="266" spans="1:26" ht="17.2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0"/>
      <c r="K266" s="125"/>
      <c r="L266" s="125"/>
      <c r="R266" s="50"/>
      <c r="S266" s="50"/>
      <c r="T266" s="50"/>
      <c r="U266" s="50"/>
      <c r="V266" s="50"/>
      <c r="W266" s="52"/>
      <c r="X266" s="50"/>
      <c r="Y266" s="50"/>
      <c r="Z266" s="50"/>
    </row>
    <row r="267" spans="1:26" ht="17.2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0"/>
      <c r="K267" s="125"/>
      <c r="L267" s="125"/>
      <c r="R267" s="50"/>
      <c r="S267" s="50"/>
      <c r="T267" s="50"/>
      <c r="U267" s="50"/>
      <c r="V267" s="50"/>
      <c r="W267" s="52"/>
      <c r="X267" s="50"/>
      <c r="Y267" s="50"/>
      <c r="Z267" s="50"/>
    </row>
    <row r="268" spans="1:26" ht="17.2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0"/>
      <c r="K268" s="125"/>
      <c r="L268" s="125"/>
      <c r="R268" s="50"/>
      <c r="S268" s="50"/>
      <c r="T268" s="50"/>
      <c r="U268" s="50"/>
      <c r="V268" s="50"/>
      <c r="W268" s="52"/>
      <c r="X268" s="50"/>
      <c r="Y268" s="50"/>
      <c r="Z268" s="50"/>
    </row>
    <row r="269" spans="1:26" ht="17.2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0"/>
      <c r="K269" s="125"/>
      <c r="L269" s="125"/>
      <c r="R269" s="50"/>
      <c r="S269" s="50"/>
      <c r="T269" s="50"/>
      <c r="U269" s="50"/>
      <c r="V269" s="50"/>
      <c r="W269" s="52"/>
      <c r="X269" s="50"/>
      <c r="Y269" s="50"/>
      <c r="Z269" s="50"/>
    </row>
    <row r="270" spans="1:26" ht="17.2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0"/>
      <c r="K270" s="125"/>
      <c r="L270" s="125"/>
      <c r="R270" s="50"/>
      <c r="S270" s="50"/>
      <c r="T270" s="50"/>
      <c r="U270" s="50"/>
      <c r="V270" s="50"/>
      <c r="W270" s="52"/>
      <c r="X270" s="50"/>
      <c r="Y270" s="50"/>
      <c r="Z270" s="50"/>
    </row>
    <row r="271" spans="1:26" ht="17.2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0"/>
      <c r="K271" s="125"/>
      <c r="L271" s="125"/>
      <c r="R271" s="50"/>
      <c r="S271" s="50"/>
      <c r="T271" s="50"/>
      <c r="U271" s="50"/>
      <c r="V271" s="50"/>
      <c r="W271" s="52"/>
      <c r="X271" s="50"/>
      <c r="Y271" s="50"/>
      <c r="Z271" s="50"/>
    </row>
    <row r="272" spans="1:26" ht="17.2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0"/>
      <c r="K272" s="125"/>
      <c r="L272" s="125"/>
      <c r="R272" s="50"/>
      <c r="S272" s="50"/>
      <c r="T272" s="50"/>
      <c r="U272" s="50"/>
      <c r="V272" s="50"/>
      <c r="W272" s="52"/>
      <c r="X272" s="50"/>
      <c r="Y272" s="50"/>
      <c r="Z272" s="50"/>
    </row>
    <row r="273" spans="1:26" ht="17.2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0"/>
      <c r="K273" s="125"/>
      <c r="L273" s="125"/>
      <c r="R273" s="50"/>
      <c r="S273" s="50"/>
      <c r="T273" s="50"/>
      <c r="U273" s="50"/>
      <c r="V273" s="50"/>
      <c r="W273" s="52"/>
      <c r="X273" s="50"/>
      <c r="Y273" s="50"/>
      <c r="Z273" s="50"/>
    </row>
    <row r="274" spans="1:26" ht="17.2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0"/>
      <c r="K274" s="125"/>
      <c r="L274" s="125"/>
      <c r="R274" s="50"/>
      <c r="S274" s="50"/>
      <c r="T274" s="50"/>
      <c r="U274" s="50"/>
      <c r="V274" s="50"/>
      <c r="W274" s="52"/>
      <c r="X274" s="50"/>
      <c r="Y274" s="50"/>
      <c r="Z274" s="50"/>
    </row>
    <row r="275" spans="1:26" ht="17.2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0"/>
      <c r="K275" s="125"/>
      <c r="L275" s="125"/>
      <c r="R275" s="50"/>
      <c r="S275" s="50"/>
      <c r="T275" s="50"/>
      <c r="U275" s="50"/>
      <c r="V275" s="50"/>
      <c r="W275" s="52"/>
      <c r="X275" s="50"/>
      <c r="Y275" s="50"/>
      <c r="Z275" s="50"/>
    </row>
    <row r="276" spans="1:26" ht="17.2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0"/>
      <c r="K276" s="125"/>
      <c r="L276" s="125"/>
      <c r="R276" s="50"/>
      <c r="S276" s="50"/>
      <c r="T276" s="50"/>
      <c r="U276" s="50"/>
      <c r="V276" s="50"/>
      <c r="W276" s="52"/>
      <c r="X276" s="50"/>
      <c r="Y276" s="50"/>
      <c r="Z276" s="50"/>
    </row>
    <row r="277" spans="1:26" ht="17.2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0"/>
      <c r="K277" s="125"/>
      <c r="L277" s="125"/>
      <c r="R277" s="50"/>
      <c r="S277" s="50"/>
      <c r="T277" s="50"/>
      <c r="U277" s="50"/>
      <c r="V277" s="50"/>
      <c r="W277" s="52"/>
      <c r="X277" s="50"/>
      <c r="Y277" s="50"/>
      <c r="Z277" s="50"/>
    </row>
    <row r="278" spans="1:26" ht="17.2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0"/>
      <c r="K278" s="125"/>
      <c r="L278" s="125"/>
      <c r="R278" s="50"/>
      <c r="S278" s="50"/>
      <c r="T278" s="50"/>
      <c r="U278" s="50"/>
      <c r="V278" s="50"/>
      <c r="W278" s="52"/>
      <c r="X278" s="50"/>
      <c r="Y278" s="50"/>
      <c r="Z278" s="50"/>
    </row>
    <row r="279" spans="1:26" ht="17.2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0"/>
      <c r="K279" s="125"/>
      <c r="L279" s="125"/>
      <c r="R279" s="50"/>
      <c r="S279" s="50"/>
      <c r="T279" s="50"/>
      <c r="U279" s="50"/>
      <c r="V279" s="50"/>
      <c r="W279" s="52"/>
      <c r="X279" s="50"/>
      <c r="Y279" s="50"/>
      <c r="Z279" s="50"/>
    </row>
    <row r="280" spans="1:26" ht="17.2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0"/>
      <c r="K280" s="125"/>
      <c r="L280" s="125"/>
      <c r="R280" s="50"/>
      <c r="S280" s="50"/>
      <c r="T280" s="50"/>
      <c r="U280" s="50"/>
      <c r="V280" s="50"/>
      <c r="W280" s="52"/>
      <c r="X280" s="50"/>
      <c r="Y280" s="50"/>
      <c r="Z280" s="50"/>
    </row>
    <row r="281" spans="1:26" ht="17.2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0"/>
      <c r="K281" s="125"/>
      <c r="L281" s="125"/>
      <c r="R281" s="50"/>
      <c r="S281" s="50"/>
      <c r="T281" s="50"/>
      <c r="U281" s="50"/>
      <c r="V281" s="50"/>
      <c r="W281" s="52"/>
      <c r="X281" s="50"/>
      <c r="Y281" s="50"/>
      <c r="Z281" s="50"/>
    </row>
    <row r="282" spans="1:26" ht="17.2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0"/>
      <c r="K282" s="125"/>
      <c r="L282" s="125"/>
      <c r="R282" s="50"/>
      <c r="S282" s="50"/>
      <c r="T282" s="50"/>
      <c r="U282" s="50"/>
      <c r="V282" s="50"/>
      <c r="W282" s="52"/>
      <c r="X282" s="50"/>
      <c r="Y282" s="50"/>
      <c r="Z282" s="50"/>
    </row>
    <row r="283" spans="1:26" ht="17.2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0"/>
      <c r="K283" s="125"/>
      <c r="L283" s="125"/>
      <c r="R283" s="50"/>
      <c r="S283" s="50"/>
      <c r="T283" s="50"/>
      <c r="U283" s="50"/>
      <c r="V283" s="50"/>
      <c r="W283" s="52"/>
      <c r="X283" s="50"/>
      <c r="Y283" s="50"/>
      <c r="Z283" s="50"/>
    </row>
    <row r="284" spans="1:26" ht="17.2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0"/>
      <c r="K284" s="125"/>
      <c r="L284" s="125"/>
      <c r="R284" s="50"/>
      <c r="S284" s="50"/>
      <c r="T284" s="50"/>
      <c r="U284" s="50"/>
      <c r="V284" s="50"/>
      <c r="W284" s="52"/>
      <c r="X284" s="50"/>
      <c r="Y284" s="50"/>
      <c r="Z284" s="50"/>
    </row>
    <row r="285" spans="1:26" ht="17.2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0"/>
      <c r="K285" s="125"/>
      <c r="L285" s="125"/>
      <c r="R285" s="50"/>
      <c r="S285" s="50"/>
      <c r="T285" s="50"/>
      <c r="U285" s="50"/>
      <c r="V285" s="50"/>
      <c r="W285" s="52"/>
      <c r="X285" s="50"/>
      <c r="Y285" s="50"/>
      <c r="Z285" s="50"/>
    </row>
    <row r="286" spans="1:26" ht="17.2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0"/>
      <c r="K286" s="125"/>
      <c r="L286" s="125"/>
      <c r="R286" s="50"/>
      <c r="S286" s="50"/>
      <c r="T286" s="50"/>
      <c r="U286" s="50"/>
      <c r="V286" s="50"/>
      <c r="W286" s="52"/>
      <c r="X286" s="50"/>
      <c r="Y286" s="50"/>
      <c r="Z286" s="50"/>
    </row>
    <row r="287" spans="1:26" ht="17.2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0"/>
      <c r="K287" s="125"/>
      <c r="L287" s="125"/>
      <c r="R287" s="50"/>
      <c r="S287" s="50"/>
      <c r="T287" s="50"/>
      <c r="U287" s="50"/>
      <c r="V287" s="50"/>
      <c r="W287" s="52"/>
      <c r="X287" s="50"/>
      <c r="Y287" s="50"/>
      <c r="Z287" s="50"/>
    </row>
    <row r="288" spans="1:26" ht="17.2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0"/>
      <c r="K288" s="125"/>
      <c r="L288" s="125"/>
      <c r="R288" s="50"/>
      <c r="S288" s="50"/>
      <c r="T288" s="50"/>
      <c r="U288" s="50"/>
      <c r="V288" s="50"/>
      <c r="W288" s="52"/>
      <c r="X288" s="50"/>
      <c r="Y288" s="50"/>
      <c r="Z288" s="50"/>
    </row>
    <row r="289" spans="1:26" ht="17.2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0"/>
      <c r="K289" s="125"/>
      <c r="L289" s="125"/>
      <c r="R289" s="50"/>
      <c r="S289" s="50"/>
      <c r="T289" s="50"/>
      <c r="U289" s="50"/>
      <c r="V289" s="50"/>
      <c r="W289" s="52"/>
      <c r="X289" s="50"/>
      <c r="Y289" s="50"/>
      <c r="Z289" s="50"/>
    </row>
    <row r="290" spans="1:26" ht="17.2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0"/>
      <c r="K290" s="125"/>
      <c r="L290" s="125"/>
      <c r="R290" s="50"/>
      <c r="S290" s="50"/>
      <c r="T290" s="50"/>
      <c r="U290" s="50"/>
      <c r="V290" s="50"/>
      <c r="W290" s="52"/>
      <c r="X290" s="50"/>
      <c r="Y290" s="50"/>
      <c r="Z290" s="50"/>
    </row>
    <row r="291" spans="1:26" ht="17.2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0"/>
      <c r="K291" s="125"/>
      <c r="L291" s="125"/>
      <c r="R291" s="50"/>
      <c r="S291" s="50"/>
      <c r="T291" s="50"/>
      <c r="U291" s="50"/>
      <c r="V291" s="50"/>
      <c r="W291" s="52"/>
      <c r="X291" s="50"/>
      <c r="Y291" s="50"/>
      <c r="Z291" s="50"/>
    </row>
    <row r="292" spans="1:26" ht="17.2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0"/>
      <c r="K292" s="125"/>
      <c r="L292" s="125"/>
      <c r="R292" s="50"/>
      <c r="S292" s="50"/>
      <c r="T292" s="50"/>
      <c r="U292" s="50"/>
      <c r="V292" s="50"/>
      <c r="W292" s="52"/>
      <c r="X292" s="50"/>
      <c r="Y292" s="50"/>
      <c r="Z292" s="50"/>
    </row>
    <row r="293" spans="1:26" ht="17.2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0"/>
      <c r="K293" s="125"/>
      <c r="L293" s="125"/>
      <c r="R293" s="50"/>
      <c r="S293" s="50"/>
      <c r="T293" s="50"/>
      <c r="U293" s="50"/>
      <c r="V293" s="50"/>
      <c r="W293" s="52"/>
      <c r="X293" s="50"/>
      <c r="Y293" s="50"/>
      <c r="Z293" s="50"/>
    </row>
    <row r="294" spans="1:26" ht="17.2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0"/>
      <c r="K294" s="125"/>
      <c r="L294" s="125"/>
      <c r="R294" s="50"/>
      <c r="S294" s="50"/>
      <c r="T294" s="50"/>
      <c r="U294" s="50"/>
      <c r="V294" s="50"/>
      <c r="W294" s="52"/>
      <c r="X294" s="50"/>
      <c r="Y294" s="50"/>
      <c r="Z294" s="50"/>
    </row>
    <row r="295" spans="1:26" ht="17.2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0"/>
      <c r="K295" s="125"/>
      <c r="L295" s="125"/>
      <c r="R295" s="50"/>
      <c r="S295" s="50"/>
      <c r="T295" s="50"/>
      <c r="U295" s="50"/>
      <c r="V295" s="50"/>
      <c r="W295" s="52"/>
      <c r="X295" s="50"/>
      <c r="Y295" s="50"/>
      <c r="Z295" s="50"/>
    </row>
    <row r="296" spans="1:26" ht="17.2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0"/>
      <c r="K296" s="125"/>
      <c r="L296" s="125"/>
      <c r="R296" s="50"/>
      <c r="S296" s="50"/>
      <c r="T296" s="50"/>
      <c r="U296" s="50"/>
      <c r="V296" s="50"/>
      <c r="W296" s="52"/>
      <c r="X296" s="50"/>
      <c r="Y296" s="50"/>
      <c r="Z296" s="50"/>
    </row>
    <row r="297" spans="1:26" ht="17.2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0"/>
      <c r="K297" s="125"/>
      <c r="L297" s="125"/>
      <c r="R297" s="50"/>
      <c r="S297" s="50"/>
      <c r="T297" s="50"/>
      <c r="U297" s="50"/>
      <c r="V297" s="50"/>
      <c r="W297" s="52"/>
      <c r="X297" s="50"/>
      <c r="Y297" s="50"/>
      <c r="Z297" s="50"/>
    </row>
    <row r="298" spans="1:26" ht="17.2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0"/>
      <c r="K298" s="125"/>
      <c r="L298" s="125"/>
      <c r="R298" s="50"/>
      <c r="S298" s="50"/>
      <c r="T298" s="50"/>
      <c r="U298" s="50"/>
      <c r="V298" s="50"/>
      <c r="W298" s="52"/>
      <c r="X298" s="50"/>
      <c r="Y298" s="50"/>
      <c r="Z298" s="50"/>
    </row>
    <row r="299" spans="1:26" ht="17.2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0"/>
      <c r="K299" s="125"/>
      <c r="L299" s="125"/>
      <c r="R299" s="50"/>
      <c r="S299" s="50"/>
      <c r="T299" s="50"/>
      <c r="U299" s="50"/>
      <c r="V299" s="50"/>
      <c r="W299" s="52"/>
      <c r="X299" s="50"/>
      <c r="Y299" s="50"/>
      <c r="Z299" s="50"/>
    </row>
    <row r="300" spans="1:26" ht="17.2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0"/>
      <c r="K300" s="125"/>
      <c r="L300" s="125"/>
      <c r="R300" s="50"/>
      <c r="S300" s="50"/>
      <c r="T300" s="50"/>
      <c r="U300" s="50"/>
      <c r="V300" s="50"/>
      <c r="W300" s="52"/>
      <c r="X300" s="50"/>
      <c r="Y300" s="50"/>
      <c r="Z300" s="50"/>
    </row>
    <row r="301" spans="1:26" ht="17.2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0"/>
      <c r="K301" s="125"/>
      <c r="L301" s="125"/>
      <c r="R301" s="50"/>
      <c r="S301" s="50"/>
      <c r="T301" s="50"/>
      <c r="U301" s="50"/>
      <c r="V301" s="50"/>
      <c r="W301" s="52"/>
      <c r="X301" s="50"/>
      <c r="Y301" s="50"/>
      <c r="Z301" s="50"/>
    </row>
    <row r="302" spans="1:26" ht="17.2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0"/>
      <c r="K302" s="125"/>
      <c r="L302" s="125"/>
      <c r="R302" s="50"/>
      <c r="S302" s="50"/>
      <c r="T302" s="50"/>
      <c r="U302" s="50"/>
      <c r="V302" s="50"/>
      <c r="W302" s="52"/>
      <c r="X302" s="50"/>
      <c r="Y302" s="50"/>
      <c r="Z302" s="50"/>
    </row>
    <row r="303" spans="1:26" ht="17.2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0"/>
      <c r="K303" s="125"/>
      <c r="L303" s="125"/>
      <c r="R303" s="50"/>
      <c r="S303" s="50"/>
      <c r="T303" s="50"/>
      <c r="U303" s="50"/>
      <c r="V303" s="50"/>
      <c r="W303" s="52"/>
      <c r="X303" s="50"/>
      <c r="Y303" s="50"/>
      <c r="Z303" s="50"/>
    </row>
    <row r="304" spans="1:26" ht="17.2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0"/>
      <c r="K304" s="125"/>
      <c r="L304" s="125"/>
      <c r="R304" s="50"/>
      <c r="S304" s="50"/>
      <c r="T304" s="50"/>
      <c r="U304" s="50"/>
      <c r="V304" s="50"/>
      <c r="W304" s="52"/>
      <c r="X304" s="50"/>
      <c r="Y304" s="50"/>
      <c r="Z304" s="50"/>
    </row>
    <row r="305" spans="1:26" ht="17.2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0"/>
      <c r="K305" s="125"/>
      <c r="L305" s="125"/>
      <c r="R305" s="50"/>
      <c r="S305" s="50"/>
      <c r="T305" s="50"/>
      <c r="U305" s="50"/>
      <c r="V305" s="50"/>
      <c r="W305" s="52"/>
      <c r="X305" s="50"/>
      <c r="Y305" s="50"/>
      <c r="Z305" s="50"/>
    </row>
    <row r="306" spans="1:26" ht="17.2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0"/>
      <c r="K306" s="125"/>
      <c r="L306" s="125"/>
      <c r="R306" s="50"/>
      <c r="S306" s="50"/>
      <c r="T306" s="50"/>
      <c r="U306" s="50"/>
      <c r="V306" s="50"/>
      <c r="W306" s="52"/>
      <c r="X306" s="50"/>
      <c r="Y306" s="50"/>
      <c r="Z306" s="50"/>
    </row>
    <row r="307" spans="1:26" ht="17.2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0"/>
      <c r="K307" s="125"/>
      <c r="L307" s="125"/>
      <c r="R307" s="50"/>
      <c r="S307" s="50"/>
      <c r="T307" s="50"/>
      <c r="U307" s="50"/>
      <c r="V307" s="50"/>
      <c r="W307" s="52"/>
      <c r="X307" s="50"/>
      <c r="Y307" s="50"/>
      <c r="Z307" s="50"/>
    </row>
    <row r="308" spans="1:26" ht="17.2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0"/>
      <c r="K308" s="125"/>
      <c r="L308" s="125"/>
      <c r="R308" s="50"/>
      <c r="S308" s="50"/>
      <c r="T308" s="50"/>
      <c r="U308" s="50"/>
      <c r="V308" s="50"/>
      <c r="W308" s="52"/>
      <c r="X308" s="50"/>
      <c r="Y308" s="50"/>
      <c r="Z308" s="50"/>
    </row>
    <row r="309" spans="1:26" ht="17.2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0"/>
      <c r="K309" s="125"/>
      <c r="L309" s="125"/>
      <c r="R309" s="50"/>
      <c r="S309" s="50"/>
      <c r="T309" s="50"/>
      <c r="U309" s="50"/>
      <c r="V309" s="50"/>
      <c r="W309" s="52"/>
      <c r="X309" s="50"/>
      <c r="Y309" s="50"/>
      <c r="Z309" s="50"/>
    </row>
    <row r="310" spans="1:26" ht="17.2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0"/>
      <c r="K310" s="125"/>
      <c r="L310" s="125"/>
      <c r="R310" s="50"/>
      <c r="S310" s="50"/>
      <c r="T310" s="50"/>
      <c r="U310" s="50"/>
      <c r="V310" s="50"/>
      <c r="W310" s="52"/>
      <c r="X310" s="50"/>
      <c r="Y310" s="50"/>
      <c r="Z310" s="50"/>
    </row>
    <row r="311" spans="1:26" ht="17.2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0"/>
      <c r="K311" s="125"/>
      <c r="L311" s="125"/>
      <c r="R311" s="50"/>
      <c r="S311" s="50"/>
      <c r="T311" s="50"/>
      <c r="U311" s="50"/>
      <c r="V311" s="50"/>
      <c r="W311" s="52"/>
      <c r="X311" s="50"/>
      <c r="Y311" s="50"/>
      <c r="Z311" s="50"/>
    </row>
    <row r="312" spans="1:26" ht="17.2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0"/>
      <c r="K312" s="125"/>
      <c r="L312" s="125"/>
      <c r="R312" s="50"/>
      <c r="S312" s="50"/>
      <c r="T312" s="50"/>
      <c r="U312" s="50"/>
      <c r="V312" s="50"/>
      <c r="W312" s="52"/>
      <c r="X312" s="50"/>
      <c r="Y312" s="50"/>
      <c r="Z312" s="50"/>
    </row>
    <row r="313" spans="1:26" ht="17.2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0"/>
      <c r="K313" s="125"/>
      <c r="L313" s="125"/>
      <c r="R313" s="50"/>
      <c r="S313" s="50"/>
      <c r="T313" s="50"/>
      <c r="U313" s="50"/>
      <c r="V313" s="50"/>
      <c r="W313" s="52"/>
      <c r="X313" s="50"/>
      <c r="Y313" s="50"/>
      <c r="Z313" s="50"/>
    </row>
    <row r="314" spans="1:26" ht="17.2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0"/>
      <c r="K314" s="125"/>
      <c r="L314" s="125"/>
      <c r="R314" s="50"/>
      <c r="S314" s="50"/>
      <c r="T314" s="50"/>
      <c r="U314" s="50"/>
      <c r="V314" s="50"/>
      <c r="W314" s="52"/>
      <c r="X314" s="50"/>
      <c r="Y314" s="50"/>
      <c r="Z314" s="50"/>
    </row>
    <row r="315" spans="1:26" ht="17.2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0"/>
      <c r="K315" s="125"/>
      <c r="L315" s="125"/>
      <c r="R315" s="50"/>
      <c r="S315" s="50"/>
      <c r="T315" s="50"/>
      <c r="U315" s="50"/>
      <c r="V315" s="50"/>
      <c r="W315" s="52"/>
      <c r="X315" s="50"/>
      <c r="Y315" s="50"/>
      <c r="Z315" s="50"/>
    </row>
    <row r="316" spans="1:26" ht="17.2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0"/>
      <c r="K316" s="125"/>
      <c r="L316" s="125"/>
      <c r="R316" s="50"/>
      <c r="S316" s="50"/>
      <c r="T316" s="50"/>
      <c r="U316" s="50"/>
      <c r="V316" s="50"/>
      <c r="W316" s="52"/>
      <c r="X316" s="50"/>
      <c r="Y316" s="50"/>
      <c r="Z316" s="50"/>
    </row>
    <row r="317" spans="1:26" ht="17.2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0"/>
      <c r="K317" s="125"/>
      <c r="L317" s="125"/>
      <c r="R317" s="50"/>
      <c r="S317" s="50"/>
      <c r="T317" s="50"/>
      <c r="U317" s="50"/>
      <c r="V317" s="50"/>
      <c r="W317" s="52"/>
      <c r="X317" s="50"/>
      <c r="Y317" s="50"/>
      <c r="Z317" s="50"/>
    </row>
    <row r="318" spans="1:26" ht="17.2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0"/>
      <c r="K318" s="125"/>
      <c r="L318" s="125"/>
      <c r="R318" s="50"/>
      <c r="S318" s="50"/>
      <c r="T318" s="50"/>
      <c r="U318" s="50"/>
      <c r="V318" s="50"/>
      <c r="W318" s="52"/>
      <c r="X318" s="50"/>
      <c r="Y318" s="50"/>
      <c r="Z318" s="50"/>
    </row>
    <row r="319" spans="1:26" ht="17.2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0"/>
      <c r="K319" s="125"/>
      <c r="L319" s="125"/>
      <c r="R319" s="50"/>
      <c r="S319" s="50"/>
      <c r="T319" s="50"/>
      <c r="U319" s="50"/>
      <c r="V319" s="50"/>
      <c r="W319" s="52"/>
      <c r="X319" s="50"/>
      <c r="Y319" s="50"/>
      <c r="Z319" s="50"/>
    </row>
    <row r="320" spans="1:26" ht="17.2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0"/>
      <c r="K320" s="125"/>
      <c r="L320" s="125"/>
      <c r="R320" s="50"/>
      <c r="S320" s="50"/>
      <c r="T320" s="50"/>
      <c r="U320" s="50"/>
      <c r="V320" s="50"/>
      <c r="W320" s="52"/>
      <c r="X320" s="50"/>
      <c r="Y320" s="50"/>
      <c r="Z320" s="50"/>
    </row>
    <row r="321" spans="1:26" ht="17.2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0"/>
      <c r="K321" s="125"/>
      <c r="L321" s="125"/>
      <c r="R321" s="50"/>
      <c r="S321" s="50"/>
      <c r="T321" s="50"/>
      <c r="U321" s="50"/>
      <c r="V321" s="50"/>
      <c r="W321" s="52"/>
      <c r="X321" s="50"/>
      <c r="Y321" s="50"/>
      <c r="Z321" s="50"/>
    </row>
    <row r="322" spans="1:26" ht="17.2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0"/>
      <c r="K322" s="125"/>
      <c r="L322" s="125"/>
      <c r="R322" s="50"/>
      <c r="S322" s="50"/>
      <c r="T322" s="50"/>
      <c r="U322" s="50"/>
      <c r="V322" s="50"/>
      <c r="W322" s="52"/>
      <c r="X322" s="50"/>
      <c r="Y322" s="50"/>
      <c r="Z322" s="50"/>
    </row>
    <row r="323" spans="1:26" ht="17.2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0"/>
      <c r="K323" s="125"/>
      <c r="L323" s="125"/>
      <c r="R323" s="50"/>
      <c r="S323" s="50"/>
      <c r="T323" s="50"/>
      <c r="U323" s="50"/>
      <c r="V323" s="50"/>
      <c r="W323" s="52"/>
      <c r="X323" s="50"/>
      <c r="Y323" s="50"/>
      <c r="Z323" s="50"/>
    </row>
    <row r="324" spans="1:26" ht="17.2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0"/>
      <c r="K324" s="125"/>
      <c r="L324" s="125"/>
      <c r="R324" s="50"/>
      <c r="S324" s="50"/>
      <c r="T324" s="50"/>
      <c r="U324" s="50"/>
      <c r="V324" s="50"/>
      <c r="W324" s="52"/>
      <c r="X324" s="50"/>
      <c r="Y324" s="50"/>
      <c r="Z324" s="50"/>
    </row>
    <row r="325" spans="1:26" ht="17.2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0"/>
      <c r="K325" s="125"/>
      <c r="L325" s="125"/>
      <c r="R325" s="50"/>
      <c r="S325" s="50"/>
      <c r="T325" s="50"/>
      <c r="U325" s="50"/>
      <c r="V325" s="50"/>
      <c r="W325" s="52"/>
      <c r="X325" s="50"/>
      <c r="Y325" s="50"/>
      <c r="Z325" s="50"/>
    </row>
    <row r="326" spans="1:26" ht="17.2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0"/>
      <c r="K326" s="125"/>
      <c r="L326" s="125"/>
      <c r="R326" s="50"/>
      <c r="S326" s="50"/>
      <c r="T326" s="50"/>
      <c r="U326" s="50"/>
      <c r="V326" s="50"/>
      <c r="W326" s="52"/>
      <c r="X326" s="50"/>
      <c r="Y326" s="50"/>
      <c r="Z326" s="50"/>
    </row>
    <row r="327" spans="1:26" ht="17.2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0"/>
      <c r="K327" s="125"/>
      <c r="L327" s="125"/>
      <c r="R327" s="50"/>
      <c r="S327" s="50"/>
      <c r="T327" s="50"/>
      <c r="U327" s="50"/>
      <c r="V327" s="50"/>
      <c r="W327" s="52"/>
      <c r="X327" s="50"/>
      <c r="Y327" s="50"/>
      <c r="Z327" s="50"/>
    </row>
    <row r="328" spans="1:26" ht="17.2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0"/>
      <c r="K328" s="125"/>
      <c r="L328" s="125"/>
      <c r="R328" s="50"/>
      <c r="S328" s="50"/>
      <c r="T328" s="50"/>
      <c r="U328" s="50"/>
      <c r="V328" s="50"/>
      <c r="W328" s="52"/>
      <c r="X328" s="50"/>
      <c r="Y328" s="50"/>
      <c r="Z328" s="50"/>
    </row>
    <row r="329" spans="1:26" ht="17.2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0"/>
      <c r="K329" s="125"/>
      <c r="L329" s="125"/>
      <c r="R329" s="50"/>
      <c r="S329" s="50"/>
      <c r="T329" s="50"/>
      <c r="U329" s="50"/>
      <c r="V329" s="50"/>
      <c r="W329" s="52"/>
      <c r="X329" s="50"/>
      <c r="Y329" s="50"/>
      <c r="Z329" s="50"/>
    </row>
    <row r="330" spans="1:26" ht="17.2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0"/>
      <c r="K330" s="125"/>
      <c r="L330" s="125"/>
      <c r="R330" s="50"/>
      <c r="S330" s="50"/>
      <c r="T330" s="50"/>
      <c r="U330" s="50"/>
      <c r="V330" s="50"/>
      <c r="W330" s="52"/>
      <c r="X330" s="50"/>
      <c r="Y330" s="50"/>
      <c r="Z330" s="50"/>
    </row>
    <row r="331" spans="1:26" ht="17.2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0"/>
      <c r="K331" s="125"/>
      <c r="L331" s="125"/>
      <c r="R331" s="50"/>
      <c r="S331" s="50"/>
      <c r="T331" s="50"/>
      <c r="U331" s="50"/>
      <c r="V331" s="50"/>
      <c r="W331" s="52"/>
      <c r="X331" s="50"/>
      <c r="Y331" s="50"/>
      <c r="Z331" s="50"/>
    </row>
    <row r="332" spans="1:26" ht="17.2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0"/>
      <c r="K332" s="125"/>
      <c r="L332" s="125"/>
      <c r="R332" s="50"/>
      <c r="S332" s="50"/>
      <c r="T332" s="50"/>
      <c r="U332" s="50"/>
      <c r="V332" s="50"/>
      <c r="W332" s="52"/>
      <c r="X332" s="50"/>
      <c r="Y332" s="50"/>
      <c r="Z332" s="50"/>
    </row>
    <row r="333" spans="1:26" ht="17.2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0"/>
      <c r="K333" s="125"/>
      <c r="L333" s="125"/>
      <c r="R333" s="50"/>
      <c r="S333" s="50"/>
      <c r="T333" s="50"/>
      <c r="U333" s="50"/>
      <c r="V333" s="50"/>
      <c r="W333" s="52"/>
      <c r="X333" s="50"/>
      <c r="Y333" s="50"/>
      <c r="Z333" s="50"/>
    </row>
    <row r="334" spans="1:26" ht="17.2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0"/>
      <c r="K334" s="125"/>
      <c r="L334" s="125"/>
      <c r="R334" s="50"/>
      <c r="S334" s="50"/>
      <c r="T334" s="50"/>
      <c r="U334" s="50"/>
      <c r="V334" s="50"/>
      <c r="W334" s="52"/>
      <c r="X334" s="50"/>
      <c r="Y334" s="50"/>
      <c r="Z334" s="50"/>
    </row>
    <row r="335" spans="1:26" ht="17.2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0"/>
      <c r="K335" s="125"/>
      <c r="L335" s="125"/>
      <c r="R335" s="50"/>
      <c r="S335" s="50"/>
      <c r="T335" s="50"/>
      <c r="U335" s="50"/>
      <c r="V335" s="50"/>
      <c r="W335" s="52"/>
      <c r="X335" s="50"/>
      <c r="Y335" s="50"/>
      <c r="Z335" s="50"/>
    </row>
    <row r="336" spans="1:26" ht="17.2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0"/>
      <c r="K336" s="125"/>
      <c r="L336" s="125"/>
      <c r="R336" s="50"/>
      <c r="S336" s="50"/>
      <c r="T336" s="50"/>
      <c r="U336" s="50"/>
      <c r="V336" s="50"/>
      <c r="W336" s="52"/>
      <c r="X336" s="50"/>
      <c r="Y336" s="50"/>
      <c r="Z336" s="50"/>
    </row>
    <row r="337" spans="1:26" ht="17.2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0"/>
      <c r="K337" s="125"/>
      <c r="L337" s="125"/>
      <c r="R337" s="50"/>
      <c r="S337" s="50"/>
      <c r="T337" s="50"/>
      <c r="U337" s="50"/>
      <c r="V337" s="50"/>
      <c r="W337" s="52"/>
      <c r="X337" s="50"/>
      <c r="Y337" s="50"/>
      <c r="Z337" s="50"/>
    </row>
    <row r="338" spans="1:26" ht="17.2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0"/>
      <c r="K338" s="125"/>
      <c r="L338" s="125"/>
      <c r="R338" s="50"/>
      <c r="S338" s="50"/>
      <c r="T338" s="50"/>
      <c r="U338" s="50"/>
      <c r="V338" s="50"/>
      <c r="W338" s="52"/>
      <c r="X338" s="50"/>
      <c r="Y338" s="50"/>
      <c r="Z338" s="50"/>
    </row>
    <row r="339" spans="1:26" ht="17.2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0"/>
      <c r="K339" s="125"/>
      <c r="L339" s="125"/>
      <c r="R339" s="50"/>
      <c r="S339" s="50"/>
      <c r="T339" s="50"/>
      <c r="U339" s="50"/>
      <c r="V339" s="50"/>
      <c r="W339" s="52"/>
      <c r="X339" s="50"/>
      <c r="Y339" s="50"/>
      <c r="Z339" s="50"/>
    </row>
    <row r="340" spans="1:26" ht="17.2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0"/>
      <c r="K340" s="125"/>
      <c r="L340" s="125"/>
      <c r="R340" s="50"/>
      <c r="S340" s="50"/>
      <c r="T340" s="50"/>
      <c r="U340" s="50"/>
      <c r="V340" s="50"/>
      <c r="W340" s="52"/>
      <c r="X340" s="50"/>
      <c r="Y340" s="50"/>
      <c r="Z340" s="50"/>
    </row>
    <row r="341" spans="1:26" ht="17.2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0"/>
      <c r="K341" s="125"/>
      <c r="L341" s="125"/>
      <c r="R341" s="50"/>
      <c r="S341" s="50"/>
      <c r="T341" s="50"/>
      <c r="U341" s="50"/>
      <c r="V341" s="50"/>
      <c r="W341" s="52"/>
      <c r="X341" s="50"/>
      <c r="Y341" s="50"/>
      <c r="Z341" s="50"/>
    </row>
    <row r="342" spans="1:26" ht="17.2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0"/>
      <c r="K342" s="125"/>
      <c r="L342" s="125"/>
      <c r="R342" s="50"/>
      <c r="S342" s="50"/>
      <c r="T342" s="50"/>
      <c r="U342" s="50"/>
      <c r="V342" s="50"/>
      <c r="W342" s="52"/>
      <c r="X342" s="50"/>
      <c r="Y342" s="50"/>
      <c r="Z342" s="50"/>
    </row>
    <row r="343" spans="1:26" ht="17.2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0"/>
      <c r="K343" s="125"/>
      <c r="L343" s="125"/>
      <c r="R343" s="50"/>
      <c r="S343" s="50"/>
      <c r="T343" s="50"/>
      <c r="U343" s="50"/>
      <c r="V343" s="50"/>
      <c r="W343" s="52"/>
      <c r="X343" s="50"/>
      <c r="Y343" s="50"/>
      <c r="Z343" s="50"/>
    </row>
    <row r="344" spans="1:26" ht="17.2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0"/>
      <c r="K344" s="125"/>
      <c r="L344" s="125"/>
      <c r="R344" s="50"/>
      <c r="S344" s="50"/>
      <c r="T344" s="50"/>
      <c r="U344" s="50"/>
      <c r="V344" s="50"/>
      <c r="W344" s="52"/>
      <c r="X344" s="50"/>
      <c r="Y344" s="50"/>
      <c r="Z344" s="50"/>
    </row>
    <row r="345" spans="1:26" ht="17.2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0"/>
      <c r="K345" s="125"/>
      <c r="L345" s="125"/>
      <c r="R345" s="50"/>
      <c r="S345" s="50"/>
      <c r="T345" s="50"/>
      <c r="U345" s="50"/>
      <c r="V345" s="50"/>
      <c r="W345" s="52"/>
      <c r="X345" s="50"/>
      <c r="Y345" s="50"/>
      <c r="Z345" s="50"/>
    </row>
    <row r="346" spans="1:26" ht="17.2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0"/>
      <c r="K346" s="125"/>
      <c r="L346" s="125"/>
      <c r="R346" s="50"/>
      <c r="S346" s="50"/>
      <c r="T346" s="50"/>
      <c r="U346" s="50"/>
      <c r="V346" s="50"/>
      <c r="W346" s="52"/>
      <c r="X346" s="50"/>
      <c r="Y346" s="50"/>
      <c r="Z346" s="50"/>
    </row>
    <row r="347" spans="1:26" ht="17.2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0"/>
      <c r="K347" s="125"/>
      <c r="L347" s="125"/>
      <c r="R347" s="50"/>
      <c r="S347" s="50"/>
      <c r="T347" s="50"/>
      <c r="U347" s="50"/>
      <c r="V347" s="50"/>
      <c r="W347" s="52"/>
      <c r="X347" s="50"/>
      <c r="Y347" s="50"/>
      <c r="Z347" s="50"/>
    </row>
    <row r="348" spans="1:26" ht="17.2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0"/>
      <c r="K348" s="125"/>
      <c r="L348" s="125"/>
      <c r="R348" s="50"/>
      <c r="S348" s="50"/>
      <c r="T348" s="50"/>
      <c r="U348" s="50"/>
      <c r="V348" s="50"/>
      <c r="W348" s="52"/>
      <c r="X348" s="50"/>
      <c r="Y348" s="50"/>
      <c r="Z348" s="50"/>
    </row>
    <row r="349" spans="1:26" ht="17.2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0"/>
      <c r="K349" s="125"/>
      <c r="L349" s="125"/>
      <c r="R349" s="50"/>
      <c r="S349" s="50"/>
      <c r="T349" s="50"/>
      <c r="U349" s="50"/>
      <c r="V349" s="50"/>
      <c r="W349" s="52"/>
      <c r="X349" s="50"/>
      <c r="Y349" s="50"/>
      <c r="Z349" s="50"/>
    </row>
    <row r="350" spans="1:26" ht="17.2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0"/>
      <c r="K350" s="125"/>
      <c r="L350" s="125"/>
      <c r="R350" s="50"/>
      <c r="S350" s="50"/>
      <c r="T350" s="50"/>
      <c r="U350" s="50"/>
      <c r="V350" s="50"/>
      <c r="W350" s="52"/>
      <c r="X350" s="50"/>
      <c r="Y350" s="50"/>
      <c r="Z350" s="50"/>
    </row>
    <row r="351" spans="1:26" ht="17.2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0"/>
      <c r="K351" s="125"/>
      <c r="L351" s="125"/>
      <c r="R351" s="50"/>
      <c r="S351" s="50"/>
      <c r="T351" s="50"/>
      <c r="U351" s="50"/>
      <c r="V351" s="50"/>
      <c r="W351" s="52"/>
      <c r="X351" s="50"/>
      <c r="Y351" s="50"/>
      <c r="Z351" s="50"/>
    </row>
    <row r="352" spans="1:26" ht="17.2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0"/>
      <c r="K352" s="125"/>
      <c r="L352" s="125"/>
      <c r="R352" s="50"/>
      <c r="S352" s="50"/>
      <c r="T352" s="50"/>
      <c r="U352" s="50"/>
      <c r="V352" s="50"/>
      <c r="W352" s="52"/>
      <c r="X352" s="50"/>
      <c r="Y352" s="50"/>
      <c r="Z352" s="50"/>
    </row>
    <row r="353" spans="1:26" ht="17.2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0"/>
      <c r="K353" s="125"/>
      <c r="L353" s="125"/>
      <c r="R353" s="50"/>
      <c r="S353" s="50"/>
      <c r="T353" s="50"/>
      <c r="U353" s="50"/>
      <c r="V353" s="50"/>
      <c r="W353" s="52"/>
      <c r="X353" s="50"/>
      <c r="Y353" s="50"/>
      <c r="Z353" s="50"/>
    </row>
    <row r="354" spans="1:26" ht="17.2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0"/>
      <c r="K354" s="125"/>
      <c r="L354" s="125"/>
      <c r="R354" s="50"/>
      <c r="S354" s="50"/>
      <c r="T354" s="50"/>
      <c r="U354" s="50"/>
      <c r="V354" s="50"/>
      <c r="W354" s="52"/>
      <c r="X354" s="50"/>
      <c r="Y354" s="50"/>
      <c r="Z354" s="50"/>
    </row>
    <row r="355" spans="1:26" ht="17.2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0"/>
      <c r="K355" s="125"/>
      <c r="L355" s="125"/>
      <c r="R355" s="50"/>
      <c r="S355" s="50"/>
      <c r="T355" s="50"/>
      <c r="U355" s="50"/>
      <c r="V355" s="50"/>
      <c r="W355" s="52"/>
      <c r="X355" s="50"/>
      <c r="Y355" s="50"/>
      <c r="Z355" s="50"/>
    </row>
    <row r="356" spans="1:26" ht="17.2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0"/>
      <c r="K356" s="125"/>
      <c r="L356" s="125"/>
      <c r="R356" s="50"/>
      <c r="S356" s="50"/>
      <c r="T356" s="50"/>
      <c r="U356" s="50"/>
      <c r="V356" s="50"/>
      <c r="W356" s="52"/>
      <c r="X356" s="50"/>
      <c r="Y356" s="50"/>
      <c r="Z356" s="50"/>
    </row>
    <row r="357" spans="1:26" ht="17.2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0"/>
      <c r="K357" s="125"/>
      <c r="L357" s="125"/>
      <c r="R357" s="50"/>
      <c r="S357" s="50"/>
      <c r="T357" s="50"/>
      <c r="U357" s="50"/>
      <c r="V357" s="50"/>
      <c r="W357" s="52"/>
      <c r="X357" s="50"/>
      <c r="Y357" s="50"/>
      <c r="Z357" s="50"/>
    </row>
    <row r="358" spans="1:26" ht="17.2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0"/>
      <c r="K358" s="125"/>
      <c r="L358" s="125"/>
      <c r="R358" s="50"/>
      <c r="S358" s="50"/>
      <c r="T358" s="50"/>
      <c r="U358" s="50"/>
      <c r="V358" s="50"/>
      <c r="W358" s="52"/>
      <c r="X358" s="50"/>
      <c r="Y358" s="50"/>
      <c r="Z358" s="50"/>
    </row>
    <row r="359" spans="1:26" ht="17.2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0"/>
      <c r="K359" s="125"/>
      <c r="L359" s="125"/>
      <c r="R359" s="50"/>
      <c r="S359" s="50"/>
      <c r="T359" s="50"/>
      <c r="U359" s="50"/>
      <c r="V359" s="50"/>
      <c r="W359" s="52"/>
      <c r="X359" s="50"/>
      <c r="Y359" s="50"/>
      <c r="Z359" s="50"/>
    </row>
    <row r="360" spans="1:26" ht="17.2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0"/>
      <c r="K360" s="125"/>
      <c r="L360" s="125"/>
      <c r="R360" s="50"/>
      <c r="S360" s="50"/>
      <c r="T360" s="50"/>
      <c r="U360" s="50"/>
      <c r="V360" s="50"/>
      <c r="W360" s="52"/>
      <c r="X360" s="50"/>
      <c r="Y360" s="50"/>
      <c r="Z360" s="50"/>
    </row>
    <row r="361" spans="1:26" ht="17.2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0"/>
      <c r="K361" s="125"/>
      <c r="L361" s="125"/>
      <c r="R361" s="50"/>
      <c r="S361" s="50"/>
      <c r="T361" s="50"/>
      <c r="U361" s="50"/>
      <c r="V361" s="50"/>
      <c r="W361" s="52"/>
      <c r="X361" s="50"/>
      <c r="Y361" s="50"/>
      <c r="Z361" s="50"/>
    </row>
    <row r="362" spans="1:26" ht="17.2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0"/>
      <c r="K362" s="125"/>
      <c r="L362" s="125"/>
      <c r="R362" s="50"/>
      <c r="S362" s="50"/>
      <c r="T362" s="50"/>
      <c r="U362" s="50"/>
      <c r="V362" s="50"/>
      <c r="W362" s="52"/>
      <c r="X362" s="50"/>
      <c r="Y362" s="50"/>
      <c r="Z362" s="50"/>
    </row>
    <row r="363" spans="1:26" ht="17.2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0"/>
      <c r="K363" s="125"/>
      <c r="L363" s="125"/>
      <c r="R363" s="50"/>
      <c r="S363" s="50"/>
      <c r="T363" s="50"/>
      <c r="U363" s="50"/>
      <c r="V363" s="50"/>
      <c r="W363" s="52"/>
      <c r="X363" s="50"/>
      <c r="Y363" s="50"/>
      <c r="Z363" s="50"/>
    </row>
    <row r="364" spans="1:26" ht="17.2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0"/>
      <c r="K364" s="125"/>
      <c r="L364" s="125"/>
      <c r="R364" s="50"/>
      <c r="S364" s="50"/>
      <c r="T364" s="50"/>
      <c r="U364" s="50"/>
      <c r="V364" s="50"/>
      <c r="W364" s="52"/>
      <c r="X364" s="50"/>
      <c r="Y364" s="50"/>
      <c r="Z364" s="50"/>
    </row>
    <row r="365" spans="1:26" ht="17.2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0"/>
      <c r="K365" s="125"/>
      <c r="L365" s="125"/>
      <c r="R365" s="50"/>
      <c r="S365" s="50"/>
      <c r="T365" s="50"/>
      <c r="U365" s="50"/>
      <c r="V365" s="50"/>
      <c r="W365" s="52"/>
      <c r="X365" s="50"/>
      <c r="Y365" s="50"/>
      <c r="Z365" s="50"/>
    </row>
    <row r="366" spans="1:26" ht="17.2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0"/>
      <c r="K366" s="125"/>
      <c r="L366" s="125"/>
      <c r="R366" s="50"/>
      <c r="S366" s="50"/>
      <c r="T366" s="50"/>
      <c r="U366" s="50"/>
      <c r="V366" s="50"/>
      <c r="W366" s="52"/>
      <c r="X366" s="50"/>
      <c r="Y366" s="50"/>
      <c r="Z366" s="50"/>
    </row>
    <row r="367" spans="1:26" ht="17.2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0"/>
      <c r="K367" s="125"/>
      <c r="L367" s="125"/>
      <c r="R367" s="50"/>
      <c r="S367" s="50"/>
      <c r="T367" s="50"/>
      <c r="U367" s="50"/>
      <c r="V367" s="50"/>
      <c r="W367" s="52"/>
      <c r="X367" s="50"/>
      <c r="Y367" s="50"/>
      <c r="Z367" s="50"/>
    </row>
    <row r="368" spans="1:26" ht="17.2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0"/>
      <c r="K368" s="125"/>
      <c r="L368" s="125"/>
      <c r="R368" s="50"/>
      <c r="S368" s="50"/>
      <c r="T368" s="50"/>
      <c r="U368" s="50"/>
      <c r="V368" s="50"/>
      <c r="W368" s="52"/>
      <c r="X368" s="50"/>
      <c r="Y368" s="50"/>
      <c r="Z368" s="50"/>
    </row>
    <row r="369" spans="1:26" ht="17.2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0"/>
      <c r="K369" s="125"/>
      <c r="L369" s="125"/>
      <c r="R369" s="50"/>
      <c r="S369" s="50"/>
      <c r="T369" s="50"/>
      <c r="U369" s="50"/>
      <c r="V369" s="50"/>
      <c r="W369" s="52"/>
      <c r="X369" s="50"/>
      <c r="Y369" s="50"/>
      <c r="Z369" s="50"/>
    </row>
    <row r="370" spans="1:26" ht="17.2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0"/>
      <c r="K370" s="125"/>
      <c r="L370" s="125"/>
      <c r="R370" s="50"/>
      <c r="S370" s="50"/>
      <c r="T370" s="50"/>
      <c r="U370" s="50"/>
      <c r="V370" s="50"/>
      <c r="W370" s="52"/>
      <c r="X370" s="50"/>
      <c r="Y370" s="50"/>
      <c r="Z370" s="50"/>
    </row>
    <row r="371" spans="1:26" ht="17.2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0"/>
      <c r="K371" s="125"/>
      <c r="L371" s="125"/>
      <c r="R371" s="50"/>
      <c r="S371" s="50"/>
      <c r="T371" s="50"/>
      <c r="U371" s="50"/>
      <c r="V371" s="50"/>
      <c r="W371" s="52"/>
      <c r="X371" s="50"/>
      <c r="Y371" s="50"/>
      <c r="Z371" s="50"/>
    </row>
    <row r="372" spans="1:26" ht="17.2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0"/>
      <c r="K372" s="125"/>
      <c r="L372" s="125"/>
      <c r="R372" s="50"/>
      <c r="S372" s="50"/>
      <c r="T372" s="50"/>
      <c r="U372" s="50"/>
      <c r="V372" s="50"/>
      <c r="W372" s="52"/>
      <c r="X372" s="50"/>
      <c r="Y372" s="50"/>
      <c r="Z372" s="50"/>
    </row>
    <row r="373" spans="1:26" ht="17.2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0"/>
      <c r="K373" s="125"/>
      <c r="L373" s="125"/>
      <c r="R373" s="50"/>
      <c r="S373" s="50"/>
      <c r="T373" s="50"/>
      <c r="U373" s="50"/>
      <c r="V373" s="50"/>
      <c r="W373" s="52"/>
      <c r="X373" s="50"/>
      <c r="Y373" s="50"/>
      <c r="Z373" s="50"/>
    </row>
    <row r="374" spans="1:26" ht="17.2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0"/>
      <c r="K374" s="125"/>
      <c r="L374" s="125"/>
      <c r="R374" s="50"/>
      <c r="S374" s="50"/>
      <c r="T374" s="50"/>
      <c r="U374" s="50"/>
      <c r="V374" s="50"/>
      <c r="W374" s="52"/>
      <c r="X374" s="50"/>
      <c r="Y374" s="50"/>
      <c r="Z374" s="50"/>
    </row>
    <row r="375" spans="1:26" ht="17.2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0"/>
      <c r="K375" s="125"/>
      <c r="L375" s="125"/>
      <c r="R375" s="50"/>
      <c r="S375" s="50"/>
      <c r="T375" s="50"/>
      <c r="U375" s="50"/>
      <c r="V375" s="50"/>
      <c r="W375" s="52"/>
      <c r="X375" s="50"/>
      <c r="Y375" s="50"/>
      <c r="Z375" s="50"/>
    </row>
    <row r="376" spans="1:26" ht="17.2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0"/>
      <c r="K376" s="125"/>
      <c r="L376" s="125"/>
      <c r="R376" s="50"/>
      <c r="S376" s="50"/>
      <c r="T376" s="50"/>
      <c r="U376" s="50"/>
      <c r="V376" s="50"/>
      <c r="W376" s="52"/>
      <c r="X376" s="50"/>
      <c r="Y376" s="50"/>
      <c r="Z376" s="50"/>
    </row>
    <row r="377" spans="1:26" ht="17.2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0"/>
      <c r="K377" s="125"/>
      <c r="L377" s="125"/>
      <c r="R377" s="50"/>
      <c r="S377" s="50"/>
      <c r="T377" s="50"/>
      <c r="U377" s="50"/>
      <c r="V377" s="50"/>
      <c r="W377" s="52"/>
      <c r="X377" s="50"/>
      <c r="Y377" s="50"/>
      <c r="Z377" s="50"/>
    </row>
    <row r="378" spans="1:26" ht="17.2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0"/>
      <c r="K378" s="125"/>
      <c r="L378" s="125"/>
      <c r="R378" s="50"/>
      <c r="S378" s="50"/>
      <c r="T378" s="50"/>
      <c r="U378" s="50"/>
      <c r="V378" s="50"/>
      <c r="W378" s="52"/>
      <c r="X378" s="50"/>
      <c r="Y378" s="50"/>
      <c r="Z378" s="50"/>
    </row>
    <row r="379" spans="1:26" ht="17.2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0"/>
      <c r="K379" s="125"/>
      <c r="L379" s="125"/>
      <c r="R379" s="50"/>
      <c r="S379" s="50"/>
      <c r="T379" s="50"/>
      <c r="U379" s="50"/>
      <c r="V379" s="50"/>
      <c r="W379" s="52"/>
      <c r="X379" s="50"/>
      <c r="Y379" s="50"/>
      <c r="Z379" s="50"/>
    </row>
    <row r="380" spans="1:26" ht="17.2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0"/>
      <c r="K380" s="125"/>
      <c r="L380" s="125"/>
      <c r="R380" s="50"/>
      <c r="S380" s="50"/>
      <c r="T380" s="50"/>
      <c r="U380" s="50"/>
      <c r="V380" s="50"/>
      <c r="W380" s="52"/>
      <c r="X380" s="50"/>
      <c r="Y380" s="50"/>
      <c r="Z380" s="50"/>
    </row>
    <row r="381" spans="1:26" ht="17.2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0"/>
      <c r="K381" s="125"/>
      <c r="L381" s="125"/>
      <c r="R381" s="50"/>
      <c r="S381" s="50"/>
      <c r="T381" s="50"/>
      <c r="U381" s="50"/>
      <c r="V381" s="50"/>
      <c r="W381" s="52"/>
      <c r="X381" s="50"/>
      <c r="Y381" s="50"/>
      <c r="Z381" s="50"/>
    </row>
    <row r="382" spans="1:26" ht="17.2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0"/>
      <c r="K382" s="125"/>
      <c r="L382" s="125"/>
      <c r="R382" s="50"/>
      <c r="S382" s="50"/>
      <c r="T382" s="50"/>
      <c r="U382" s="50"/>
      <c r="V382" s="50"/>
      <c r="W382" s="52"/>
      <c r="X382" s="50"/>
      <c r="Y382" s="50"/>
      <c r="Z382" s="50"/>
    </row>
    <row r="383" spans="1:26" ht="17.2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0"/>
      <c r="K383" s="125"/>
      <c r="L383" s="125"/>
      <c r="R383" s="50"/>
      <c r="S383" s="50"/>
      <c r="T383" s="50"/>
      <c r="U383" s="50"/>
      <c r="V383" s="50"/>
      <c r="W383" s="52"/>
      <c r="X383" s="50"/>
      <c r="Y383" s="50"/>
      <c r="Z383" s="50"/>
    </row>
    <row r="384" spans="1:26" ht="17.2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0"/>
      <c r="K384" s="125"/>
      <c r="L384" s="125"/>
      <c r="R384" s="50"/>
      <c r="S384" s="50"/>
      <c r="T384" s="50"/>
      <c r="U384" s="50"/>
      <c r="V384" s="50"/>
      <c r="W384" s="52"/>
      <c r="X384" s="50"/>
      <c r="Y384" s="50"/>
      <c r="Z384" s="50"/>
    </row>
    <row r="385" spans="1:26" ht="17.2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0"/>
      <c r="K385" s="125"/>
      <c r="L385" s="125"/>
      <c r="R385" s="50"/>
      <c r="S385" s="50"/>
      <c r="T385" s="50"/>
      <c r="U385" s="50"/>
      <c r="V385" s="50"/>
      <c r="W385" s="52"/>
      <c r="X385" s="50"/>
      <c r="Y385" s="50"/>
      <c r="Z385" s="50"/>
    </row>
    <row r="386" spans="1:26" ht="17.2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0"/>
      <c r="K386" s="125"/>
      <c r="L386" s="125"/>
      <c r="R386" s="50"/>
      <c r="S386" s="50"/>
      <c r="T386" s="50"/>
      <c r="U386" s="50"/>
      <c r="V386" s="50"/>
      <c r="W386" s="52"/>
      <c r="X386" s="50"/>
      <c r="Y386" s="50"/>
      <c r="Z386" s="50"/>
    </row>
    <row r="387" spans="1:26" ht="17.2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0"/>
      <c r="K387" s="125"/>
      <c r="L387" s="125"/>
      <c r="R387" s="50"/>
      <c r="S387" s="50"/>
      <c r="T387" s="50"/>
      <c r="U387" s="50"/>
      <c r="V387" s="50"/>
      <c r="W387" s="52"/>
      <c r="X387" s="50"/>
      <c r="Y387" s="50"/>
      <c r="Z387" s="50"/>
    </row>
    <row r="388" spans="1:26" ht="17.2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0"/>
      <c r="K388" s="125"/>
      <c r="L388" s="125"/>
      <c r="R388" s="50"/>
      <c r="S388" s="50"/>
      <c r="T388" s="50"/>
      <c r="U388" s="50"/>
      <c r="V388" s="50"/>
      <c r="W388" s="52"/>
      <c r="X388" s="50"/>
      <c r="Y388" s="50"/>
      <c r="Z388" s="50"/>
    </row>
    <row r="389" spans="1:26" ht="17.2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0"/>
      <c r="K389" s="125"/>
      <c r="L389" s="125"/>
      <c r="R389" s="50"/>
      <c r="S389" s="50"/>
      <c r="T389" s="50"/>
      <c r="U389" s="50"/>
      <c r="V389" s="50"/>
      <c r="W389" s="52"/>
      <c r="X389" s="50"/>
      <c r="Y389" s="50"/>
      <c r="Z389" s="50"/>
    </row>
    <row r="390" spans="1:26" ht="17.2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0"/>
      <c r="K390" s="125"/>
      <c r="L390" s="125"/>
      <c r="R390" s="50"/>
      <c r="S390" s="50"/>
      <c r="T390" s="50"/>
      <c r="U390" s="50"/>
      <c r="V390" s="50"/>
      <c r="W390" s="52"/>
      <c r="X390" s="50"/>
      <c r="Y390" s="50"/>
      <c r="Z390" s="50"/>
    </row>
    <row r="391" spans="1:26" ht="17.2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0"/>
      <c r="K391" s="125"/>
      <c r="L391" s="125"/>
      <c r="R391" s="50"/>
      <c r="S391" s="50"/>
      <c r="T391" s="50"/>
      <c r="U391" s="50"/>
      <c r="V391" s="50"/>
      <c r="W391" s="52"/>
      <c r="X391" s="50"/>
      <c r="Y391" s="50"/>
      <c r="Z391" s="50"/>
    </row>
    <row r="392" spans="1:26" ht="17.2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0"/>
      <c r="K392" s="125"/>
      <c r="L392" s="125"/>
      <c r="R392" s="50"/>
      <c r="S392" s="50"/>
      <c r="T392" s="50"/>
      <c r="U392" s="50"/>
      <c r="V392" s="50"/>
      <c r="W392" s="52"/>
      <c r="X392" s="50"/>
      <c r="Y392" s="50"/>
      <c r="Z392" s="50"/>
    </row>
    <row r="393" spans="1:26" ht="17.2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0"/>
      <c r="K393" s="125"/>
      <c r="L393" s="125"/>
      <c r="R393" s="50"/>
      <c r="S393" s="50"/>
      <c r="T393" s="50"/>
      <c r="U393" s="50"/>
      <c r="V393" s="50"/>
      <c r="W393" s="52"/>
      <c r="X393" s="50"/>
      <c r="Y393" s="50"/>
      <c r="Z393" s="50"/>
    </row>
    <row r="394" spans="1:26" ht="17.2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0"/>
      <c r="K394" s="125"/>
      <c r="L394" s="125"/>
      <c r="R394" s="50"/>
      <c r="S394" s="50"/>
      <c r="T394" s="50"/>
      <c r="U394" s="50"/>
      <c r="V394" s="50"/>
      <c r="W394" s="52"/>
      <c r="X394" s="50"/>
      <c r="Y394" s="50"/>
      <c r="Z394" s="50"/>
    </row>
    <row r="395" spans="1:26" ht="17.2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0"/>
      <c r="K395" s="125"/>
      <c r="L395" s="125"/>
      <c r="R395" s="50"/>
      <c r="S395" s="50"/>
      <c r="T395" s="50"/>
      <c r="U395" s="50"/>
      <c r="V395" s="50"/>
      <c r="W395" s="52"/>
      <c r="X395" s="50"/>
      <c r="Y395" s="50"/>
      <c r="Z395" s="50"/>
    </row>
    <row r="396" spans="1:26" ht="17.2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0"/>
      <c r="K396" s="125"/>
      <c r="L396" s="125"/>
      <c r="R396" s="50"/>
      <c r="S396" s="50"/>
      <c r="T396" s="50"/>
      <c r="U396" s="50"/>
      <c r="V396" s="50"/>
      <c r="W396" s="52"/>
      <c r="X396" s="50"/>
      <c r="Y396" s="50"/>
      <c r="Z396" s="50"/>
    </row>
    <row r="397" spans="1:26" ht="17.2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0"/>
      <c r="K397" s="125"/>
      <c r="L397" s="125"/>
      <c r="R397" s="50"/>
      <c r="S397" s="50"/>
      <c r="T397" s="50"/>
      <c r="U397" s="50"/>
      <c r="V397" s="50"/>
      <c r="W397" s="52"/>
      <c r="X397" s="50"/>
      <c r="Y397" s="50"/>
      <c r="Z397" s="50"/>
    </row>
    <row r="398" spans="1:26" ht="17.2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0"/>
      <c r="K398" s="125"/>
      <c r="L398" s="125"/>
      <c r="R398" s="50"/>
      <c r="S398" s="50"/>
      <c r="T398" s="50"/>
      <c r="U398" s="50"/>
      <c r="V398" s="50"/>
      <c r="W398" s="52"/>
      <c r="X398" s="50"/>
      <c r="Y398" s="50"/>
      <c r="Z398" s="50"/>
    </row>
    <row r="399" spans="1:26" ht="17.2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0"/>
      <c r="K399" s="125"/>
      <c r="L399" s="125"/>
      <c r="R399" s="50"/>
      <c r="S399" s="50"/>
      <c r="T399" s="50"/>
      <c r="U399" s="50"/>
      <c r="V399" s="50"/>
      <c r="W399" s="52"/>
      <c r="X399" s="50"/>
      <c r="Y399" s="50"/>
      <c r="Z399" s="50"/>
    </row>
    <row r="400" spans="1:26" ht="17.2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0"/>
      <c r="K400" s="125"/>
      <c r="L400" s="125"/>
      <c r="R400" s="50"/>
      <c r="S400" s="50"/>
      <c r="T400" s="50"/>
      <c r="U400" s="50"/>
      <c r="V400" s="50"/>
      <c r="W400" s="52"/>
      <c r="X400" s="50"/>
      <c r="Y400" s="50"/>
      <c r="Z400" s="50"/>
    </row>
    <row r="401" spans="1:26" ht="17.2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0"/>
      <c r="K401" s="125"/>
      <c r="L401" s="125"/>
      <c r="R401" s="50"/>
      <c r="S401" s="50"/>
      <c r="T401" s="50"/>
      <c r="U401" s="50"/>
      <c r="V401" s="50"/>
      <c r="W401" s="52"/>
      <c r="X401" s="50"/>
      <c r="Y401" s="50"/>
      <c r="Z401" s="50"/>
    </row>
    <row r="402" spans="1:26" ht="17.2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0"/>
      <c r="K402" s="125"/>
      <c r="L402" s="125"/>
      <c r="R402" s="50"/>
      <c r="S402" s="50"/>
      <c r="T402" s="50"/>
      <c r="U402" s="50"/>
      <c r="V402" s="50"/>
      <c r="W402" s="52"/>
      <c r="X402" s="50"/>
      <c r="Y402" s="50"/>
      <c r="Z402" s="50"/>
    </row>
    <row r="403" spans="1:26" ht="17.2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0"/>
      <c r="K403" s="125"/>
      <c r="L403" s="125"/>
      <c r="R403" s="50"/>
      <c r="S403" s="50"/>
      <c r="T403" s="50"/>
      <c r="U403" s="50"/>
      <c r="V403" s="50"/>
      <c r="W403" s="52"/>
      <c r="X403" s="50"/>
      <c r="Y403" s="50"/>
      <c r="Z403" s="50"/>
    </row>
    <row r="404" spans="1:26" ht="17.2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0"/>
      <c r="K404" s="125"/>
      <c r="L404" s="125"/>
      <c r="R404" s="50"/>
      <c r="S404" s="50"/>
      <c r="T404" s="50"/>
      <c r="U404" s="50"/>
      <c r="V404" s="50"/>
      <c r="W404" s="52"/>
      <c r="X404" s="50"/>
      <c r="Y404" s="50"/>
      <c r="Z404" s="50"/>
    </row>
    <row r="405" spans="1:26" ht="17.2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0"/>
      <c r="K405" s="125"/>
      <c r="L405" s="125"/>
      <c r="R405" s="50"/>
      <c r="S405" s="50"/>
      <c r="T405" s="50"/>
      <c r="U405" s="50"/>
      <c r="V405" s="50"/>
      <c r="W405" s="52"/>
      <c r="X405" s="50"/>
      <c r="Y405" s="50"/>
      <c r="Z405" s="50"/>
    </row>
    <row r="406" spans="1:26" ht="17.2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0"/>
      <c r="K406" s="125"/>
      <c r="L406" s="125"/>
      <c r="R406" s="50"/>
      <c r="S406" s="50"/>
      <c r="T406" s="50"/>
      <c r="U406" s="50"/>
      <c r="V406" s="50"/>
      <c r="W406" s="52"/>
      <c r="X406" s="50"/>
      <c r="Y406" s="50"/>
      <c r="Z406" s="50"/>
    </row>
    <row r="407" spans="1:26" ht="17.2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0"/>
      <c r="K407" s="125"/>
      <c r="L407" s="125"/>
      <c r="R407" s="50"/>
      <c r="S407" s="50"/>
      <c r="T407" s="50"/>
      <c r="U407" s="50"/>
      <c r="V407" s="50"/>
      <c r="W407" s="52"/>
      <c r="X407" s="50"/>
      <c r="Y407" s="50"/>
      <c r="Z407" s="50"/>
    </row>
    <row r="408" spans="1:26" ht="17.2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0"/>
      <c r="K408" s="125"/>
      <c r="L408" s="125"/>
      <c r="R408" s="50"/>
      <c r="S408" s="50"/>
      <c r="T408" s="50"/>
      <c r="U408" s="50"/>
      <c r="V408" s="50"/>
      <c r="W408" s="52"/>
      <c r="X408" s="50"/>
      <c r="Y408" s="50"/>
      <c r="Z408" s="50"/>
    </row>
    <row r="409" spans="1:26" ht="17.2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0"/>
      <c r="K409" s="125"/>
      <c r="L409" s="125"/>
      <c r="R409" s="50"/>
      <c r="S409" s="50"/>
      <c r="T409" s="50"/>
      <c r="U409" s="50"/>
      <c r="V409" s="50"/>
      <c r="W409" s="52"/>
      <c r="X409" s="50"/>
      <c r="Y409" s="50"/>
      <c r="Z409" s="50"/>
    </row>
    <row r="410" spans="1:26" ht="17.2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0"/>
      <c r="K410" s="125"/>
      <c r="L410" s="125"/>
      <c r="R410" s="50"/>
      <c r="S410" s="50"/>
      <c r="T410" s="50"/>
      <c r="U410" s="50"/>
      <c r="V410" s="50"/>
      <c r="W410" s="52"/>
      <c r="X410" s="50"/>
      <c r="Y410" s="50"/>
      <c r="Z410" s="50"/>
    </row>
    <row r="411" spans="1:26" ht="17.2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0"/>
      <c r="K411" s="125"/>
      <c r="L411" s="125"/>
      <c r="R411" s="50"/>
      <c r="S411" s="50"/>
      <c r="T411" s="50"/>
      <c r="U411" s="50"/>
      <c r="V411" s="50"/>
      <c r="W411" s="52"/>
      <c r="X411" s="50"/>
      <c r="Y411" s="50"/>
      <c r="Z411" s="50"/>
    </row>
    <row r="412" spans="1:26" ht="17.2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0"/>
      <c r="K412" s="125"/>
      <c r="L412" s="125"/>
      <c r="R412" s="50"/>
      <c r="S412" s="50"/>
      <c r="T412" s="50"/>
      <c r="U412" s="50"/>
      <c r="V412" s="50"/>
      <c r="W412" s="52"/>
      <c r="X412" s="50"/>
      <c r="Y412" s="50"/>
      <c r="Z412" s="50"/>
    </row>
    <row r="413" spans="1:26" ht="17.2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0"/>
      <c r="K413" s="125"/>
      <c r="L413" s="125"/>
      <c r="R413" s="50"/>
      <c r="S413" s="50"/>
      <c r="T413" s="50"/>
      <c r="U413" s="50"/>
      <c r="V413" s="50"/>
      <c r="W413" s="52"/>
      <c r="X413" s="50"/>
      <c r="Y413" s="50"/>
      <c r="Z413" s="50"/>
    </row>
    <row r="414" spans="1:26" ht="17.2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0"/>
      <c r="K414" s="125"/>
      <c r="L414" s="125"/>
      <c r="R414" s="50"/>
      <c r="S414" s="50"/>
      <c r="T414" s="50"/>
      <c r="U414" s="50"/>
      <c r="V414" s="50"/>
      <c r="W414" s="52"/>
      <c r="X414" s="50"/>
      <c r="Y414" s="50"/>
      <c r="Z414" s="50"/>
    </row>
    <row r="415" spans="1:26" ht="17.2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0"/>
      <c r="K415" s="125"/>
      <c r="L415" s="125"/>
      <c r="R415" s="50"/>
      <c r="S415" s="50"/>
      <c r="T415" s="50"/>
      <c r="U415" s="50"/>
      <c r="V415" s="50"/>
      <c r="W415" s="52"/>
      <c r="X415" s="50"/>
      <c r="Y415" s="50"/>
      <c r="Z415" s="50"/>
    </row>
    <row r="416" spans="1:26" ht="17.2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0"/>
      <c r="K416" s="125"/>
      <c r="L416" s="125"/>
      <c r="R416" s="50"/>
      <c r="S416" s="50"/>
      <c r="T416" s="50"/>
      <c r="U416" s="50"/>
      <c r="V416" s="50"/>
      <c r="W416" s="52"/>
      <c r="X416" s="50"/>
      <c r="Y416" s="50"/>
      <c r="Z416" s="50"/>
    </row>
    <row r="417" spans="1:26" ht="17.2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0"/>
      <c r="K417" s="125"/>
      <c r="L417" s="125"/>
      <c r="R417" s="50"/>
      <c r="S417" s="50"/>
      <c r="T417" s="50"/>
      <c r="U417" s="50"/>
      <c r="V417" s="50"/>
      <c r="W417" s="52"/>
      <c r="X417" s="50"/>
      <c r="Y417" s="50"/>
      <c r="Z417" s="50"/>
    </row>
    <row r="418" spans="1:26" ht="17.2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0"/>
      <c r="K418" s="125"/>
      <c r="L418" s="125"/>
      <c r="R418" s="50"/>
      <c r="S418" s="50"/>
      <c r="T418" s="50"/>
      <c r="U418" s="50"/>
      <c r="V418" s="50"/>
      <c r="W418" s="52"/>
      <c r="X418" s="50"/>
      <c r="Y418" s="50"/>
      <c r="Z418" s="50"/>
    </row>
    <row r="419" spans="1:26" ht="17.2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0"/>
      <c r="K419" s="125"/>
      <c r="L419" s="125"/>
      <c r="R419" s="50"/>
      <c r="S419" s="50"/>
      <c r="T419" s="50"/>
      <c r="U419" s="50"/>
      <c r="V419" s="50"/>
      <c r="W419" s="52"/>
      <c r="X419" s="50"/>
      <c r="Y419" s="50"/>
      <c r="Z419" s="50"/>
    </row>
    <row r="420" spans="1:26" ht="17.2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0"/>
      <c r="K420" s="125"/>
      <c r="L420" s="125"/>
      <c r="R420" s="50"/>
      <c r="S420" s="50"/>
      <c r="T420" s="50"/>
      <c r="U420" s="50"/>
      <c r="V420" s="50"/>
      <c r="W420" s="52"/>
      <c r="X420" s="50"/>
      <c r="Y420" s="50"/>
      <c r="Z420" s="50"/>
    </row>
    <row r="421" spans="1:26" ht="17.2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0"/>
      <c r="K421" s="125"/>
      <c r="L421" s="125"/>
      <c r="R421" s="50"/>
      <c r="S421" s="50"/>
      <c r="T421" s="50"/>
      <c r="U421" s="50"/>
      <c r="V421" s="50"/>
      <c r="W421" s="52"/>
      <c r="X421" s="50"/>
      <c r="Y421" s="50"/>
      <c r="Z421" s="50"/>
    </row>
    <row r="422" spans="1:26" ht="17.2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0"/>
      <c r="K422" s="125"/>
      <c r="L422" s="125"/>
      <c r="R422" s="50"/>
      <c r="S422" s="50"/>
      <c r="T422" s="50"/>
      <c r="U422" s="50"/>
      <c r="V422" s="50"/>
      <c r="W422" s="52"/>
      <c r="X422" s="50"/>
      <c r="Y422" s="50"/>
      <c r="Z422" s="50"/>
    </row>
    <row r="423" spans="1:26" ht="17.2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0"/>
      <c r="K423" s="125"/>
      <c r="L423" s="125"/>
      <c r="R423" s="50"/>
      <c r="S423" s="50"/>
      <c r="T423" s="50"/>
      <c r="U423" s="50"/>
      <c r="V423" s="50"/>
      <c r="W423" s="52"/>
      <c r="X423" s="50"/>
      <c r="Y423" s="50"/>
      <c r="Z423" s="50"/>
    </row>
    <row r="424" spans="1:26" ht="17.2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0"/>
      <c r="K424" s="125"/>
      <c r="L424" s="125"/>
      <c r="R424" s="50"/>
      <c r="S424" s="50"/>
      <c r="T424" s="50"/>
      <c r="U424" s="50"/>
      <c r="V424" s="50"/>
      <c r="W424" s="52"/>
      <c r="X424" s="50"/>
      <c r="Y424" s="50"/>
      <c r="Z424" s="50"/>
    </row>
    <row r="425" spans="1:26" ht="17.2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0"/>
      <c r="K425" s="125"/>
      <c r="L425" s="125"/>
      <c r="R425" s="50"/>
      <c r="S425" s="50"/>
      <c r="T425" s="50"/>
      <c r="U425" s="50"/>
      <c r="V425" s="50"/>
      <c r="W425" s="52"/>
      <c r="X425" s="50"/>
      <c r="Y425" s="50"/>
      <c r="Z425" s="50"/>
    </row>
    <row r="426" spans="1:26" ht="17.2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0"/>
      <c r="K426" s="125"/>
      <c r="L426" s="125"/>
      <c r="R426" s="50"/>
      <c r="S426" s="50"/>
      <c r="T426" s="50"/>
      <c r="U426" s="50"/>
      <c r="V426" s="50"/>
      <c r="W426" s="52"/>
      <c r="X426" s="50"/>
      <c r="Y426" s="50"/>
      <c r="Z426" s="50"/>
    </row>
    <row r="427" spans="1:26" ht="17.2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0"/>
      <c r="K427" s="125"/>
      <c r="L427" s="125"/>
      <c r="R427" s="50"/>
      <c r="S427" s="50"/>
      <c r="T427" s="50"/>
      <c r="U427" s="50"/>
      <c r="V427" s="50"/>
      <c r="W427" s="52"/>
      <c r="X427" s="50"/>
      <c r="Y427" s="50"/>
      <c r="Z427" s="50"/>
    </row>
    <row r="428" spans="1:26" ht="17.2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0"/>
      <c r="K428" s="125"/>
      <c r="L428" s="125"/>
      <c r="R428" s="50"/>
      <c r="S428" s="50"/>
      <c r="T428" s="50"/>
      <c r="U428" s="50"/>
      <c r="V428" s="50"/>
      <c r="W428" s="52"/>
      <c r="X428" s="50"/>
      <c r="Y428" s="50"/>
      <c r="Z428" s="50"/>
    </row>
    <row r="429" spans="1:26" ht="17.2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0"/>
      <c r="K429" s="125"/>
      <c r="L429" s="125"/>
      <c r="R429" s="50"/>
      <c r="S429" s="50"/>
      <c r="T429" s="50"/>
      <c r="U429" s="50"/>
      <c r="V429" s="50"/>
      <c r="W429" s="52"/>
      <c r="X429" s="50"/>
      <c r="Y429" s="50"/>
      <c r="Z429" s="50"/>
    </row>
    <row r="430" spans="1:26" ht="17.2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0"/>
      <c r="K430" s="125"/>
      <c r="L430" s="125"/>
      <c r="R430" s="50"/>
      <c r="S430" s="50"/>
      <c r="T430" s="50"/>
      <c r="U430" s="50"/>
      <c r="V430" s="50"/>
      <c r="W430" s="52"/>
      <c r="X430" s="50"/>
      <c r="Y430" s="50"/>
      <c r="Z430" s="50"/>
    </row>
    <row r="431" spans="1:26" ht="17.2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0"/>
      <c r="K431" s="125"/>
      <c r="L431" s="125"/>
      <c r="R431" s="50"/>
      <c r="S431" s="50"/>
      <c r="T431" s="50"/>
      <c r="U431" s="50"/>
      <c r="V431" s="50"/>
      <c r="W431" s="52"/>
      <c r="X431" s="50"/>
      <c r="Y431" s="50"/>
      <c r="Z431" s="50"/>
    </row>
    <row r="432" spans="1:26" ht="17.2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0"/>
      <c r="K432" s="125"/>
      <c r="L432" s="125"/>
      <c r="R432" s="50"/>
      <c r="S432" s="50"/>
      <c r="T432" s="50"/>
      <c r="U432" s="50"/>
      <c r="V432" s="50"/>
      <c r="W432" s="52"/>
      <c r="X432" s="50"/>
      <c r="Y432" s="50"/>
      <c r="Z432" s="50"/>
    </row>
    <row r="433" spans="1:26" ht="17.2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0"/>
      <c r="K433" s="125"/>
      <c r="L433" s="125"/>
      <c r="R433" s="50"/>
      <c r="S433" s="50"/>
      <c r="T433" s="50"/>
      <c r="U433" s="50"/>
      <c r="V433" s="50"/>
      <c r="W433" s="52"/>
      <c r="X433" s="50"/>
      <c r="Y433" s="50"/>
      <c r="Z433" s="50"/>
    </row>
    <row r="434" spans="1:26" ht="17.2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0"/>
      <c r="K434" s="125"/>
      <c r="L434" s="125"/>
      <c r="R434" s="50"/>
      <c r="S434" s="50"/>
      <c r="T434" s="50"/>
      <c r="U434" s="50"/>
      <c r="V434" s="50"/>
      <c r="W434" s="52"/>
      <c r="X434" s="50"/>
      <c r="Y434" s="50"/>
      <c r="Z434" s="50"/>
    </row>
    <row r="435" spans="1:26" ht="17.2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0"/>
      <c r="K435" s="125"/>
      <c r="L435" s="125"/>
      <c r="R435" s="50"/>
      <c r="S435" s="50"/>
      <c r="T435" s="50"/>
      <c r="U435" s="50"/>
      <c r="V435" s="50"/>
      <c r="W435" s="52"/>
      <c r="X435" s="50"/>
      <c r="Y435" s="50"/>
      <c r="Z435" s="50"/>
    </row>
    <row r="436" spans="1:26" ht="17.2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0"/>
      <c r="K436" s="125"/>
      <c r="L436" s="125"/>
      <c r="R436" s="50"/>
      <c r="S436" s="50"/>
      <c r="T436" s="50"/>
      <c r="U436" s="50"/>
      <c r="V436" s="50"/>
      <c r="W436" s="52"/>
      <c r="X436" s="50"/>
      <c r="Y436" s="50"/>
      <c r="Z436" s="50"/>
    </row>
    <row r="437" spans="1:26" ht="17.2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0"/>
      <c r="K437" s="125"/>
      <c r="L437" s="125"/>
      <c r="R437" s="50"/>
      <c r="S437" s="50"/>
      <c r="T437" s="50"/>
      <c r="U437" s="50"/>
      <c r="V437" s="50"/>
      <c r="W437" s="52"/>
      <c r="X437" s="50"/>
      <c r="Y437" s="50"/>
      <c r="Z437" s="50"/>
    </row>
    <row r="438" spans="1:26" ht="17.2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0"/>
      <c r="K438" s="125"/>
      <c r="L438" s="125"/>
      <c r="R438" s="50"/>
      <c r="S438" s="50"/>
      <c r="T438" s="50"/>
      <c r="U438" s="50"/>
      <c r="V438" s="50"/>
      <c r="W438" s="52"/>
      <c r="X438" s="50"/>
      <c r="Y438" s="50"/>
      <c r="Z438" s="50"/>
    </row>
    <row r="439" spans="1:26" ht="17.2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0"/>
      <c r="K439" s="125"/>
      <c r="L439" s="125"/>
      <c r="R439" s="50"/>
      <c r="S439" s="50"/>
      <c r="T439" s="50"/>
      <c r="U439" s="50"/>
      <c r="V439" s="50"/>
      <c r="W439" s="52"/>
      <c r="X439" s="50"/>
      <c r="Y439" s="50"/>
      <c r="Z439" s="50"/>
    </row>
    <row r="440" spans="1:26" ht="17.2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0"/>
      <c r="K440" s="125"/>
      <c r="L440" s="125"/>
      <c r="R440" s="50"/>
      <c r="S440" s="50"/>
      <c r="T440" s="50"/>
      <c r="U440" s="50"/>
      <c r="V440" s="50"/>
      <c r="W440" s="52"/>
      <c r="X440" s="50"/>
      <c r="Y440" s="50"/>
      <c r="Z440" s="50"/>
    </row>
    <row r="441" spans="1:26" ht="17.2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0"/>
      <c r="K441" s="125"/>
      <c r="L441" s="125"/>
      <c r="R441" s="50"/>
      <c r="S441" s="50"/>
      <c r="T441" s="50"/>
      <c r="U441" s="50"/>
      <c r="V441" s="50"/>
      <c r="W441" s="52"/>
      <c r="X441" s="50"/>
      <c r="Y441" s="50"/>
      <c r="Z441" s="50"/>
    </row>
    <row r="442" spans="1:26" ht="17.2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0"/>
      <c r="K442" s="125"/>
      <c r="L442" s="125"/>
      <c r="R442" s="50"/>
      <c r="S442" s="50"/>
      <c r="T442" s="50"/>
      <c r="U442" s="50"/>
      <c r="V442" s="50"/>
      <c r="W442" s="52"/>
      <c r="X442" s="50"/>
      <c r="Y442" s="50"/>
      <c r="Z442" s="50"/>
    </row>
    <row r="443" spans="1:26" ht="17.2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0"/>
      <c r="K443" s="125"/>
      <c r="L443" s="125"/>
      <c r="R443" s="50"/>
      <c r="S443" s="50"/>
      <c r="T443" s="50"/>
      <c r="U443" s="50"/>
      <c r="V443" s="50"/>
      <c r="W443" s="52"/>
      <c r="X443" s="50"/>
      <c r="Y443" s="50"/>
      <c r="Z443" s="50"/>
    </row>
    <row r="444" spans="1:26" ht="17.2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0"/>
      <c r="K444" s="125"/>
      <c r="L444" s="125"/>
      <c r="R444" s="50"/>
      <c r="S444" s="50"/>
      <c r="T444" s="50"/>
      <c r="U444" s="50"/>
      <c r="V444" s="50"/>
      <c r="W444" s="52"/>
      <c r="X444" s="50"/>
      <c r="Y444" s="50"/>
      <c r="Z444" s="50"/>
    </row>
    <row r="445" spans="1:26" ht="17.2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0"/>
      <c r="K445" s="125"/>
      <c r="L445" s="125"/>
      <c r="R445" s="50"/>
      <c r="S445" s="50"/>
      <c r="T445" s="50"/>
      <c r="U445" s="50"/>
      <c r="V445" s="50"/>
      <c r="W445" s="52"/>
      <c r="X445" s="50"/>
      <c r="Y445" s="50"/>
      <c r="Z445" s="50"/>
    </row>
    <row r="446" spans="1:26" ht="17.2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0"/>
      <c r="K446" s="125"/>
      <c r="L446" s="125"/>
      <c r="R446" s="50"/>
      <c r="S446" s="50"/>
      <c r="T446" s="50"/>
      <c r="U446" s="50"/>
      <c r="V446" s="50"/>
      <c r="W446" s="52"/>
      <c r="X446" s="50"/>
      <c r="Y446" s="50"/>
      <c r="Z446" s="50"/>
    </row>
    <row r="447" spans="1:26" ht="17.2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0"/>
      <c r="K447" s="125"/>
      <c r="L447" s="125"/>
      <c r="R447" s="50"/>
      <c r="S447" s="50"/>
      <c r="T447" s="50"/>
      <c r="U447" s="50"/>
      <c r="V447" s="50"/>
      <c r="W447" s="52"/>
      <c r="X447" s="50"/>
      <c r="Y447" s="50"/>
      <c r="Z447" s="50"/>
    </row>
    <row r="448" spans="1:26" ht="17.2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0"/>
      <c r="K448" s="125"/>
      <c r="L448" s="125"/>
      <c r="R448" s="50"/>
      <c r="S448" s="50"/>
      <c r="T448" s="50"/>
      <c r="U448" s="50"/>
      <c r="V448" s="50"/>
      <c r="W448" s="52"/>
      <c r="X448" s="50"/>
      <c r="Y448" s="50"/>
      <c r="Z448" s="50"/>
    </row>
    <row r="449" spans="1:26" ht="17.2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0"/>
      <c r="K449" s="125"/>
      <c r="L449" s="125"/>
      <c r="R449" s="50"/>
      <c r="S449" s="50"/>
      <c r="T449" s="50"/>
      <c r="U449" s="50"/>
      <c r="V449" s="50"/>
      <c r="W449" s="52"/>
      <c r="X449" s="50"/>
      <c r="Y449" s="50"/>
      <c r="Z449" s="50"/>
    </row>
    <row r="450" spans="1:26" ht="17.2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0"/>
      <c r="K450" s="125"/>
      <c r="L450" s="125"/>
      <c r="R450" s="50"/>
      <c r="S450" s="50"/>
      <c r="T450" s="50"/>
      <c r="U450" s="50"/>
      <c r="V450" s="50"/>
      <c r="W450" s="52"/>
      <c r="X450" s="50"/>
      <c r="Y450" s="50"/>
      <c r="Z450" s="50"/>
    </row>
    <row r="451" spans="1:26" ht="17.2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0"/>
      <c r="K451" s="125"/>
      <c r="L451" s="125"/>
      <c r="R451" s="50"/>
      <c r="S451" s="50"/>
      <c r="T451" s="50"/>
      <c r="U451" s="50"/>
      <c r="V451" s="50"/>
      <c r="W451" s="52"/>
      <c r="X451" s="50"/>
      <c r="Y451" s="50"/>
      <c r="Z451" s="50"/>
    </row>
    <row r="452" spans="1:26" ht="17.2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0"/>
      <c r="K452" s="125"/>
      <c r="L452" s="125"/>
      <c r="R452" s="50"/>
      <c r="S452" s="50"/>
      <c r="T452" s="50"/>
      <c r="U452" s="50"/>
      <c r="V452" s="50"/>
      <c r="W452" s="52"/>
      <c r="X452" s="50"/>
      <c r="Y452" s="50"/>
      <c r="Z452" s="50"/>
    </row>
    <row r="453" spans="1:26" ht="17.2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0"/>
      <c r="K453" s="125"/>
      <c r="L453" s="125"/>
      <c r="R453" s="50"/>
      <c r="S453" s="50"/>
      <c r="T453" s="50"/>
      <c r="U453" s="50"/>
      <c r="V453" s="50"/>
      <c r="W453" s="52"/>
      <c r="X453" s="50"/>
      <c r="Y453" s="50"/>
      <c r="Z453" s="50"/>
    </row>
    <row r="454" spans="1:26" ht="17.2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0"/>
      <c r="K454" s="125"/>
      <c r="L454" s="125"/>
      <c r="R454" s="50"/>
      <c r="S454" s="50"/>
      <c r="T454" s="50"/>
      <c r="U454" s="50"/>
      <c r="V454" s="50"/>
      <c r="W454" s="52"/>
      <c r="X454" s="50"/>
      <c r="Y454" s="50"/>
      <c r="Z454" s="50"/>
    </row>
    <row r="455" spans="1:26" ht="17.2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0"/>
      <c r="K455" s="125"/>
      <c r="L455" s="125"/>
      <c r="R455" s="50"/>
      <c r="S455" s="50"/>
      <c r="T455" s="50"/>
      <c r="U455" s="50"/>
      <c r="V455" s="50"/>
      <c r="W455" s="52"/>
      <c r="X455" s="50"/>
      <c r="Y455" s="50"/>
      <c r="Z455" s="50"/>
    </row>
    <row r="456" spans="1:26" ht="17.2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0"/>
      <c r="K456" s="125"/>
      <c r="L456" s="125"/>
      <c r="R456" s="50"/>
      <c r="S456" s="50"/>
      <c r="T456" s="50"/>
      <c r="U456" s="50"/>
      <c r="V456" s="50"/>
      <c r="W456" s="52"/>
      <c r="X456" s="50"/>
      <c r="Y456" s="50"/>
      <c r="Z456" s="50"/>
    </row>
    <row r="457" spans="1:26" ht="17.2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0"/>
      <c r="K457" s="125"/>
      <c r="L457" s="125"/>
      <c r="R457" s="50"/>
      <c r="S457" s="50"/>
      <c r="T457" s="50"/>
      <c r="U457" s="50"/>
      <c r="V457" s="50"/>
      <c r="W457" s="52"/>
      <c r="X457" s="50"/>
      <c r="Y457" s="50"/>
      <c r="Z457" s="50"/>
    </row>
    <row r="458" spans="1:26" ht="17.2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0"/>
      <c r="K458" s="125"/>
      <c r="L458" s="125"/>
      <c r="R458" s="50"/>
      <c r="S458" s="50"/>
      <c r="T458" s="50"/>
      <c r="U458" s="50"/>
      <c r="V458" s="50"/>
      <c r="W458" s="52"/>
      <c r="X458" s="50"/>
      <c r="Y458" s="50"/>
      <c r="Z458" s="50"/>
    </row>
    <row r="459" spans="1:26" ht="17.2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0"/>
      <c r="K459" s="125"/>
      <c r="L459" s="125"/>
      <c r="R459" s="50"/>
      <c r="S459" s="50"/>
      <c r="T459" s="50"/>
      <c r="U459" s="50"/>
      <c r="V459" s="50"/>
      <c r="W459" s="52"/>
      <c r="X459" s="50"/>
      <c r="Y459" s="50"/>
      <c r="Z459" s="50"/>
    </row>
    <row r="460" spans="1:26" ht="17.2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0"/>
      <c r="K460" s="125"/>
      <c r="L460" s="125"/>
      <c r="R460" s="50"/>
      <c r="S460" s="50"/>
      <c r="T460" s="50"/>
      <c r="U460" s="50"/>
      <c r="V460" s="50"/>
      <c r="W460" s="52"/>
      <c r="X460" s="50"/>
      <c r="Y460" s="50"/>
      <c r="Z460" s="50"/>
    </row>
    <row r="461" spans="1:26" ht="17.2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0"/>
      <c r="K461" s="125"/>
      <c r="L461" s="125"/>
      <c r="R461" s="50"/>
      <c r="S461" s="50"/>
      <c r="T461" s="50"/>
      <c r="U461" s="50"/>
      <c r="V461" s="50"/>
      <c r="W461" s="52"/>
      <c r="X461" s="50"/>
      <c r="Y461" s="50"/>
      <c r="Z461" s="50"/>
    </row>
    <row r="462" spans="1:26" ht="17.2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0"/>
      <c r="K462" s="125"/>
      <c r="L462" s="125"/>
      <c r="R462" s="50"/>
      <c r="S462" s="50"/>
      <c r="T462" s="50"/>
      <c r="U462" s="50"/>
      <c r="V462" s="50"/>
      <c r="W462" s="52"/>
      <c r="X462" s="50"/>
      <c r="Y462" s="50"/>
      <c r="Z462" s="50"/>
    </row>
    <row r="463" spans="1:26" ht="17.2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0"/>
      <c r="K463" s="125"/>
      <c r="L463" s="125"/>
      <c r="R463" s="50"/>
      <c r="S463" s="50"/>
      <c r="T463" s="50"/>
      <c r="U463" s="50"/>
      <c r="V463" s="50"/>
      <c r="W463" s="52"/>
      <c r="X463" s="50"/>
      <c r="Y463" s="50"/>
      <c r="Z463" s="50"/>
    </row>
    <row r="464" spans="1:26" ht="17.2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0"/>
      <c r="K464" s="125"/>
      <c r="L464" s="125"/>
      <c r="R464" s="50"/>
      <c r="S464" s="50"/>
      <c r="T464" s="50"/>
      <c r="U464" s="50"/>
      <c r="V464" s="50"/>
      <c r="W464" s="52"/>
      <c r="X464" s="50"/>
      <c r="Y464" s="50"/>
      <c r="Z464" s="50"/>
    </row>
    <row r="465" spans="1:26" ht="17.2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0"/>
      <c r="K465" s="125"/>
      <c r="L465" s="125"/>
      <c r="R465" s="50"/>
      <c r="S465" s="50"/>
      <c r="T465" s="50"/>
      <c r="U465" s="50"/>
      <c r="V465" s="50"/>
      <c r="W465" s="52"/>
      <c r="X465" s="50"/>
      <c r="Y465" s="50"/>
      <c r="Z465" s="50"/>
    </row>
    <row r="466" spans="1:26" ht="17.2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0"/>
      <c r="K466" s="125"/>
      <c r="L466" s="125"/>
      <c r="R466" s="50"/>
      <c r="S466" s="50"/>
      <c r="T466" s="50"/>
      <c r="U466" s="50"/>
      <c r="V466" s="50"/>
      <c r="W466" s="52"/>
      <c r="X466" s="50"/>
      <c r="Y466" s="50"/>
      <c r="Z466" s="50"/>
    </row>
    <row r="467" spans="1:26" ht="17.2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0"/>
      <c r="K467" s="125"/>
      <c r="L467" s="125"/>
      <c r="R467" s="50"/>
      <c r="S467" s="50"/>
      <c r="T467" s="50"/>
      <c r="U467" s="50"/>
      <c r="V467" s="50"/>
      <c r="W467" s="52"/>
      <c r="X467" s="50"/>
      <c r="Y467" s="50"/>
      <c r="Z467" s="50"/>
    </row>
    <row r="468" spans="1:26" ht="17.2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0"/>
      <c r="K468" s="125"/>
      <c r="L468" s="125"/>
      <c r="R468" s="50"/>
      <c r="S468" s="50"/>
      <c r="T468" s="50"/>
      <c r="U468" s="50"/>
      <c r="V468" s="50"/>
      <c r="W468" s="52"/>
      <c r="X468" s="50"/>
      <c r="Y468" s="50"/>
      <c r="Z468" s="50"/>
    </row>
    <row r="469" spans="1:26" ht="17.2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0"/>
      <c r="K469" s="125"/>
      <c r="L469" s="125"/>
      <c r="R469" s="50"/>
      <c r="S469" s="50"/>
      <c r="T469" s="50"/>
      <c r="U469" s="50"/>
      <c r="V469" s="50"/>
      <c r="W469" s="52"/>
      <c r="X469" s="50"/>
      <c r="Y469" s="50"/>
      <c r="Z469" s="50"/>
    </row>
    <row r="470" spans="1:26" ht="17.2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0"/>
      <c r="K470" s="125"/>
      <c r="L470" s="125"/>
      <c r="R470" s="50"/>
      <c r="S470" s="50"/>
      <c r="T470" s="50"/>
      <c r="U470" s="50"/>
      <c r="V470" s="50"/>
      <c r="W470" s="52"/>
      <c r="X470" s="50"/>
      <c r="Y470" s="50"/>
      <c r="Z470" s="50"/>
    </row>
    <row r="471" spans="1:26" ht="17.2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0"/>
      <c r="K471" s="125"/>
      <c r="L471" s="125"/>
      <c r="R471" s="50"/>
      <c r="S471" s="50"/>
      <c r="T471" s="50"/>
      <c r="U471" s="50"/>
      <c r="V471" s="50"/>
      <c r="W471" s="52"/>
      <c r="X471" s="50"/>
      <c r="Y471" s="50"/>
      <c r="Z471" s="50"/>
    </row>
    <row r="472" spans="1:26" ht="17.2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0"/>
      <c r="K472" s="125"/>
      <c r="L472" s="125"/>
      <c r="R472" s="50"/>
      <c r="S472" s="50"/>
      <c r="T472" s="50"/>
      <c r="U472" s="50"/>
      <c r="V472" s="50"/>
      <c r="W472" s="52"/>
      <c r="X472" s="50"/>
      <c r="Y472" s="50"/>
      <c r="Z472" s="50"/>
    </row>
    <row r="473" spans="1:26" ht="17.2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0"/>
      <c r="K473" s="125"/>
      <c r="L473" s="125"/>
      <c r="R473" s="50"/>
      <c r="S473" s="50"/>
      <c r="T473" s="50"/>
      <c r="U473" s="50"/>
      <c r="V473" s="50"/>
      <c r="W473" s="52"/>
      <c r="X473" s="50"/>
      <c r="Y473" s="50"/>
      <c r="Z473" s="50"/>
    </row>
    <row r="474" spans="1:26" ht="17.2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0"/>
      <c r="K474" s="125"/>
      <c r="L474" s="125"/>
      <c r="R474" s="50"/>
      <c r="S474" s="50"/>
      <c r="T474" s="50"/>
      <c r="U474" s="50"/>
      <c r="V474" s="50"/>
      <c r="W474" s="52"/>
      <c r="X474" s="50"/>
      <c r="Y474" s="50"/>
      <c r="Z474" s="50"/>
    </row>
    <row r="475" spans="1:26" ht="17.2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0"/>
      <c r="K475" s="125"/>
      <c r="L475" s="125"/>
      <c r="R475" s="50"/>
      <c r="S475" s="50"/>
      <c r="T475" s="50"/>
      <c r="U475" s="50"/>
      <c r="V475" s="50"/>
      <c r="W475" s="52"/>
      <c r="X475" s="50"/>
      <c r="Y475" s="50"/>
      <c r="Z475" s="50"/>
    </row>
    <row r="476" spans="1:26" ht="17.2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0"/>
      <c r="K476" s="125"/>
      <c r="L476" s="125"/>
      <c r="R476" s="50"/>
      <c r="S476" s="50"/>
      <c r="T476" s="50"/>
      <c r="U476" s="50"/>
      <c r="V476" s="50"/>
      <c r="W476" s="52"/>
      <c r="X476" s="50"/>
      <c r="Y476" s="50"/>
      <c r="Z476" s="50"/>
    </row>
    <row r="477" spans="1:26" ht="17.2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0"/>
      <c r="K477" s="125"/>
      <c r="L477" s="125"/>
      <c r="R477" s="50"/>
      <c r="S477" s="50"/>
      <c r="T477" s="50"/>
      <c r="U477" s="50"/>
      <c r="V477" s="50"/>
      <c r="W477" s="52"/>
      <c r="X477" s="50"/>
      <c r="Y477" s="50"/>
      <c r="Z477" s="50"/>
    </row>
    <row r="478" spans="1:26" ht="17.2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0"/>
      <c r="K478" s="125"/>
      <c r="L478" s="125"/>
      <c r="R478" s="50"/>
      <c r="S478" s="50"/>
      <c r="T478" s="50"/>
      <c r="U478" s="50"/>
      <c r="V478" s="50"/>
      <c r="W478" s="52"/>
      <c r="X478" s="50"/>
      <c r="Y478" s="50"/>
      <c r="Z478" s="50"/>
    </row>
    <row r="479" spans="1:26" ht="17.2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0"/>
      <c r="K479" s="125"/>
      <c r="L479" s="125"/>
      <c r="R479" s="50"/>
      <c r="S479" s="50"/>
      <c r="T479" s="50"/>
      <c r="U479" s="50"/>
      <c r="V479" s="50"/>
      <c r="W479" s="52"/>
      <c r="X479" s="50"/>
      <c r="Y479" s="50"/>
      <c r="Z479" s="50"/>
    </row>
    <row r="480" spans="1:26" ht="17.2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0"/>
      <c r="K480" s="125"/>
      <c r="L480" s="125"/>
      <c r="R480" s="50"/>
      <c r="S480" s="50"/>
      <c r="T480" s="50"/>
      <c r="U480" s="50"/>
      <c r="V480" s="50"/>
      <c r="W480" s="52"/>
      <c r="X480" s="50"/>
      <c r="Y480" s="50"/>
      <c r="Z480" s="50"/>
    </row>
    <row r="481" spans="1:26" ht="17.2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0"/>
      <c r="K481" s="125"/>
      <c r="L481" s="125"/>
      <c r="R481" s="50"/>
      <c r="S481" s="50"/>
      <c r="T481" s="50"/>
      <c r="U481" s="50"/>
      <c r="V481" s="50"/>
      <c r="W481" s="52"/>
      <c r="X481" s="50"/>
      <c r="Y481" s="50"/>
      <c r="Z481" s="50"/>
    </row>
    <row r="482" spans="1:26" ht="17.2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0"/>
      <c r="K482" s="125"/>
      <c r="L482" s="125"/>
      <c r="R482" s="50"/>
      <c r="S482" s="50"/>
      <c r="T482" s="50"/>
      <c r="U482" s="50"/>
      <c r="V482" s="50"/>
      <c r="W482" s="52"/>
      <c r="X482" s="50"/>
      <c r="Y482" s="50"/>
      <c r="Z482" s="50"/>
    </row>
    <row r="483" spans="1:26" ht="17.2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0"/>
      <c r="K483" s="125"/>
      <c r="L483" s="125"/>
      <c r="R483" s="50"/>
      <c r="S483" s="50"/>
      <c r="T483" s="50"/>
      <c r="U483" s="50"/>
      <c r="V483" s="50"/>
      <c r="W483" s="52"/>
      <c r="X483" s="50"/>
      <c r="Y483" s="50"/>
      <c r="Z483" s="50"/>
    </row>
    <row r="484" spans="1:26" ht="17.2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0"/>
      <c r="K484" s="125"/>
      <c r="L484" s="125"/>
      <c r="R484" s="50"/>
      <c r="S484" s="50"/>
      <c r="T484" s="50"/>
      <c r="U484" s="50"/>
      <c r="V484" s="50"/>
      <c r="W484" s="52"/>
      <c r="X484" s="50"/>
      <c r="Y484" s="50"/>
      <c r="Z484" s="50"/>
    </row>
    <row r="485" spans="1:26" ht="17.2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0"/>
      <c r="K485" s="125"/>
      <c r="L485" s="125"/>
      <c r="R485" s="50"/>
      <c r="S485" s="50"/>
      <c r="T485" s="50"/>
      <c r="U485" s="50"/>
      <c r="V485" s="50"/>
      <c r="W485" s="52"/>
      <c r="X485" s="50"/>
      <c r="Y485" s="50"/>
      <c r="Z485" s="50"/>
    </row>
    <row r="486" spans="1:26" ht="17.2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0"/>
      <c r="K486" s="125"/>
      <c r="L486" s="125"/>
      <c r="R486" s="50"/>
      <c r="S486" s="50"/>
      <c r="T486" s="50"/>
      <c r="U486" s="50"/>
      <c r="V486" s="50"/>
      <c r="W486" s="52"/>
      <c r="X486" s="50"/>
      <c r="Y486" s="50"/>
      <c r="Z486" s="50"/>
    </row>
    <row r="487" spans="1:26" ht="17.2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0"/>
      <c r="K487" s="125"/>
      <c r="L487" s="125"/>
      <c r="R487" s="50"/>
      <c r="S487" s="50"/>
      <c r="T487" s="50"/>
      <c r="U487" s="50"/>
      <c r="V487" s="50"/>
      <c r="W487" s="52"/>
      <c r="X487" s="50"/>
      <c r="Y487" s="50"/>
      <c r="Z487" s="50"/>
    </row>
    <row r="488" spans="1:26" ht="17.2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0"/>
      <c r="K488" s="125"/>
      <c r="L488" s="125"/>
      <c r="R488" s="50"/>
      <c r="S488" s="50"/>
      <c r="T488" s="50"/>
      <c r="U488" s="50"/>
      <c r="V488" s="50"/>
      <c r="W488" s="52"/>
      <c r="X488" s="50"/>
      <c r="Y488" s="50"/>
      <c r="Z488" s="50"/>
    </row>
    <row r="489" spans="1:26" ht="17.2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0"/>
      <c r="K489" s="125"/>
      <c r="L489" s="125"/>
      <c r="R489" s="50"/>
      <c r="S489" s="50"/>
      <c r="T489" s="50"/>
      <c r="U489" s="50"/>
      <c r="V489" s="50"/>
      <c r="W489" s="52"/>
      <c r="X489" s="50"/>
      <c r="Y489" s="50"/>
      <c r="Z489" s="50"/>
    </row>
    <row r="490" spans="1:26" ht="17.2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0"/>
      <c r="K490" s="125"/>
      <c r="L490" s="125"/>
      <c r="R490" s="50"/>
      <c r="S490" s="50"/>
      <c r="T490" s="50"/>
      <c r="U490" s="50"/>
      <c r="V490" s="50"/>
      <c r="W490" s="52"/>
      <c r="X490" s="50"/>
      <c r="Y490" s="50"/>
      <c r="Z490" s="50"/>
    </row>
    <row r="491" spans="1:26" ht="17.2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0"/>
      <c r="K491" s="125"/>
      <c r="L491" s="125"/>
      <c r="R491" s="50"/>
      <c r="S491" s="50"/>
      <c r="T491" s="50"/>
      <c r="U491" s="50"/>
      <c r="V491" s="50"/>
      <c r="W491" s="52"/>
      <c r="X491" s="50"/>
      <c r="Y491" s="50"/>
      <c r="Z491" s="50"/>
    </row>
    <row r="492" spans="1:26" ht="17.2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0"/>
      <c r="K492" s="125"/>
      <c r="L492" s="125"/>
      <c r="R492" s="50"/>
      <c r="S492" s="50"/>
      <c r="T492" s="50"/>
      <c r="U492" s="50"/>
      <c r="V492" s="50"/>
      <c r="W492" s="52"/>
      <c r="X492" s="50"/>
      <c r="Y492" s="50"/>
      <c r="Z492" s="50"/>
    </row>
    <row r="493" spans="1:26" ht="17.2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0"/>
      <c r="K493" s="125"/>
      <c r="L493" s="125"/>
      <c r="R493" s="50"/>
      <c r="S493" s="50"/>
      <c r="T493" s="50"/>
      <c r="U493" s="50"/>
      <c r="V493" s="50"/>
      <c r="W493" s="52"/>
      <c r="X493" s="50"/>
      <c r="Y493" s="50"/>
      <c r="Z493" s="50"/>
    </row>
    <row r="494" spans="1:26" ht="17.2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0"/>
      <c r="K494" s="125"/>
      <c r="L494" s="125"/>
      <c r="R494" s="50"/>
      <c r="S494" s="50"/>
      <c r="T494" s="50"/>
      <c r="U494" s="50"/>
      <c r="V494" s="50"/>
      <c r="W494" s="52"/>
      <c r="X494" s="50"/>
      <c r="Y494" s="50"/>
      <c r="Z494" s="50"/>
    </row>
    <row r="495" spans="1:26" ht="17.2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0"/>
      <c r="K495" s="125"/>
      <c r="L495" s="125"/>
      <c r="R495" s="50"/>
      <c r="S495" s="50"/>
      <c r="T495" s="50"/>
      <c r="U495" s="50"/>
      <c r="V495" s="50"/>
      <c r="W495" s="52"/>
      <c r="X495" s="50"/>
      <c r="Y495" s="50"/>
      <c r="Z495" s="50"/>
    </row>
    <row r="496" spans="1:26" ht="17.2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0"/>
      <c r="K496" s="125"/>
      <c r="L496" s="125"/>
      <c r="R496" s="50"/>
      <c r="S496" s="50"/>
      <c r="T496" s="50"/>
      <c r="U496" s="50"/>
      <c r="V496" s="50"/>
      <c r="W496" s="52"/>
      <c r="X496" s="50"/>
      <c r="Y496" s="50"/>
      <c r="Z496" s="50"/>
    </row>
    <row r="497" spans="1:26" ht="17.2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0"/>
      <c r="K497" s="125"/>
      <c r="L497" s="125"/>
      <c r="R497" s="50"/>
      <c r="S497" s="50"/>
      <c r="T497" s="50"/>
      <c r="U497" s="50"/>
      <c r="V497" s="50"/>
      <c r="W497" s="52"/>
      <c r="X497" s="50"/>
      <c r="Y497" s="50"/>
      <c r="Z497" s="50"/>
    </row>
    <row r="498" spans="1:26" ht="17.2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0"/>
      <c r="K498" s="125"/>
      <c r="L498" s="125"/>
      <c r="R498" s="50"/>
      <c r="S498" s="50"/>
      <c r="T498" s="50"/>
      <c r="U498" s="50"/>
      <c r="V498" s="50"/>
      <c r="W498" s="52"/>
      <c r="X498" s="50"/>
      <c r="Y498" s="50"/>
      <c r="Z498" s="50"/>
    </row>
    <row r="499" spans="1:26" ht="17.2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0"/>
      <c r="K499" s="125"/>
      <c r="L499" s="125"/>
      <c r="R499" s="50"/>
      <c r="S499" s="50"/>
      <c r="T499" s="50"/>
      <c r="U499" s="50"/>
      <c r="V499" s="50"/>
      <c r="W499" s="52"/>
      <c r="X499" s="50"/>
      <c r="Y499" s="50"/>
      <c r="Z499" s="50"/>
    </row>
    <row r="500" spans="1:26" ht="17.2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0"/>
      <c r="K500" s="125"/>
      <c r="L500" s="125"/>
      <c r="R500" s="50"/>
      <c r="S500" s="50"/>
      <c r="T500" s="50"/>
      <c r="U500" s="50"/>
      <c r="V500" s="50"/>
      <c r="W500" s="52"/>
      <c r="X500" s="50"/>
      <c r="Y500" s="50"/>
      <c r="Z500" s="50"/>
    </row>
    <row r="501" spans="1:26" ht="17.2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0"/>
      <c r="K501" s="125"/>
      <c r="L501" s="125"/>
      <c r="R501" s="50"/>
      <c r="S501" s="50"/>
      <c r="T501" s="50"/>
      <c r="U501" s="50"/>
      <c r="V501" s="50"/>
      <c r="W501" s="52"/>
      <c r="X501" s="50"/>
      <c r="Y501" s="50"/>
      <c r="Z501" s="50"/>
    </row>
    <row r="502" spans="1:26" ht="17.2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0"/>
      <c r="K502" s="125"/>
      <c r="L502" s="125"/>
      <c r="R502" s="50"/>
      <c r="S502" s="50"/>
      <c r="T502" s="50"/>
      <c r="U502" s="50"/>
      <c r="V502" s="50"/>
      <c r="W502" s="52"/>
      <c r="X502" s="50"/>
      <c r="Y502" s="50"/>
      <c r="Z502" s="50"/>
    </row>
    <row r="503" spans="1:26" ht="17.2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0"/>
      <c r="K503" s="125"/>
      <c r="L503" s="125"/>
      <c r="R503" s="50"/>
      <c r="S503" s="50"/>
      <c r="T503" s="50"/>
      <c r="U503" s="50"/>
      <c r="V503" s="50"/>
      <c r="W503" s="52"/>
      <c r="X503" s="50"/>
      <c r="Y503" s="50"/>
      <c r="Z503" s="50"/>
    </row>
    <row r="504" spans="1:26" ht="17.2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0"/>
      <c r="K504" s="125"/>
      <c r="L504" s="125"/>
      <c r="R504" s="50"/>
      <c r="S504" s="50"/>
      <c r="T504" s="50"/>
      <c r="U504" s="50"/>
      <c r="V504" s="50"/>
      <c r="W504" s="52"/>
      <c r="X504" s="50"/>
      <c r="Y504" s="50"/>
      <c r="Z504" s="50"/>
    </row>
    <row r="505" spans="1:26" ht="17.2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0"/>
      <c r="K505" s="125"/>
      <c r="L505" s="125"/>
      <c r="R505" s="50"/>
      <c r="S505" s="50"/>
      <c r="T505" s="50"/>
      <c r="U505" s="50"/>
      <c r="V505" s="50"/>
      <c r="W505" s="52"/>
      <c r="X505" s="50"/>
      <c r="Y505" s="50"/>
      <c r="Z505" s="50"/>
    </row>
    <row r="506" spans="1:26" ht="17.2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0"/>
      <c r="K506" s="125"/>
      <c r="L506" s="125"/>
      <c r="R506" s="50"/>
      <c r="S506" s="50"/>
      <c r="T506" s="50"/>
      <c r="U506" s="50"/>
      <c r="V506" s="50"/>
      <c r="W506" s="52"/>
      <c r="X506" s="50"/>
      <c r="Y506" s="50"/>
      <c r="Z506" s="50"/>
    </row>
    <row r="507" spans="1:26" ht="17.2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0"/>
      <c r="K507" s="125"/>
      <c r="L507" s="125"/>
      <c r="R507" s="50"/>
      <c r="S507" s="50"/>
      <c r="T507" s="50"/>
      <c r="U507" s="50"/>
      <c r="V507" s="50"/>
      <c r="W507" s="52"/>
      <c r="X507" s="50"/>
      <c r="Y507" s="50"/>
      <c r="Z507" s="50"/>
    </row>
    <row r="508" spans="1:26" ht="17.2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0"/>
      <c r="K508" s="125"/>
      <c r="L508" s="125"/>
      <c r="R508" s="50"/>
      <c r="S508" s="50"/>
      <c r="T508" s="50"/>
      <c r="U508" s="50"/>
      <c r="V508" s="50"/>
      <c r="W508" s="52"/>
      <c r="X508" s="50"/>
      <c r="Y508" s="50"/>
      <c r="Z508" s="50"/>
    </row>
    <row r="509" spans="1:26" ht="17.2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0"/>
      <c r="K509" s="125"/>
      <c r="L509" s="125"/>
      <c r="R509" s="50"/>
      <c r="S509" s="50"/>
      <c r="T509" s="50"/>
      <c r="U509" s="50"/>
      <c r="V509" s="50"/>
      <c r="W509" s="52"/>
      <c r="X509" s="50"/>
      <c r="Y509" s="50"/>
      <c r="Z509" s="50"/>
    </row>
    <row r="510" spans="1:26" ht="17.2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0"/>
      <c r="K510" s="125"/>
      <c r="L510" s="125"/>
      <c r="R510" s="50"/>
      <c r="S510" s="50"/>
      <c r="T510" s="50"/>
      <c r="U510" s="50"/>
      <c r="V510" s="50"/>
      <c r="W510" s="52"/>
      <c r="X510" s="50"/>
      <c r="Y510" s="50"/>
      <c r="Z510" s="50"/>
    </row>
    <row r="511" spans="1:26" ht="17.2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0"/>
      <c r="K511" s="125"/>
      <c r="L511" s="125"/>
      <c r="R511" s="50"/>
      <c r="S511" s="50"/>
      <c r="T511" s="50"/>
      <c r="U511" s="50"/>
      <c r="V511" s="50"/>
      <c r="W511" s="52"/>
      <c r="X511" s="50"/>
      <c r="Y511" s="50"/>
      <c r="Z511" s="50"/>
    </row>
    <row r="512" spans="1:26" ht="17.2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0"/>
      <c r="K512" s="125"/>
      <c r="L512" s="125"/>
      <c r="R512" s="50"/>
      <c r="S512" s="50"/>
      <c r="T512" s="50"/>
      <c r="U512" s="50"/>
      <c r="V512" s="50"/>
      <c r="W512" s="52"/>
      <c r="X512" s="50"/>
      <c r="Y512" s="50"/>
      <c r="Z512" s="50"/>
    </row>
    <row r="513" spans="1:26" ht="17.2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0"/>
      <c r="K513" s="125"/>
      <c r="L513" s="125"/>
      <c r="R513" s="50"/>
      <c r="S513" s="50"/>
      <c r="T513" s="50"/>
      <c r="U513" s="50"/>
      <c r="V513" s="50"/>
      <c r="W513" s="52"/>
      <c r="X513" s="50"/>
      <c r="Y513" s="50"/>
      <c r="Z513" s="50"/>
    </row>
    <row r="514" spans="1:26" ht="17.2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0"/>
      <c r="K514" s="125"/>
      <c r="L514" s="125"/>
      <c r="R514" s="50"/>
      <c r="S514" s="50"/>
      <c r="T514" s="50"/>
      <c r="U514" s="50"/>
      <c r="V514" s="50"/>
      <c r="W514" s="52"/>
      <c r="X514" s="50"/>
      <c r="Y514" s="50"/>
      <c r="Z514" s="50"/>
    </row>
    <row r="515" spans="1:26" ht="17.2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0"/>
      <c r="K515" s="125"/>
      <c r="L515" s="125"/>
      <c r="R515" s="50"/>
      <c r="S515" s="50"/>
      <c r="T515" s="50"/>
      <c r="U515" s="50"/>
      <c r="V515" s="50"/>
      <c r="W515" s="52"/>
      <c r="X515" s="50"/>
      <c r="Y515" s="50"/>
      <c r="Z515" s="50"/>
    </row>
    <row r="516" spans="1:26" ht="17.2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0"/>
      <c r="K516" s="125"/>
      <c r="L516" s="125"/>
      <c r="R516" s="50"/>
      <c r="S516" s="50"/>
      <c r="T516" s="50"/>
      <c r="U516" s="50"/>
      <c r="V516" s="50"/>
      <c r="W516" s="52"/>
      <c r="X516" s="50"/>
      <c r="Y516" s="50"/>
      <c r="Z516" s="50"/>
    </row>
    <row r="517" spans="1:26" ht="17.2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0"/>
      <c r="K517" s="125"/>
      <c r="L517" s="125"/>
      <c r="R517" s="50"/>
      <c r="S517" s="50"/>
      <c r="T517" s="50"/>
      <c r="U517" s="50"/>
      <c r="V517" s="50"/>
      <c r="W517" s="52"/>
      <c r="X517" s="50"/>
      <c r="Y517" s="50"/>
      <c r="Z517" s="50"/>
    </row>
    <row r="518" spans="1:26" ht="17.2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0"/>
      <c r="K518" s="125"/>
      <c r="L518" s="125"/>
      <c r="R518" s="50"/>
      <c r="S518" s="50"/>
      <c r="T518" s="50"/>
      <c r="U518" s="50"/>
      <c r="V518" s="50"/>
      <c r="W518" s="52"/>
      <c r="X518" s="50"/>
      <c r="Y518" s="50"/>
      <c r="Z518" s="50"/>
    </row>
    <row r="519" spans="1:26" ht="17.2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0"/>
      <c r="K519" s="125"/>
      <c r="L519" s="125"/>
      <c r="R519" s="50"/>
      <c r="S519" s="50"/>
      <c r="T519" s="50"/>
      <c r="U519" s="50"/>
      <c r="V519" s="50"/>
      <c r="W519" s="52"/>
      <c r="X519" s="50"/>
      <c r="Y519" s="50"/>
      <c r="Z519" s="50"/>
    </row>
    <row r="520" spans="1:26" ht="17.2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0"/>
      <c r="K520" s="125"/>
      <c r="L520" s="125"/>
      <c r="R520" s="50"/>
      <c r="S520" s="50"/>
      <c r="T520" s="50"/>
      <c r="U520" s="50"/>
      <c r="V520" s="50"/>
      <c r="W520" s="52"/>
      <c r="X520" s="50"/>
      <c r="Y520" s="50"/>
      <c r="Z520" s="50"/>
    </row>
    <row r="521" spans="1:26" ht="17.2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0"/>
      <c r="K521" s="125"/>
      <c r="L521" s="125"/>
      <c r="R521" s="50"/>
      <c r="S521" s="50"/>
      <c r="T521" s="50"/>
      <c r="U521" s="50"/>
      <c r="V521" s="50"/>
      <c r="W521" s="52"/>
      <c r="X521" s="50"/>
      <c r="Y521" s="50"/>
      <c r="Z521" s="50"/>
    </row>
    <row r="522" spans="1:26" ht="17.2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0"/>
      <c r="K522" s="125"/>
      <c r="L522" s="125"/>
      <c r="R522" s="50"/>
      <c r="S522" s="50"/>
      <c r="T522" s="50"/>
      <c r="U522" s="50"/>
      <c r="V522" s="50"/>
      <c r="W522" s="52"/>
      <c r="X522" s="50"/>
      <c r="Y522" s="50"/>
      <c r="Z522" s="50"/>
    </row>
    <row r="523" spans="1:26" ht="17.2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0"/>
      <c r="K523" s="125"/>
      <c r="L523" s="125"/>
      <c r="R523" s="50"/>
      <c r="S523" s="50"/>
      <c r="T523" s="50"/>
      <c r="U523" s="50"/>
      <c r="V523" s="50"/>
      <c r="W523" s="52"/>
      <c r="X523" s="50"/>
      <c r="Y523" s="50"/>
      <c r="Z523" s="50"/>
    </row>
    <row r="524" spans="1:26" ht="17.2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0"/>
      <c r="K524" s="125"/>
      <c r="L524" s="125"/>
      <c r="R524" s="50"/>
      <c r="S524" s="50"/>
      <c r="T524" s="50"/>
      <c r="U524" s="50"/>
      <c r="V524" s="50"/>
      <c r="W524" s="52"/>
      <c r="X524" s="50"/>
      <c r="Y524" s="50"/>
      <c r="Z524" s="50"/>
    </row>
    <row r="525" spans="1:26" ht="17.2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0"/>
      <c r="K525" s="125"/>
      <c r="L525" s="125"/>
      <c r="R525" s="50"/>
      <c r="S525" s="50"/>
      <c r="T525" s="50"/>
      <c r="U525" s="50"/>
      <c r="V525" s="50"/>
      <c r="W525" s="52"/>
      <c r="X525" s="50"/>
      <c r="Y525" s="50"/>
      <c r="Z525" s="50"/>
    </row>
    <row r="526" spans="1:26" ht="17.2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0"/>
      <c r="K526" s="125"/>
      <c r="L526" s="125"/>
      <c r="R526" s="50"/>
      <c r="S526" s="50"/>
      <c r="T526" s="50"/>
      <c r="U526" s="50"/>
      <c r="V526" s="50"/>
      <c r="W526" s="52"/>
      <c r="X526" s="50"/>
      <c r="Y526" s="50"/>
      <c r="Z526" s="50"/>
    </row>
    <row r="527" spans="1:26" ht="17.2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0"/>
      <c r="K527" s="125"/>
      <c r="L527" s="125"/>
      <c r="R527" s="50"/>
      <c r="S527" s="50"/>
      <c r="T527" s="50"/>
      <c r="U527" s="50"/>
      <c r="V527" s="50"/>
      <c r="W527" s="52"/>
      <c r="X527" s="50"/>
      <c r="Y527" s="50"/>
      <c r="Z527" s="50"/>
    </row>
    <row r="528" spans="1:26" ht="17.2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0"/>
      <c r="K528" s="125"/>
      <c r="L528" s="125"/>
      <c r="R528" s="50"/>
      <c r="S528" s="50"/>
      <c r="T528" s="50"/>
      <c r="U528" s="50"/>
      <c r="V528" s="50"/>
      <c r="W528" s="52"/>
      <c r="X528" s="50"/>
      <c r="Y528" s="50"/>
      <c r="Z528" s="50"/>
    </row>
    <row r="529" spans="1:26" ht="17.2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0"/>
      <c r="K529" s="125"/>
      <c r="L529" s="125"/>
      <c r="R529" s="50"/>
      <c r="S529" s="50"/>
      <c r="T529" s="50"/>
      <c r="U529" s="50"/>
      <c r="V529" s="50"/>
      <c r="W529" s="52"/>
      <c r="X529" s="50"/>
      <c r="Y529" s="50"/>
      <c r="Z529" s="50"/>
    </row>
    <row r="530" spans="1:26" ht="17.2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0"/>
      <c r="K530" s="125"/>
      <c r="L530" s="125"/>
      <c r="R530" s="50"/>
      <c r="S530" s="50"/>
      <c r="T530" s="50"/>
      <c r="U530" s="50"/>
      <c r="V530" s="50"/>
      <c r="W530" s="52"/>
      <c r="X530" s="50"/>
      <c r="Y530" s="50"/>
      <c r="Z530" s="50"/>
    </row>
    <row r="531" spans="1:26" ht="17.2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0"/>
      <c r="K531" s="125"/>
      <c r="L531" s="125"/>
      <c r="R531" s="50"/>
      <c r="S531" s="50"/>
      <c r="T531" s="50"/>
      <c r="U531" s="50"/>
      <c r="V531" s="50"/>
      <c r="W531" s="52"/>
      <c r="X531" s="50"/>
      <c r="Y531" s="50"/>
      <c r="Z531" s="50"/>
    </row>
    <row r="532" spans="1:26" ht="17.2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0"/>
      <c r="K532" s="125"/>
      <c r="L532" s="125"/>
      <c r="R532" s="50"/>
      <c r="S532" s="50"/>
      <c r="T532" s="50"/>
      <c r="U532" s="50"/>
      <c r="V532" s="50"/>
      <c r="W532" s="52"/>
      <c r="X532" s="50"/>
      <c r="Y532" s="50"/>
      <c r="Z532" s="50"/>
    </row>
    <row r="533" spans="1:26" ht="17.2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0"/>
      <c r="K533" s="125"/>
      <c r="L533" s="125"/>
      <c r="R533" s="50"/>
      <c r="S533" s="50"/>
      <c r="T533" s="50"/>
      <c r="U533" s="50"/>
      <c r="V533" s="50"/>
      <c r="W533" s="52"/>
      <c r="X533" s="50"/>
      <c r="Y533" s="50"/>
      <c r="Z533" s="50"/>
    </row>
    <row r="534" spans="1:26" ht="17.2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0"/>
      <c r="K534" s="125"/>
      <c r="L534" s="125"/>
      <c r="R534" s="50"/>
      <c r="S534" s="50"/>
      <c r="T534" s="50"/>
      <c r="U534" s="50"/>
      <c r="V534" s="50"/>
      <c r="W534" s="52"/>
      <c r="X534" s="50"/>
      <c r="Y534" s="50"/>
      <c r="Z534" s="50"/>
    </row>
    <row r="535" spans="1:26" ht="17.2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0"/>
      <c r="K535" s="125"/>
      <c r="L535" s="125"/>
      <c r="R535" s="50"/>
      <c r="S535" s="50"/>
      <c r="T535" s="50"/>
      <c r="U535" s="50"/>
      <c r="V535" s="50"/>
      <c r="W535" s="52"/>
      <c r="X535" s="50"/>
      <c r="Y535" s="50"/>
      <c r="Z535" s="50"/>
    </row>
    <row r="536" spans="1:26" ht="17.2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0"/>
      <c r="K536" s="125"/>
      <c r="L536" s="125"/>
      <c r="R536" s="50"/>
      <c r="S536" s="50"/>
      <c r="T536" s="50"/>
      <c r="U536" s="50"/>
      <c r="V536" s="50"/>
      <c r="W536" s="52"/>
      <c r="X536" s="50"/>
      <c r="Y536" s="50"/>
      <c r="Z536" s="50"/>
    </row>
    <row r="537" spans="1:26" ht="17.2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0"/>
      <c r="K537" s="125"/>
      <c r="L537" s="125"/>
      <c r="R537" s="50"/>
      <c r="S537" s="50"/>
      <c r="T537" s="50"/>
      <c r="U537" s="50"/>
      <c r="V537" s="50"/>
      <c r="W537" s="52"/>
      <c r="X537" s="50"/>
      <c r="Y537" s="50"/>
      <c r="Z537" s="50"/>
    </row>
    <row r="538" spans="1:26" ht="17.2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0"/>
      <c r="K538" s="125"/>
      <c r="L538" s="125"/>
      <c r="R538" s="50"/>
      <c r="S538" s="50"/>
      <c r="T538" s="50"/>
      <c r="U538" s="50"/>
      <c r="V538" s="50"/>
      <c r="W538" s="52"/>
      <c r="X538" s="50"/>
      <c r="Y538" s="50"/>
      <c r="Z538" s="50"/>
    </row>
    <row r="539" spans="1:26" ht="17.2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0"/>
      <c r="K539" s="125"/>
      <c r="L539" s="125"/>
      <c r="R539" s="50"/>
      <c r="S539" s="50"/>
      <c r="T539" s="50"/>
      <c r="U539" s="50"/>
      <c r="V539" s="50"/>
      <c r="W539" s="52"/>
      <c r="X539" s="50"/>
      <c r="Y539" s="50"/>
      <c r="Z539" s="50"/>
    </row>
    <row r="540" spans="1:26" ht="17.2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0"/>
      <c r="K540" s="125"/>
      <c r="L540" s="125"/>
      <c r="R540" s="50"/>
      <c r="S540" s="50"/>
      <c r="T540" s="50"/>
      <c r="U540" s="50"/>
      <c r="V540" s="50"/>
      <c r="W540" s="52"/>
      <c r="X540" s="50"/>
      <c r="Y540" s="50"/>
      <c r="Z540" s="50"/>
    </row>
    <row r="541" spans="1:26" ht="17.2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0"/>
      <c r="K541" s="125"/>
      <c r="L541" s="125"/>
      <c r="R541" s="50"/>
      <c r="S541" s="50"/>
      <c r="T541" s="50"/>
      <c r="U541" s="50"/>
      <c r="V541" s="50"/>
      <c r="W541" s="52"/>
      <c r="X541" s="50"/>
      <c r="Y541" s="50"/>
      <c r="Z541" s="50"/>
    </row>
    <row r="542" spans="1:26" ht="17.2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0"/>
      <c r="K542" s="125"/>
      <c r="L542" s="125"/>
      <c r="R542" s="50"/>
      <c r="S542" s="50"/>
      <c r="T542" s="50"/>
      <c r="U542" s="50"/>
      <c r="V542" s="50"/>
      <c r="W542" s="52"/>
      <c r="X542" s="50"/>
      <c r="Y542" s="50"/>
      <c r="Z542" s="50"/>
    </row>
    <row r="543" spans="1:26" ht="17.2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0"/>
      <c r="K543" s="125"/>
      <c r="L543" s="125"/>
      <c r="R543" s="50"/>
      <c r="S543" s="50"/>
      <c r="T543" s="50"/>
      <c r="U543" s="50"/>
      <c r="V543" s="50"/>
      <c r="W543" s="52"/>
      <c r="X543" s="50"/>
      <c r="Y543" s="50"/>
      <c r="Z543" s="50"/>
    </row>
    <row r="544" spans="1:26" ht="17.2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0"/>
      <c r="K544" s="125"/>
      <c r="L544" s="125"/>
      <c r="R544" s="50"/>
      <c r="S544" s="50"/>
      <c r="T544" s="50"/>
      <c r="U544" s="50"/>
      <c r="V544" s="50"/>
      <c r="W544" s="52"/>
      <c r="X544" s="50"/>
      <c r="Y544" s="50"/>
      <c r="Z544" s="50"/>
    </row>
    <row r="545" spans="1:26" ht="17.2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0"/>
      <c r="K545" s="125"/>
      <c r="L545" s="125"/>
      <c r="R545" s="50"/>
      <c r="S545" s="50"/>
      <c r="T545" s="50"/>
      <c r="U545" s="50"/>
      <c r="V545" s="50"/>
      <c r="W545" s="52"/>
      <c r="X545" s="50"/>
      <c r="Y545" s="50"/>
      <c r="Z545" s="50"/>
    </row>
    <row r="546" spans="1:26" ht="17.2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0"/>
      <c r="K546" s="125"/>
      <c r="L546" s="125"/>
      <c r="R546" s="50"/>
      <c r="S546" s="50"/>
      <c r="T546" s="50"/>
      <c r="U546" s="50"/>
      <c r="V546" s="50"/>
      <c r="W546" s="52"/>
      <c r="X546" s="50"/>
      <c r="Y546" s="50"/>
      <c r="Z546" s="50"/>
    </row>
    <row r="547" spans="1:26" ht="17.2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0"/>
      <c r="K547" s="125"/>
      <c r="L547" s="125"/>
      <c r="R547" s="50"/>
      <c r="S547" s="50"/>
      <c r="T547" s="50"/>
      <c r="U547" s="50"/>
      <c r="V547" s="50"/>
      <c r="W547" s="52"/>
      <c r="X547" s="50"/>
      <c r="Y547" s="50"/>
      <c r="Z547" s="50"/>
    </row>
    <row r="548" spans="1:26" ht="17.2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0"/>
      <c r="K548" s="125"/>
      <c r="L548" s="125"/>
      <c r="R548" s="50"/>
      <c r="S548" s="50"/>
      <c r="T548" s="50"/>
      <c r="U548" s="50"/>
      <c r="V548" s="50"/>
      <c r="W548" s="52"/>
      <c r="X548" s="50"/>
      <c r="Y548" s="50"/>
      <c r="Z548" s="50"/>
    </row>
    <row r="549" spans="1:26" ht="17.2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0"/>
      <c r="K549" s="125"/>
      <c r="L549" s="125"/>
      <c r="R549" s="50"/>
      <c r="S549" s="50"/>
      <c r="T549" s="50"/>
      <c r="U549" s="50"/>
      <c r="V549" s="50"/>
      <c r="W549" s="52"/>
      <c r="X549" s="50"/>
      <c r="Y549" s="50"/>
      <c r="Z549" s="50"/>
    </row>
    <row r="550" spans="1:26" ht="17.2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0"/>
      <c r="K550" s="125"/>
      <c r="L550" s="125"/>
      <c r="R550" s="50"/>
      <c r="S550" s="50"/>
      <c r="T550" s="50"/>
      <c r="U550" s="50"/>
      <c r="V550" s="50"/>
      <c r="W550" s="52"/>
      <c r="X550" s="50"/>
      <c r="Y550" s="50"/>
      <c r="Z550" s="50"/>
    </row>
    <row r="551" spans="1:26" ht="17.2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0"/>
      <c r="K551" s="125"/>
      <c r="L551" s="125"/>
      <c r="R551" s="50"/>
      <c r="S551" s="50"/>
      <c r="T551" s="50"/>
      <c r="U551" s="50"/>
      <c r="V551" s="50"/>
      <c r="W551" s="52"/>
      <c r="X551" s="50"/>
      <c r="Y551" s="50"/>
      <c r="Z551" s="50"/>
    </row>
    <row r="552" spans="1:26" ht="17.2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0"/>
      <c r="K552" s="125"/>
      <c r="L552" s="125"/>
      <c r="R552" s="50"/>
      <c r="S552" s="50"/>
      <c r="T552" s="50"/>
      <c r="U552" s="50"/>
      <c r="V552" s="50"/>
      <c r="W552" s="52"/>
      <c r="X552" s="50"/>
      <c r="Y552" s="50"/>
      <c r="Z552" s="50"/>
    </row>
    <row r="553" spans="1:26" ht="17.2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0"/>
      <c r="K553" s="125"/>
      <c r="L553" s="125"/>
      <c r="R553" s="50"/>
      <c r="S553" s="50"/>
      <c r="T553" s="50"/>
      <c r="U553" s="50"/>
      <c r="V553" s="50"/>
      <c r="W553" s="52"/>
      <c r="X553" s="50"/>
      <c r="Y553" s="50"/>
      <c r="Z553" s="50"/>
    </row>
    <row r="554" spans="1:26" ht="17.2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0"/>
      <c r="K554" s="125"/>
      <c r="L554" s="125"/>
      <c r="R554" s="50"/>
      <c r="S554" s="50"/>
      <c r="T554" s="50"/>
      <c r="U554" s="50"/>
      <c r="V554" s="50"/>
      <c r="W554" s="52"/>
      <c r="X554" s="50"/>
      <c r="Y554" s="50"/>
      <c r="Z554" s="50"/>
    </row>
    <row r="555" spans="1:26" ht="17.2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0"/>
      <c r="K555" s="125"/>
      <c r="L555" s="125"/>
      <c r="R555" s="50"/>
      <c r="S555" s="50"/>
      <c r="T555" s="50"/>
      <c r="U555" s="50"/>
      <c r="V555" s="50"/>
      <c r="W555" s="52"/>
      <c r="X555" s="50"/>
      <c r="Y555" s="50"/>
      <c r="Z555" s="50"/>
    </row>
    <row r="556" spans="1:26" ht="17.2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0"/>
      <c r="K556" s="125"/>
      <c r="L556" s="125"/>
      <c r="R556" s="50"/>
      <c r="S556" s="50"/>
      <c r="T556" s="50"/>
      <c r="U556" s="50"/>
      <c r="V556" s="50"/>
      <c r="W556" s="52"/>
      <c r="X556" s="50"/>
      <c r="Y556" s="50"/>
      <c r="Z556" s="50"/>
    </row>
    <row r="557" spans="1:26" ht="17.2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0"/>
      <c r="K557" s="125"/>
      <c r="L557" s="125"/>
      <c r="R557" s="50"/>
      <c r="S557" s="50"/>
      <c r="T557" s="50"/>
      <c r="U557" s="50"/>
      <c r="V557" s="50"/>
      <c r="W557" s="52"/>
      <c r="X557" s="50"/>
      <c r="Y557" s="50"/>
      <c r="Z557" s="50"/>
    </row>
    <row r="558" spans="1:26" ht="17.2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0"/>
      <c r="K558" s="125"/>
      <c r="L558" s="125"/>
      <c r="R558" s="50"/>
      <c r="S558" s="50"/>
      <c r="T558" s="50"/>
      <c r="U558" s="50"/>
      <c r="V558" s="50"/>
      <c r="W558" s="52"/>
      <c r="X558" s="50"/>
      <c r="Y558" s="50"/>
      <c r="Z558" s="50"/>
    </row>
    <row r="559" spans="1:26" ht="17.2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0"/>
      <c r="K559" s="125"/>
      <c r="L559" s="125"/>
      <c r="R559" s="50"/>
      <c r="S559" s="50"/>
      <c r="T559" s="50"/>
      <c r="U559" s="50"/>
      <c r="V559" s="50"/>
      <c r="W559" s="52"/>
      <c r="X559" s="50"/>
      <c r="Y559" s="50"/>
      <c r="Z559" s="50"/>
    </row>
    <row r="560" spans="1:26" ht="17.2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0"/>
      <c r="K560" s="125"/>
      <c r="L560" s="125"/>
      <c r="R560" s="50"/>
      <c r="S560" s="50"/>
      <c r="T560" s="50"/>
      <c r="U560" s="50"/>
      <c r="V560" s="50"/>
      <c r="W560" s="52"/>
      <c r="X560" s="50"/>
      <c r="Y560" s="50"/>
      <c r="Z560" s="50"/>
    </row>
    <row r="561" spans="1:26" ht="17.2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0"/>
      <c r="K561" s="125"/>
      <c r="L561" s="125"/>
      <c r="R561" s="50"/>
      <c r="S561" s="50"/>
      <c r="T561" s="50"/>
      <c r="U561" s="50"/>
      <c r="V561" s="50"/>
      <c r="W561" s="52"/>
      <c r="X561" s="50"/>
      <c r="Y561" s="50"/>
      <c r="Z561" s="50"/>
    </row>
    <row r="562" spans="1:26" ht="17.2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0"/>
      <c r="K562" s="125"/>
      <c r="L562" s="125"/>
      <c r="R562" s="50"/>
      <c r="S562" s="50"/>
      <c r="T562" s="50"/>
      <c r="U562" s="50"/>
      <c r="V562" s="50"/>
      <c r="W562" s="52"/>
      <c r="X562" s="50"/>
      <c r="Y562" s="50"/>
      <c r="Z562" s="50"/>
    </row>
    <row r="563" spans="1:26" ht="17.2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0"/>
      <c r="K563" s="125"/>
      <c r="L563" s="125"/>
      <c r="R563" s="50"/>
      <c r="S563" s="50"/>
      <c r="T563" s="50"/>
      <c r="U563" s="50"/>
      <c r="V563" s="50"/>
      <c r="W563" s="52"/>
      <c r="X563" s="50"/>
      <c r="Y563" s="50"/>
      <c r="Z563" s="50"/>
    </row>
    <row r="564" spans="1:26" ht="17.2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0"/>
      <c r="K564" s="125"/>
      <c r="L564" s="125"/>
      <c r="R564" s="50"/>
      <c r="S564" s="50"/>
      <c r="T564" s="50"/>
      <c r="U564" s="50"/>
      <c r="V564" s="50"/>
      <c r="W564" s="52"/>
      <c r="X564" s="50"/>
      <c r="Y564" s="50"/>
      <c r="Z564" s="50"/>
    </row>
    <row r="565" spans="1:26" ht="17.2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0"/>
      <c r="K565" s="125"/>
      <c r="L565" s="125"/>
      <c r="R565" s="50"/>
      <c r="S565" s="50"/>
      <c r="T565" s="50"/>
      <c r="U565" s="50"/>
      <c r="V565" s="50"/>
      <c r="W565" s="52"/>
      <c r="X565" s="50"/>
      <c r="Y565" s="50"/>
      <c r="Z565" s="50"/>
    </row>
    <row r="566" spans="1:26" ht="17.2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0"/>
      <c r="K566" s="125"/>
      <c r="L566" s="125"/>
      <c r="R566" s="50"/>
      <c r="S566" s="50"/>
      <c r="T566" s="50"/>
      <c r="U566" s="50"/>
      <c r="V566" s="50"/>
      <c r="W566" s="52"/>
      <c r="X566" s="50"/>
      <c r="Y566" s="50"/>
      <c r="Z566" s="50"/>
    </row>
    <row r="567" spans="1:26" ht="17.2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0"/>
      <c r="K567" s="125"/>
      <c r="L567" s="125"/>
      <c r="R567" s="50"/>
      <c r="S567" s="50"/>
      <c r="T567" s="50"/>
      <c r="U567" s="50"/>
      <c r="V567" s="50"/>
      <c r="W567" s="52"/>
      <c r="X567" s="50"/>
      <c r="Y567" s="50"/>
      <c r="Z567" s="50"/>
    </row>
    <row r="568" spans="1:26" ht="17.2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0"/>
      <c r="K568" s="125"/>
      <c r="L568" s="125"/>
      <c r="R568" s="50"/>
      <c r="S568" s="50"/>
      <c r="T568" s="50"/>
      <c r="U568" s="50"/>
      <c r="V568" s="50"/>
      <c r="W568" s="52"/>
      <c r="X568" s="50"/>
      <c r="Y568" s="50"/>
      <c r="Z568" s="50"/>
    </row>
    <row r="569" spans="1:26" ht="17.2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0"/>
      <c r="K569" s="125"/>
      <c r="L569" s="125"/>
      <c r="R569" s="50"/>
      <c r="S569" s="50"/>
      <c r="T569" s="50"/>
      <c r="U569" s="50"/>
      <c r="V569" s="50"/>
      <c r="W569" s="52"/>
      <c r="X569" s="50"/>
      <c r="Y569" s="50"/>
      <c r="Z569" s="50"/>
    </row>
    <row r="570" spans="1:26" ht="17.2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0"/>
      <c r="K570" s="125"/>
      <c r="L570" s="125"/>
      <c r="R570" s="50"/>
      <c r="S570" s="50"/>
      <c r="T570" s="50"/>
      <c r="U570" s="50"/>
      <c r="V570" s="50"/>
      <c r="W570" s="52"/>
      <c r="X570" s="50"/>
      <c r="Y570" s="50"/>
      <c r="Z570" s="50"/>
    </row>
    <row r="571" spans="1:26" ht="17.2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0"/>
      <c r="K571" s="125"/>
      <c r="L571" s="125"/>
      <c r="R571" s="50"/>
      <c r="S571" s="50"/>
      <c r="T571" s="50"/>
      <c r="U571" s="50"/>
      <c r="V571" s="50"/>
      <c r="W571" s="52"/>
      <c r="X571" s="50"/>
      <c r="Y571" s="50"/>
      <c r="Z571" s="50"/>
    </row>
    <row r="572" spans="1:26" ht="17.2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0"/>
      <c r="K572" s="125"/>
      <c r="L572" s="125"/>
      <c r="R572" s="50"/>
      <c r="S572" s="50"/>
      <c r="T572" s="50"/>
      <c r="U572" s="50"/>
      <c r="V572" s="50"/>
      <c r="W572" s="52"/>
      <c r="X572" s="50"/>
      <c r="Y572" s="50"/>
      <c r="Z572" s="50"/>
    </row>
    <row r="573" spans="1:26" ht="17.2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0"/>
      <c r="K573" s="125"/>
      <c r="L573" s="125"/>
      <c r="R573" s="50"/>
      <c r="S573" s="50"/>
      <c r="T573" s="50"/>
      <c r="U573" s="50"/>
      <c r="V573" s="50"/>
      <c r="W573" s="52"/>
      <c r="X573" s="50"/>
      <c r="Y573" s="50"/>
      <c r="Z573" s="50"/>
    </row>
    <row r="574" spans="1:26" ht="17.2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0"/>
      <c r="K574" s="125"/>
      <c r="L574" s="125"/>
      <c r="R574" s="50"/>
      <c r="S574" s="50"/>
      <c r="T574" s="50"/>
      <c r="U574" s="50"/>
      <c r="V574" s="50"/>
      <c r="W574" s="52"/>
      <c r="X574" s="50"/>
      <c r="Y574" s="50"/>
      <c r="Z574" s="50"/>
    </row>
    <row r="575" spans="1:26" ht="17.2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0"/>
      <c r="K575" s="125"/>
      <c r="L575" s="125"/>
      <c r="R575" s="50"/>
      <c r="S575" s="50"/>
      <c r="T575" s="50"/>
      <c r="U575" s="50"/>
      <c r="V575" s="50"/>
      <c r="W575" s="52"/>
      <c r="X575" s="50"/>
      <c r="Y575" s="50"/>
      <c r="Z575" s="50"/>
    </row>
    <row r="576" spans="1:26" ht="17.2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0"/>
      <c r="K576" s="125"/>
      <c r="L576" s="125"/>
      <c r="R576" s="50"/>
      <c r="S576" s="50"/>
      <c r="T576" s="50"/>
      <c r="U576" s="50"/>
      <c r="V576" s="50"/>
      <c r="W576" s="52"/>
      <c r="X576" s="50"/>
      <c r="Y576" s="50"/>
      <c r="Z576" s="50"/>
    </row>
    <row r="577" spans="1:26" ht="17.2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0"/>
      <c r="K577" s="125"/>
      <c r="L577" s="125"/>
      <c r="R577" s="50"/>
      <c r="S577" s="50"/>
      <c r="T577" s="50"/>
      <c r="U577" s="50"/>
      <c r="V577" s="50"/>
      <c r="W577" s="52"/>
      <c r="X577" s="50"/>
      <c r="Y577" s="50"/>
      <c r="Z577" s="50"/>
    </row>
    <row r="578" spans="1:26" ht="17.2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0"/>
      <c r="K578" s="125"/>
      <c r="L578" s="125"/>
      <c r="R578" s="50"/>
      <c r="S578" s="50"/>
      <c r="T578" s="50"/>
      <c r="U578" s="50"/>
      <c r="V578" s="50"/>
      <c r="W578" s="52"/>
      <c r="X578" s="50"/>
      <c r="Y578" s="50"/>
      <c r="Z578" s="50"/>
    </row>
    <row r="579" spans="1:26" ht="17.2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0"/>
      <c r="K579" s="125"/>
      <c r="L579" s="125"/>
      <c r="R579" s="50"/>
      <c r="S579" s="50"/>
      <c r="T579" s="50"/>
      <c r="U579" s="50"/>
      <c r="V579" s="50"/>
      <c r="W579" s="52"/>
      <c r="X579" s="50"/>
      <c r="Y579" s="50"/>
      <c r="Z579" s="50"/>
    </row>
    <row r="580" spans="1:26" ht="17.2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0"/>
      <c r="K580" s="125"/>
      <c r="L580" s="125"/>
      <c r="R580" s="50"/>
      <c r="S580" s="50"/>
      <c r="T580" s="50"/>
      <c r="U580" s="50"/>
      <c r="V580" s="50"/>
      <c r="W580" s="52"/>
      <c r="X580" s="50"/>
      <c r="Y580" s="50"/>
      <c r="Z580" s="50"/>
    </row>
    <row r="581" spans="1:26" ht="17.2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0"/>
      <c r="K581" s="125"/>
      <c r="L581" s="125"/>
      <c r="R581" s="50"/>
      <c r="S581" s="50"/>
      <c r="T581" s="50"/>
      <c r="U581" s="50"/>
      <c r="V581" s="50"/>
      <c r="W581" s="52"/>
      <c r="X581" s="50"/>
      <c r="Y581" s="50"/>
      <c r="Z581" s="50"/>
    </row>
    <row r="582" spans="1:26" ht="17.2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0"/>
      <c r="K582" s="125"/>
      <c r="L582" s="125"/>
      <c r="R582" s="50"/>
      <c r="S582" s="50"/>
      <c r="T582" s="50"/>
      <c r="U582" s="50"/>
      <c r="V582" s="50"/>
      <c r="W582" s="52"/>
      <c r="X582" s="50"/>
      <c r="Y582" s="50"/>
      <c r="Z582" s="50"/>
    </row>
    <row r="583" spans="1:26" ht="17.2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0"/>
      <c r="K583" s="125"/>
      <c r="L583" s="125"/>
      <c r="R583" s="50"/>
      <c r="S583" s="50"/>
      <c r="T583" s="50"/>
      <c r="U583" s="50"/>
      <c r="V583" s="50"/>
      <c r="W583" s="52"/>
      <c r="X583" s="50"/>
      <c r="Y583" s="50"/>
      <c r="Z583" s="50"/>
    </row>
    <row r="584" spans="1:26" ht="17.2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0"/>
      <c r="K584" s="125"/>
      <c r="L584" s="125"/>
      <c r="R584" s="50"/>
      <c r="S584" s="50"/>
      <c r="T584" s="50"/>
      <c r="U584" s="50"/>
      <c r="V584" s="50"/>
      <c r="W584" s="52"/>
      <c r="X584" s="50"/>
      <c r="Y584" s="50"/>
      <c r="Z584" s="50"/>
    </row>
    <row r="585" spans="1:26" ht="17.2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0"/>
      <c r="K585" s="125"/>
      <c r="L585" s="125"/>
      <c r="R585" s="50"/>
      <c r="S585" s="50"/>
      <c r="T585" s="50"/>
      <c r="U585" s="50"/>
      <c r="V585" s="50"/>
      <c r="W585" s="52"/>
      <c r="X585" s="50"/>
      <c r="Y585" s="50"/>
      <c r="Z585" s="50"/>
    </row>
    <row r="586" spans="1:26" ht="17.2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0"/>
      <c r="K586" s="125"/>
      <c r="L586" s="125"/>
      <c r="R586" s="50"/>
      <c r="S586" s="50"/>
      <c r="T586" s="50"/>
      <c r="U586" s="50"/>
      <c r="V586" s="50"/>
      <c r="W586" s="52"/>
      <c r="X586" s="50"/>
      <c r="Y586" s="50"/>
      <c r="Z586" s="50"/>
    </row>
    <row r="587" spans="1:26" ht="17.2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0"/>
      <c r="K587" s="125"/>
      <c r="L587" s="125"/>
      <c r="R587" s="50"/>
      <c r="S587" s="50"/>
      <c r="T587" s="50"/>
      <c r="U587" s="50"/>
      <c r="V587" s="50"/>
      <c r="W587" s="52"/>
      <c r="X587" s="50"/>
      <c r="Y587" s="50"/>
      <c r="Z587" s="50"/>
    </row>
    <row r="588" spans="1:26" ht="17.2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0"/>
      <c r="K588" s="125"/>
      <c r="L588" s="125"/>
      <c r="R588" s="50"/>
      <c r="S588" s="50"/>
      <c r="T588" s="50"/>
      <c r="U588" s="50"/>
      <c r="V588" s="50"/>
      <c r="W588" s="52"/>
      <c r="X588" s="50"/>
      <c r="Y588" s="50"/>
      <c r="Z588" s="50"/>
    </row>
    <row r="589" spans="1:26" ht="17.2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0"/>
      <c r="K589" s="125"/>
      <c r="L589" s="125"/>
      <c r="R589" s="50"/>
      <c r="S589" s="50"/>
      <c r="T589" s="50"/>
      <c r="U589" s="50"/>
      <c r="V589" s="50"/>
      <c r="W589" s="52"/>
      <c r="X589" s="50"/>
      <c r="Y589" s="50"/>
      <c r="Z589" s="50"/>
    </row>
    <row r="590" spans="1:26" ht="17.2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0"/>
      <c r="K590" s="125"/>
      <c r="L590" s="125"/>
      <c r="R590" s="50"/>
      <c r="S590" s="50"/>
      <c r="T590" s="50"/>
      <c r="U590" s="50"/>
      <c r="V590" s="50"/>
      <c r="W590" s="52"/>
      <c r="X590" s="50"/>
      <c r="Y590" s="50"/>
      <c r="Z590" s="50"/>
    </row>
    <row r="591" spans="1:26" ht="17.2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0"/>
      <c r="K591" s="125"/>
      <c r="L591" s="125"/>
      <c r="R591" s="50"/>
      <c r="S591" s="50"/>
      <c r="T591" s="50"/>
      <c r="U591" s="50"/>
      <c r="V591" s="50"/>
      <c r="W591" s="52"/>
      <c r="X591" s="50"/>
      <c r="Y591" s="50"/>
      <c r="Z591" s="50"/>
    </row>
    <row r="592" spans="1:26" ht="17.2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0"/>
      <c r="K592" s="125"/>
      <c r="L592" s="125"/>
      <c r="R592" s="50"/>
      <c r="S592" s="50"/>
      <c r="T592" s="50"/>
      <c r="U592" s="50"/>
      <c r="V592" s="50"/>
      <c r="W592" s="52"/>
      <c r="X592" s="50"/>
      <c r="Y592" s="50"/>
      <c r="Z592" s="50"/>
    </row>
    <row r="593" spans="1:26" ht="17.2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0"/>
      <c r="K593" s="125"/>
      <c r="L593" s="125"/>
      <c r="R593" s="50"/>
      <c r="S593" s="50"/>
      <c r="T593" s="50"/>
      <c r="U593" s="50"/>
      <c r="V593" s="50"/>
      <c r="W593" s="52"/>
      <c r="X593" s="50"/>
      <c r="Y593" s="50"/>
      <c r="Z593" s="50"/>
    </row>
    <row r="594" spans="1:26" ht="17.2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0"/>
      <c r="K594" s="125"/>
      <c r="L594" s="125"/>
      <c r="R594" s="50"/>
      <c r="S594" s="50"/>
      <c r="T594" s="50"/>
      <c r="U594" s="50"/>
      <c r="V594" s="50"/>
      <c r="W594" s="52"/>
      <c r="X594" s="50"/>
      <c r="Y594" s="50"/>
      <c r="Z594" s="50"/>
    </row>
    <row r="595" spans="1:26" ht="17.2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0"/>
      <c r="K595" s="125"/>
      <c r="L595" s="125"/>
      <c r="R595" s="50"/>
      <c r="S595" s="50"/>
      <c r="T595" s="50"/>
      <c r="U595" s="50"/>
      <c r="V595" s="50"/>
      <c r="W595" s="52"/>
      <c r="X595" s="50"/>
      <c r="Y595" s="50"/>
      <c r="Z595" s="50"/>
    </row>
    <row r="596" spans="1:26" ht="17.2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0"/>
      <c r="K596" s="125"/>
      <c r="L596" s="125"/>
      <c r="R596" s="50"/>
      <c r="S596" s="50"/>
      <c r="T596" s="50"/>
      <c r="U596" s="50"/>
      <c r="V596" s="50"/>
      <c r="W596" s="52"/>
      <c r="X596" s="50"/>
      <c r="Y596" s="50"/>
      <c r="Z596" s="50"/>
    </row>
    <row r="597" spans="1:26" ht="17.2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0"/>
      <c r="K597" s="125"/>
      <c r="L597" s="125"/>
      <c r="R597" s="50"/>
      <c r="S597" s="50"/>
      <c r="T597" s="50"/>
      <c r="U597" s="50"/>
      <c r="V597" s="50"/>
      <c r="W597" s="52"/>
      <c r="X597" s="50"/>
      <c r="Y597" s="50"/>
      <c r="Z597" s="50"/>
    </row>
    <row r="598" spans="1:26" ht="17.2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0"/>
      <c r="K598" s="125"/>
      <c r="L598" s="125"/>
      <c r="R598" s="50"/>
      <c r="S598" s="50"/>
      <c r="T598" s="50"/>
      <c r="U598" s="50"/>
      <c r="V598" s="50"/>
      <c r="W598" s="52"/>
      <c r="X598" s="50"/>
      <c r="Y598" s="50"/>
      <c r="Z598" s="50"/>
    </row>
    <row r="599" spans="1:26" ht="17.2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0"/>
      <c r="K599" s="125"/>
      <c r="L599" s="125"/>
      <c r="R599" s="50"/>
      <c r="S599" s="50"/>
      <c r="T599" s="50"/>
      <c r="U599" s="50"/>
      <c r="V599" s="50"/>
      <c r="W599" s="52"/>
      <c r="X599" s="50"/>
      <c r="Y599" s="50"/>
      <c r="Z599" s="50"/>
    </row>
    <row r="600" spans="1:26" ht="17.2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0"/>
      <c r="K600" s="125"/>
      <c r="L600" s="125"/>
      <c r="R600" s="50"/>
      <c r="S600" s="50"/>
      <c r="T600" s="50"/>
      <c r="U600" s="50"/>
      <c r="V600" s="50"/>
      <c r="W600" s="52"/>
      <c r="X600" s="50"/>
      <c r="Y600" s="50"/>
      <c r="Z600" s="50"/>
    </row>
    <row r="601" spans="1:26" ht="17.2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0"/>
      <c r="K601" s="125"/>
      <c r="L601" s="125"/>
      <c r="R601" s="50"/>
      <c r="S601" s="50"/>
      <c r="T601" s="50"/>
      <c r="U601" s="50"/>
      <c r="V601" s="50"/>
      <c r="W601" s="52"/>
      <c r="X601" s="50"/>
      <c r="Y601" s="50"/>
      <c r="Z601" s="50"/>
    </row>
    <row r="602" spans="1:26" ht="17.2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0"/>
      <c r="K602" s="125"/>
      <c r="L602" s="125"/>
      <c r="R602" s="50"/>
      <c r="S602" s="50"/>
      <c r="T602" s="50"/>
      <c r="U602" s="50"/>
      <c r="V602" s="50"/>
      <c r="W602" s="52"/>
      <c r="X602" s="50"/>
      <c r="Y602" s="50"/>
      <c r="Z602" s="50"/>
    </row>
    <row r="603" spans="1:26" ht="17.2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0"/>
      <c r="K603" s="125"/>
      <c r="L603" s="125"/>
      <c r="R603" s="50"/>
      <c r="S603" s="50"/>
      <c r="T603" s="50"/>
      <c r="U603" s="50"/>
      <c r="V603" s="50"/>
      <c r="W603" s="52"/>
      <c r="X603" s="50"/>
      <c r="Y603" s="50"/>
      <c r="Z603" s="50"/>
    </row>
    <row r="604" spans="1:26" ht="17.2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0"/>
      <c r="K604" s="125"/>
      <c r="L604" s="125"/>
      <c r="R604" s="50"/>
      <c r="S604" s="50"/>
      <c r="T604" s="50"/>
      <c r="U604" s="50"/>
      <c r="V604" s="50"/>
      <c r="W604" s="52"/>
      <c r="X604" s="50"/>
      <c r="Y604" s="50"/>
      <c r="Z604" s="50"/>
    </row>
    <row r="605" spans="1:26" ht="17.2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0"/>
      <c r="K605" s="125"/>
      <c r="L605" s="125"/>
      <c r="R605" s="50"/>
      <c r="S605" s="50"/>
      <c r="T605" s="50"/>
      <c r="U605" s="50"/>
      <c r="V605" s="50"/>
      <c r="W605" s="52"/>
      <c r="X605" s="50"/>
      <c r="Y605" s="50"/>
      <c r="Z605" s="50"/>
    </row>
    <row r="606" spans="1:26" ht="17.2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0"/>
      <c r="K606" s="125"/>
      <c r="L606" s="125"/>
      <c r="R606" s="50"/>
      <c r="S606" s="50"/>
      <c r="T606" s="50"/>
      <c r="U606" s="50"/>
      <c r="V606" s="50"/>
      <c r="W606" s="52"/>
      <c r="X606" s="50"/>
      <c r="Y606" s="50"/>
      <c r="Z606" s="50"/>
    </row>
    <row r="607" spans="1:26" ht="17.2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0"/>
      <c r="K607" s="125"/>
      <c r="L607" s="125"/>
      <c r="R607" s="50"/>
      <c r="S607" s="50"/>
      <c r="T607" s="50"/>
      <c r="U607" s="50"/>
      <c r="V607" s="50"/>
      <c r="W607" s="52"/>
      <c r="X607" s="50"/>
      <c r="Y607" s="50"/>
      <c r="Z607" s="50"/>
    </row>
    <row r="608" spans="1:26" ht="17.2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0"/>
      <c r="K608" s="125"/>
      <c r="L608" s="125"/>
      <c r="R608" s="50"/>
      <c r="S608" s="50"/>
      <c r="T608" s="50"/>
      <c r="U608" s="50"/>
      <c r="V608" s="50"/>
      <c r="W608" s="52"/>
      <c r="X608" s="50"/>
      <c r="Y608" s="50"/>
      <c r="Z608" s="50"/>
    </row>
    <row r="609" spans="1:26" ht="17.2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0"/>
      <c r="K609" s="125"/>
      <c r="L609" s="125"/>
      <c r="R609" s="50"/>
      <c r="S609" s="50"/>
      <c r="T609" s="50"/>
      <c r="U609" s="50"/>
      <c r="V609" s="50"/>
      <c r="W609" s="52"/>
      <c r="X609" s="50"/>
      <c r="Y609" s="50"/>
      <c r="Z609" s="50"/>
    </row>
    <row r="610" spans="1:26" ht="17.2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0"/>
      <c r="K610" s="125"/>
      <c r="L610" s="125"/>
      <c r="R610" s="50"/>
      <c r="S610" s="50"/>
      <c r="T610" s="50"/>
      <c r="U610" s="50"/>
      <c r="V610" s="50"/>
      <c r="W610" s="52"/>
      <c r="X610" s="50"/>
      <c r="Y610" s="50"/>
      <c r="Z610" s="50"/>
    </row>
    <row r="611" spans="1:26" ht="17.2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0"/>
      <c r="K611" s="125"/>
      <c r="L611" s="125"/>
      <c r="R611" s="50"/>
      <c r="S611" s="50"/>
      <c r="T611" s="50"/>
      <c r="U611" s="50"/>
      <c r="V611" s="50"/>
      <c r="W611" s="52"/>
      <c r="X611" s="50"/>
      <c r="Y611" s="50"/>
      <c r="Z611" s="50"/>
    </row>
    <row r="612" spans="1:26" ht="17.2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0"/>
      <c r="K612" s="125"/>
      <c r="L612" s="125"/>
      <c r="R612" s="50"/>
      <c r="S612" s="50"/>
      <c r="T612" s="50"/>
      <c r="U612" s="50"/>
      <c r="V612" s="50"/>
      <c r="W612" s="52"/>
      <c r="X612" s="50"/>
      <c r="Y612" s="50"/>
      <c r="Z612" s="50"/>
    </row>
    <row r="613" spans="1:26" ht="17.2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0"/>
      <c r="K613" s="125"/>
      <c r="L613" s="125"/>
      <c r="R613" s="50"/>
      <c r="S613" s="50"/>
      <c r="T613" s="50"/>
      <c r="U613" s="50"/>
      <c r="V613" s="50"/>
      <c r="W613" s="52"/>
      <c r="X613" s="50"/>
      <c r="Y613" s="50"/>
      <c r="Z613" s="50"/>
    </row>
    <row r="614" spans="1:26" ht="17.2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0"/>
      <c r="K614" s="125"/>
      <c r="L614" s="125"/>
      <c r="R614" s="50"/>
      <c r="S614" s="50"/>
      <c r="T614" s="50"/>
      <c r="U614" s="50"/>
      <c r="V614" s="50"/>
      <c r="W614" s="52"/>
      <c r="X614" s="50"/>
      <c r="Y614" s="50"/>
      <c r="Z614" s="50"/>
    </row>
    <row r="615" spans="1:26" ht="17.2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0"/>
      <c r="K615" s="125"/>
      <c r="L615" s="125"/>
      <c r="R615" s="50"/>
      <c r="S615" s="50"/>
      <c r="T615" s="50"/>
      <c r="U615" s="50"/>
      <c r="V615" s="50"/>
      <c r="W615" s="52"/>
      <c r="X615" s="50"/>
      <c r="Y615" s="50"/>
      <c r="Z615" s="50"/>
    </row>
    <row r="616" spans="1:26" ht="17.2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0"/>
      <c r="K616" s="125"/>
      <c r="L616" s="125"/>
      <c r="R616" s="50"/>
      <c r="S616" s="50"/>
      <c r="T616" s="50"/>
      <c r="U616" s="50"/>
      <c r="V616" s="50"/>
      <c r="W616" s="52"/>
      <c r="X616" s="50"/>
      <c r="Y616" s="50"/>
      <c r="Z616" s="50"/>
    </row>
    <row r="617" spans="1:26" ht="17.2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0"/>
      <c r="K617" s="125"/>
      <c r="L617" s="125"/>
      <c r="R617" s="50"/>
      <c r="S617" s="50"/>
      <c r="T617" s="50"/>
      <c r="U617" s="50"/>
      <c r="V617" s="50"/>
      <c r="W617" s="52"/>
      <c r="X617" s="50"/>
      <c r="Y617" s="50"/>
      <c r="Z617" s="50"/>
    </row>
    <row r="618" spans="1:26" ht="17.2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0"/>
      <c r="K618" s="125"/>
      <c r="L618" s="125"/>
      <c r="R618" s="50"/>
      <c r="S618" s="50"/>
      <c r="T618" s="50"/>
      <c r="U618" s="50"/>
      <c r="V618" s="50"/>
      <c r="W618" s="52"/>
      <c r="X618" s="50"/>
      <c r="Y618" s="50"/>
      <c r="Z618" s="50"/>
    </row>
    <row r="619" spans="1:26" ht="17.2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0"/>
      <c r="K619" s="125"/>
      <c r="L619" s="125"/>
      <c r="R619" s="50"/>
      <c r="S619" s="50"/>
      <c r="T619" s="50"/>
      <c r="U619" s="50"/>
      <c r="V619" s="50"/>
      <c r="W619" s="52"/>
      <c r="X619" s="50"/>
      <c r="Y619" s="50"/>
      <c r="Z619" s="50"/>
    </row>
    <row r="620" spans="1:26" ht="17.2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0"/>
      <c r="K620" s="125"/>
      <c r="L620" s="125"/>
      <c r="R620" s="50"/>
      <c r="S620" s="50"/>
      <c r="T620" s="50"/>
      <c r="U620" s="50"/>
      <c r="V620" s="50"/>
      <c r="W620" s="52"/>
      <c r="X620" s="50"/>
      <c r="Y620" s="50"/>
      <c r="Z620" s="50"/>
    </row>
    <row r="621" spans="1:26" ht="17.2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0"/>
      <c r="K621" s="125"/>
      <c r="L621" s="125"/>
      <c r="R621" s="50"/>
      <c r="S621" s="50"/>
      <c r="T621" s="50"/>
      <c r="U621" s="50"/>
      <c r="V621" s="50"/>
      <c r="W621" s="52"/>
      <c r="X621" s="50"/>
      <c r="Y621" s="50"/>
      <c r="Z621" s="50"/>
    </row>
    <row r="622" spans="1:26" ht="17.2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0"/>
      <c r="K622" s="125"/>
      <c r="L622" s="125"/>
      <c r="R622" s="50"/>
      <c r="S622" s="50"/>
      <c r="T622" s="50"/>
      <c r="U622" s="50"/>
      <c r="V622" s="50"/>
      <c r="W622" s="52"/>
      <c r="X622" s="50"/>
      <c r="Y622" s="50"/>
      <c r="Z622" s="50"/>
    </row>
    <row r="623" spans="1:26" ht="17.2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0"/>
      <c r="K623" s="125"/>
      <c r="L623" s="125"/>
      <c r="R623" s="50"/>
      <c r="S623" s="50"/>
      <c r="T623" s="50"/>
      <c r="U623" s="50"/>
      <c r="V623" s="50"/>
      <c r="W623" s="52"/>
      <c r="X623" s="50"/>
      <c r="Y623" s="50"/>
      <c r="Z623" s="50"/>
    </row>
    <row r="624" spans="1:26" ht="17.2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0"/>
      <c r="K624" s="125"/>
      <c r="L624" s="125"/>
      <c r="R624" s="50"/>
      <c r="S624" s="50"/>
      <c r="T624" s="50"/>
      <c r="U624" s="50"/>
      <c r="V624" s="50"/>
      <c r="W624" s="52"/>
      <c r="X624" s="50"/>
      <c r="Y624" s="50"/>
      <c r="Z624" s="50"/>
    </row>
    <row r="625" spans="1:26" ht="17.2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0"/>
      <c r="K625" s="125"/>
      <c r="L625" s="125"/>
      <c r="R625" s="50"/>
      <c r="S625" s="50"/>
      <c r="T625" s="50"/>
      <c r="U625" s="50"/>
      <c r="V625" s="50"/>
      <c r="W625" s="52"/>
      <c r="X625" s="50"/>
      <c r="Y625" s="50"/>
      <c r="Z625" s="50"/>
    </row>
    <row r="626" spans="1:26" ht="17.2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0"/>
      <c r="K626" s="125"/>
      <c r="L626" s="125"/>
      <c r="R626" s="50"/>
      <c r="S626" s="50"/>
      <c r="T626" s="50"/>
      <c r="U626" s="50"/>
      <c r="V626" s="50"/>
      <c r="W626" s="52"/>
      <c r="X626" s="50"/>
      <c r="Y626" s="50"/>
      <c r="Z626" s="50"/>
    </row>
    <row r="627" spans="1:26" ht="17.2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0"/>
      <c r="K627" s="125"/>
      <c r="L627" s="125"/>
      <c r="R627" s="50"/>
      <c r="S627" s="50"/>
      <c r="T627" s="50"/>
      <c r="U627" s="50"/>
      <c r="V627" s="50"/>
      <c r="W627" s="52"/>
      <c r="X627" s="50"/>
      <c r="Y627" s="50"/>
      <c r="Z627" s="50"/>
    </row>
    <row r="628" spans="1:26" ht="17.2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0"/>
      <c r="K628" s="125"/>
      <c r="L628" s="125"/>
      <c r="R628" s="50"/>
      <c r="S628" s="50"/>
      <c r="T628" s="50"/>
      <c r="U628" s="50"/>
      <c r="V628" s="50"/>
      <c r="W628" s="52"/>
      <c r="X628" s="50"/>
      <c r="Y628" s="50"/>
      <c r="Z628" s="50"/>
    </row>
    <row r="629" spans="1:26" ht="17.2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0"/>
      <c r="K629" s="125"/>
      <c r="L629" s="125"/>
      <c r="R629" s="50"/>
      <c r="S629" s="50"/>
      <c r="T629" s="50"/>
      <c r="U629" s="50"/>
      <c r="V629" s="50"/>
      <c r="W629" s="52"/>
      <c r="X629" s="50"/>
      <c r="Y629" s="50"/>
      <c r="Z629" s="50"/>
    </row>
    <row r="630" spans="1:26" ht="17.2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0"/>
      <c r="K630" s="125"/>
      <c r="L630" s="125"/>
      <c r="R630" s="50"/>
      <c r="S630" s="50"/>
      <c r="T630" s="50"/>
      <c r="U630" s="50"/>
      <c r="V630" s="50"/>
      <c r="W630" s="52"/>
      <c r="X630" s="50"/>
      <c r="Y630" s="50"/>
      <c r="Z630" s="50"/>
    </row>
    <row r="631" spans="1:26" ht="17.2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0"/>
      <c r="K631" s="125"/>
      <c r="L631" s="125"/>
      <c r="R631" s="50"/>
      <c r="S631" s="50"/>
      <c r="T631" s="50"/>
      <c r="U631" s="50"/>
      <c r="V631" s="50"/>
      <c r="W631" s="52"/>
      <c r="X631" s="50"/>
      <c r="Y631" s="50"/>
      <c r="Z631" s="50"/>
    </row>
    <row r="632" spans="1:26" ht="17.2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0"/>
      <c r="K632" s="125"/>
      <c r="L632" s="125"/>
      <c r="R632" s="50"/>
      <c r="S632" s="50"/>
      <c r="T632" s="50"/>
      <c r="U632" s="50"/>
      <c r="V632" s="50"/>
      <c r="W632" s="52"/>
      <c r="X632" s="50"/>
      <c r="Y632" s="50"/>
      <c r="Z632" s="50"/>
    </row>
    <row r="633" spans="1:26" ht="17.2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0"/>
      <c r="K633" s="125"/>
      <c r="L633" s="125"/>
      <c r="R633" s="50"/>
      <c r="S633" s="50"/>
      <c r="T633" s="50"/>
      <c r="U633" s="50"/>
      <c r="V633" s="50"/>
      <c r="W633" s="52"/>
      <c r="X633" s="50"/>
      <c r="Y633" s="50"/>
      <c r="Z633" s="50"/>
    </row>
    <row r="634" spans="1:26" ht="17.2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0"/>
      <c r="K634" s="125"/>
      <c r="L634" s="125"/>
      <c r="R634" s="50"/>
      <c r="S634" s="50"/>
      <c r="T634" s="50"/>
      <c r="U634" s="50"/>
      <c r="V634" s="50"/>
      <c r="W634" s="52"/>
      <c r="X634" s="50"/>
      <c r="Y634" s="50"/>
      <c r="Z634" s="50"/>
    </row>
    <row r="635" spans="1:26" ht="17.2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0"/>
      <c r="K635" s="125"/>
      <c r="L635" s="125"/>
      <c r="R635" s="50"/>
      <c r="S635" s="50"/>
      <c r="T635" s="50"/>
      <c r="U635" s="50"/>
      <c r="V635" s="50"/>
      <c r="W635" s="52"/>
      <c r="X635" s="50"/>
      <c r="Y635" s="50"/>
      <c r="Z635" s="50"/>
    </row>
    <row r="636" spans="1:26" ht="17.2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0"/>
      <c r="K636" s="125"/>
      <c r="L636" s="125"/>
      <c r="R636" s="50"/>
      <c r="S636" s="50"/>
      <c r="T636" s="50"/>
      <c r="U636" s="50"/>
      <c r="V636" s="50"/>
      <c r="W636" s="52"/>
      <c r="X636" s="50"/>
      <c r="Y636" s="50"/>
      <c r="Z636" s="50"/>
    </row>
    <row r="637" spans="1:26" ht="17.2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0"/>
      <c r="K637" s="125"/>
      <c r="L637" s="125"/>
      <c r="R637" s="50"/>
      <c r="S637" s="50"/>
      <c r="T637" s="50"/>
      <c r="U637" s="50"/>
      <c r="V637" s="50"/>
      <c r="W637" s="52"/>
      <c r="X637" s="50"/>
      <c r="Y637" s="50"/>
      <c r="Z637" s="50"/>
    </row>
    <row r="638" spans="1:26" ht="17.2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0"/>
      <c r="K638" s="125"/>
      <c r="L638" s="125"/>
      <c r="R638" s="50"/>
      <c r="S638" s="50"/>
      <c r="T638" s="50"/>
      <c r="U638" s="50"/>
      <c r="V638" s="50"/>
      <c r="W638" s="52"/>
      <c r="X638" s="50"/>
      <c r="Y638" s="50"/>
      <c r="Z638" s="50"/>
    </row>
    <row r="639" spans="1:26" ht="17.2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0"/>
      <c r="K639" s="125"/>
      <c r="L639" s="125"/>
      <c r="R639" s="50"/>
      <c r="S639" s="50"/>
      <c r="T639" s="50"/>
      <c r="U639" s="50"/>
      <c r="V639" s="50"/>
      <c r="W639" s="52"/>
      <c r="X639" s="50"/>
      <c r="Y639" s="50"/>
      <c r="Z639" s="50"/>
    </row>
    <row r="640" spans="1:26" ht="17.2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0"/>
      <c r="K640" s="125"/>
      <c r="L640" s="125"/>
      <c r="R640" s="50"/>
      <c r="S640" s="50"/>
      <c r="T640" s="50"/>
      <c r="U640" s="50"/>
      <c r="V640" s="50"/>
      <c r="W640" s="52"/>
      <c r="X640" s="50"/>
      <c r="Y640" s="50"/>
      <c r="Z640" s="50"/>
    </row>
    <row r="641" spans="1:26" ht="17.2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0"/>
      <c r="K641" s="125"/>
      <c r="L641" s="125"/>
      <c r="R641" s="50"/>
      <c r="S641" s="50"/>
      <c r="T641" s="50"/>
      <c r="U641" s="50"/>
      <c r="V641" s="50"/>
      <c r="W641" s="52"/>
      <c r="X641" s="50"/>
      <c r="Y641" s="50"/>
      <c r="Z641" s="50"/>
    </row>
    <row r="642" spans="1:26" ht="17.2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0"/>
      <c r="K642" s="125"/>
      <c r="L642" s="125"/>
      <c r="R642" s="50"/>
      <c r="S642" s="50"/>
      <c r="T642" s="50"/>
      <c r="U642" s="50"/>
      <c r="V642" s="50"/>
      <c r="W642" s="52"/>
      <c r="X642" s="50"/>
      <c r="Y642" s="50"/>
      <c r="Z642" s="50"/>
    </row>
    <row r="643" spans="1:26" ht="17.2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0"/>
      <c r="K643" s="125"/>
      <c r="L643" s="125"/>
      <c r="R643" s="50"/>
      <c r="S643" s="50"/>
      <c r="T643" s="50"/>
      <c r="U643" s="50"/>
      <c r="V643" s="50"/>
      <c r="W643" s="52"/>
      <c r="X643" s="50"/>
      <c r="Y643" s="50"/>
      <c r="Z643" s="50"/>
    </row>
    <row r="644" spans="1:26" ht="17.2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0"/>
      <c r="K644" s="125"/>
      <c r="L644" s="125"/>
      <c r="R644" s="50"/>
      <c r="S644" s="50"/>
      <c r="T644" s="50"/>
      <c r="U644" s="50"/>
      <c r="V644" s="50"/>
      <c r="W644" s="52"/>
      <c r="X644" s="50"/>
      <c r="Y644" s="50"/>
      <c r="Z644" s="50"/>
    </row>
    <row r="645" spans="1:26" ht="17.2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0"/>
      <c r="K645" s="125"/>
      <c r="L645" s="125"/>
      <c r="R645" s="50"/>
      <c r="S645" s="50"/>
      <c r="T645" s="50"/>
      <c r="U645" s="50"/>
      <c r="V645" s="50"/>
      <c r="W645" s="52"/>
      <c r="X645" s="50"/>
      <c r="Y645" s="50"/>
      <c r="Z645" s="50"/>
    </row>
    <row r="646" spans="1:26" ht="17.2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0"/>
      <c r="K646" s="125"/>
      <c r="L646" s="125"/>
      <c r="R646" s="50"/>
      <c r="S646" s="50"/>
      <c r="T646" s="50"/>
      <c r="U646" s="50"/>
      <c r="V646" s="50"/>
      <c r="W646" s="52"/>
      <c r="X646" s="50"/>
      <c r="Y646" s="50"/>
      <c r="Z646" s="50"/>
    </row>
    <row r="647" spans="1:26" ht="17.2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0"/>
      <c r="K647" s="125"/>
      <c r="L647" s="125"/>
      <c r="R647" s="50"/>
      <c r="S647" s="50"/>
      <c r="T647" s="50"/>
      <c r="U647" s="50"/>
      <c r="V647" s="50"/>
      <c r="W647" s="52"/>
      <c r="X647" s="50"/>
      <c r="Y647" s="50"/>
      <c r="Z647" s="50"/>
    </row>
    <row r="648" spans="1:26" ht="17.2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0"/>
      <c r="K648" s="125"/>
      <c r="L648" s="125"/>
      <c r="R648" s="50"/>
      <c r="S648" s="50"/>
      <c r="T648" s="50"/>
      <c r="U648" s="50"/>
      <c r="V648" s="50"/>
      <c r="W648" s="52"/>
      <c r="X648" s="50"/>
      <c r="Y648" s="50"/>
      <c r="Z648" s="50"/>
    </row>
    <row r="649" spans="1:26" ht="17.2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0"/>
      <c r="K649" s="125"/>
      <c r="L649" s="125"/>
      <c r="R649" s="50"/>
      <c r="S649" s="50"/>
      <c r="T649" s="50"/>
      <c r="U649" s="50"/>
      <c r="V649" s="50"/>
      <c r="W649" s="52"/>
      <c r="X649" s="50"/>
      <c r="Y649" s="50"/>
      <c r="Z649" s="50"/>
    </row>
    <row r="650" spans="1:26" ht="17.2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0"/>
      <c r="K650" s="125"/>
      <c r="L650" s="125"/>
      <c r="R650" s="50"/>
      <c r="S650" s="50"/>
      <c r="T650" s="50"/>
      <c r="U650" s="50"/>
      <c r="V650" s="50"/>
      <c r="W650" s="52"/>
      <c r="X650" s="50"/>
      <c r="Y650" s="50"/>
      <c r="Z650" s="50"/>
    </row>
    <row r="651" spans="1:26" ht="17.2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0"/>
      <c r="K651" s="125"/>
      <c r="L651" s="125"/>
      <c r="R651" s="50"/>
      <c r="S651" s="50"/>
      <c r="T651" s="50"/>
      <c r="U651" s="50"/>
      <c r="V651" s="50"/>
      <c r="W651" s="52"/>
      <c r="X651" s="50"/>
      <c r="Y651" s="50"/>
      <c r="Z651" s="50"/>
    </row>
    <row r="652" spans="1:26" ht="17.2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0"/>
      <c r="K652" s="125"/>
      <c r="L652" s="125"/>
      <c r="R652" s="50"/>
      <c r="S652" s="50"/>
      <c r="T652" s="50"/>
      <c r="U652" s="50"/>
      <c r="V652" s="50"/>
      <c r="W652" s="52"/>
      <c r="X652" s="50"/>
      <c r="Y652" s="50"/>
      <c r="Z652" s="50"/>
    </row>
    <row r="653" spans="1:26" ht="17.2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0"/>
      <c r="K653" s="125"/>
      <c r="L653" s="125"/>
      <c r="R653" s="50"/>
      <c r="S653" s="50"/>
      <c r="T653" s="50"/>
      <c r="U653" s="50"/>
      <c r="V653" s="50"/>
      <c r="W653" s="52"/>
      <c r="X653" s="50"/>
      <c r="Y653" s="50"/>
      <c r="Z653" s="50"/>
    </row>
    <row r="654" spans="1:26" ht="17.2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0"/>
      <c r="K654" s="125"/>
      <c r="L654" s="125"/>
      <c r="R654" s="50"/>
      <c r="S654" s="50"/>
      <c r="T654" s="50"/>
      <c r="U654" s="50"/>
      <c r="V654" s="50"/>
      <c r="W654" s="52"/>
      <c r="X654" s="50"/>
      <c r="Y654" s="50"/>
      <c r="Z654" s="50"/>
    </row>
    <row r="655" spans="1:26" ht="17.2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0"/>
      <c r="K655" s="125"/>
      <c r="L655" s="125"/>
      <c r="R655" s="50"/>
      <c r="S655" s="50"/>
      <c r="T655" s="50"/>
      <c r="U655" s="50"/>
      <c r="V655" s="50"/>
      <c r="W655" s="52"/>
      <c r="X655" s="50"/>
      <c r="Y655" s="50"/>
      <c r="Z655" s="50"/>
    </row>
    <row r="656" spans="1:26" ht="17.2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0"/>
      <c r="K656" s="125"/>
      <c r="L656" s="125"/>
      <c r="R656" s="50"/>
      <c r="S656" s="50"/>
      <c r="T656" s="50"/>
      <c r="U656" s="50"/>
      <c r="V656" s="50"/>
      <c r="W656" s="52"/>
      <c r="X656" s="50"/>
      <c r="Y656" s="50"/>
      <c r="Z656" s="50"/>
    </row>
    <row r="657" spans="1:26" ht="17.2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0"/>
      <c r="K657" s="125"/>
      <c r="L657" s="125"/>
      <c r="R657" s="50"/>
      <c r="S657" s="50"/>
      <c r="T657" s="50"/>
      <c r="U657" s="50"/>
      <c r="V657" s="50"/>
      <c r="W657" s="52"/>
      <c r="X657" s="50"/>
      <c r="Y657" s="50"/>
      <c r="Z657" s="50"/>
    </row>
    <row r="658" spans="1:26" ht="17.2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0"/>
      <c r="K658" s="125"/>
      <c r="L658" s="125"/>
      <c r="R658" s="50"/>
      <c r="S658" s="50"/>
      <c r="T658" s="50"/>
      <c r="U658" s="50"/>
      <c r="V658" s="50"/>
      <c r="W658" s="52"/>
      <c r="X658" s="50"/>
      <c r="Y658" s="50"/>
      <c r="Z658" s="50"/>
    </row>
    <row r="659" spans="1:26" ht="17.2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0"/>
      <c r="K659" s="125"/>
      <c r="L659" s="125"/>
      <c r="R659" s="50"/>
      <c r="S659" s="50"/>
      <c r="T659" s="50"/>
      <c r="U659" s="50"/>
      <c r="V659" s="50"/>
      <c r="W659" s="52"/>
      <c r="X659" s="50"/>
      <c r="Y659" s="50"/>
      <c r="Z659" s="50"/>
    </row>
    <row r="660" spans="1:26" ht="17.2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0"/>
      <c r="K660" s="125"/>
      <c r="L660" s="125"/>
      <c r="R660" s="50"/>
      <c r="S660" s="50"/>
      <c r="T660" s="50"/>
      <c r="U660" s="50"/>
      <c r="V660" s="50"/>
      <c r="W660" s="52"/>
      <c r="X660" s="50"/>
      <c r="Y660" s="50"/>
      <c r="Z660" s="50"/>
    </row>
    <row r="661" spans="1:26" ht="17.2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0"/>
      <c r="K661" s="125"/>
      <c r="L661" s="125"/>
      <c r="R661" s="50"/>
      <c r="S661" s="50"/>
      <c r="T661" s="50"/>
      <c r="U661" s="50"/>
      <c r="V661" s="50"/>
      <c r="W661" s="52"/>
      <c r="X661" s="50"/>
      <c r="Y661" s="50"/>
      <c r="Z661" s="50"/>
    </row>
    <row r="662" spans="1:26" ht="17.2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0"/>
      <c r="K662" s="125"/>
      <c r="L662" s="125"/>
      <c r="R662" s="50"/>
      <c r="S662" s="50"/>
      <c r="T662" s="50"/>
      <c r="U662" s="50"/>
      <c r="V662" s="50"/>
      <c r="W662" s="52"/>
      <c r="X662" s="50"/>
      <c r="Y662" s="50"/>
      <c r="Z662" s="50"/>
    </row>
    <row r="663" spans="1:26" ht="17.2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0"/>
      <c r="K663" s="125"/>
      <c r="L663" s="125"/>
      <c r="R663" s="50"/>
      <c r="S663" s="50"/>
      <c r="T663" s="50"/>
      <c r="U663" s="50"/>
      <c r="V663" s="50"/>
      <c r="W663" s="52"/>
      <c r="X663" s="50"/>
      <c r="Y663" s="50"/>
      <c r="Z663" s="50"/>
    </row>
    <row r="664" spans="1:26" ht="17.2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0"/>
      <c r="K664" s="125"/>
      <c r="L664" s="125"/>
      <c r="R664" s="50"/>
      <c r="S664" s="50"/>
      <c r="T664" s="50"/>
      <c r="U664" s="50"/>
      <c r="V664" s="50"/>
      <c r="W664" s="52"/>
      <c r="X664" s="50"/>
      <c r="Y664" s="50"/>
      <c r="Z664" s="50"/>
    </row>
    <row r="665" spans="1:26" ht="17.2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0"/>
      <c r="K665" s="125"/>
      <c r="L665" s="125"/>
      <c r="R665" s="50"/>
      <c r="S665" s="50"/>
      <c r="T665" s="50"/>
      <c r="U665" s="50"/>
      <c r="V665" s="50"/>
      <c r="W665" s="52"/>
      <c r="X665" s="50"/>
      <c r="Y665" s="50"/>
      <c r="Z665" s="50"/>
    </row>
    <row r="666" spans="1:26" ht="17.2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0"/>
      <c r="K666" s="125"/>
      <c r="L666" s="125"/>
      <c r="R666" s="50"/>
      <c r="S666" s="50"/>
      <c r="T666" s="50"/>
      <c r="U666" s="50"/>
      <c r="V666" s="50"/>
      <c r="W666" s="52"/>
      <c r="X666" s="50"/>
      <c r="Y666" s="50"/>
      <c r="Z666" s="50"/>
    </row>
    <row r="667" spans="1:26" ht="17.2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0"/>
      <c r="K667" s="125"/>
      <c r="L667" s="125"/>
      <c r="R667" s="50"/>
      <c r="S667" s="50"/>
      <c r="T667" s="50"/>
      <c r="U667" s="50"/>
      <c r="V667" s="50"/>
      <c r="W667" s="52"/>
      <c r="X667" s="50"/>
      <c r="Y667" s="50"/>
      <c r="Z667" s="50"/>
    </row>
    <row r="668" spans="1:26" ht="17.2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0"/>
      <c r="K668" s="125"/>
      <c r="L668" s="125"/>
      <c r="R668" s="50"/>
      <c r="S668" s="50"/>
      <c r="T668" s="50"/>
      <c r="U668" s="50"/>
      <c r="V668" s="50"/>
      <c r="W668" s="52"/>
      <c r="X668" s="50"/>
      <c r="Y668" s="50"/>
      <c r="Z668" s="50"/>
    </row>
    <row r="669" spans="1:26" ht="17.2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0"/>
      <c r="K669" s="125"/>
      <c r="L669" s="125"/>
      <c r="R669" s="50"/>
      <c r="S669" s="50"/>
      <c r="T669" s="50"/>
      <c r="U669" s="50"/>
      <c r="V669" s="50"/>
      <c r="W669" s="52"/>
      <c r="X669" s="50"/>
      <c r="Y669" s="50"/>
      <c r="Z669" s="50"/>
    </row>
    <row r="670" spans="1:26" ht="17.2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0"/>
      <c r="K670" s="125"/>
      <c r="L670" s="125"/>
      <c r="R670" s="50"/>
      <c r="S670" s="50"/>
      <c r="T670" s="50"/>
      <c r="U670" s="50"/>
      <c r="V670" s="50"/>
      <c r="W670" s="52"/>
      <c r="X670" s="50"/>
      <c r="Y670" s="50"/>
      <c r="Z670" s="50"/>
    </row>
    <row r="671" spans="1:26" ht="17.2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0"/>
      <c r="K671" s="125"/>
      <c r="L671" s="125"/>
      <c r="R671" s="50"/>
      <c r="S671" s="50"/>
      <c r="T671" s="50"/>
      <c r="U671" s="50"/>
      <c r="V671" s="50"/>
      <c r="W671" s="52"/>
      <c r="X671" s="50"/>
      <c r="Y671" s="50"/>
      <c r="Z671" s="50"/>
    </row>
    <row r="672" spans="1:26" ht="17.2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0"/>
      <c r="K672" s="125"/>
      <c r="L672" s="125"/>
      <c r="R672" s="50"/>
      <c r="S672" s="50"/>
      <c r="T672" s="50"/>
      <c r="U672" s="50"/>
      <c r="V672" s="50"/>
      <c r="W672" s="52"/>
      <c r="X672" s="50"/>
      <c r="Y672" s="50"/>
      <c r="Z672" s="50"/>
    </row>
    <row r="673" spans="1:26" ht="17.2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0"/>
      <c r="K673" s="125"/>
      <c r="L673" s="125"/>
      <c r="R673" s="50"/>
      <c r="S673" s="50"/>
      <c r="T673" s="50"/>
      <c r="U673" s="50"/>
      <c r="V673" s="50"/>
      <c r="W673" s="52"/>
      <c r="X673" s="50"/>
      <c r="Y673" s="50"/>
      <c r="Z673" s="50"/>
    </row>
    <row r="674" spans="1:26" ht="17.2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0"/>
      <c r="K674" s="125"/>
      <c r="L674" s="125"/>
      <c r="R674" s="50"/>
      <c r="S674" s="50"/>
      <c r="T674" s="50"/>
      <c r="U674" s="50"/>
      <c r="V674" s="50"/>
      <c r="W674" s="52"/>
      <c r="X674" s="50"/>
      <c r="Y674" s="50"/>
      <c r="Z674" s="50"/>
    </row>
    <row r="675" spans="1:26" ht="17.2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0"/>
      <c r="K675" s="125"/>
      <c r="L675" s="125"/>
      <c r="R675" s="50"/>
      <c r="S675" s="50"/>
      <c r="T675" s="50"/>
      <c r="U675" s="50"/>
      <c r="V675" s="50"/>
      <c r="W675" s="52"/>
      <c r="X675" s="50"/>
      <c r="Y675" s="50"/>
      <c r="Z675" s="50"/>
    </row>
    <row r="676" spans="1:26" ht="17.2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0"/>
      <c r="K676" s="125"/>
      <c r="L676" s="125"/>
      <c r="R676" s="50"/>
      <c r="S676" s="50"/>
      <c r="T676" s="50"/>
      <c r="U676" s="50"/>
      <c r="V676" s="50"/>
      <c r="W676" s="52"/>
      <c r="X676" s="50"/>
      <c r="Y676" s="50"/>
      <c r="Z676" s="50"/>
    </row>
    <row r="677" spans="1:26" ht="17.2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0"/>
      <c r="K677" s="125"/>
      <c r="L677" s="125"/>
      <c r="R677" s="50"/>
      <c r="S677" s="50"/>
      <c r="T677" s="50"/>
      <c r="U677" s="50"/>
      <c r="V677" s="50"/>
      <c r="W677" s="52"/>
      <c r="X677" s="50"/>
      <c r="Y677" s="50"/>
      <c r="Z677" s="50"/>
    </row>
    <row r="678" spans="1:26" ht="17.2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0"/>
      <c r="K678" s="125"/>
      <c r="L678" s="125"/>
      <c r="R678" s="50"/>
      <c r="S678" s="50"/>
      <c r="T678" s="50"/>
      <c r="U678" s="50"/>
      <c r="V678" s="50"/>
      <c r="W678" s="52"/>
      <c r="X678" s="50"/>
      <c r="Y678" s="50"/>
      <c r="Z678" s="50"/>
    </row>
    <row r="679" spans="1:26" ht="17.2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0"/>
      <c r="K679" s="125"/>
      <c r="L679" s="125"/>
      <c r="R679" s="50"/>
      <c r="S679" s="50"/>
      <c r="T679" s="50"/>
      <c r="U679" s="50"/>
      <c r="V679" s="50"/>
      <c r="W679" s="52"/>
      <c r="X679" s="50"/>
      <c r="Y679" s="50"/>
      <c r="Z679" s="50"/>
    </row>
    <row r="680" spans="1:26" ht="17.2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0"/>
      <c r="K680" s="125"/>
      <c r="L680" s="125"/>
      <c r="R680" s="50"/>
      <c r="S680" s="50"/>
      <c r="T680" s="50"/>
      <c r="U680" s="50"/>
      <c r="V680" s="50"/>
      <c r="W680" s="52"/>
      <c r="X680" s="50"/>
      <c r="Y680" s="50"/>
      <c r="Z680" s="50"/>
    </row>
    <row r="681" spans="1:26" ht="17.2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0"/>
      <c r="K681" s="125"/>
      <c r="L681" s="125"/>
      <c r="R681" s="50"/>
      <c r="S681" s="50"/>
      <c r="T681" s="50"/>
      <c r="U681" s="50"/>
      <c r="V681" s="50"/>
      <c r="W681" s="52"/>
      <c r="X681" s="50"/>
      <c r="Y681" s="50"/>
      <c r="Z681" s="50"/>
    </row>
    <row r="682" spans="1:26" ht="17.2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0"/>
      <c r="K682" s="125"/>
      <c r="L682" s="125"/>
      <c r="R682" s="50"/>
      <c r="S682" s="50"/>
      <c r="T682" s="50"/>
      <c r="U682" s="50"/>
      <c r="V682" s="50"/>
      <c r="W682" s="52"/>
      <c r="X682" s="50"/>
      <c r="Y682" s="50"/>
      <c r="Z682" s="50"/>
    </row>
    <row r="683" spans="1:26" ht="17.2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0"/>
      <c r="K683" s="125"/>
      <c r="L683" s="125"/>
      <c r="R683" s="50"/>
      <c r="S683" s="50"/>
      <c r="T683" s="50"/>
      <c r="U683" s="50"/>
      <c r="V683" s="50"/>
      <c r="W683" s="52"/>
      <c r="X683" s="50"/>
      <c r="Y683" s="50"/>
      <c r="Z683" s="50"/>
    </row>
    <row r="684" spans="1:26" ht="17.2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0"/>
      <c r="K684" s="125"/>
      <c r="L684" s="125"/>
      <c r="R684" s="50"/>
      <c r="S684" s="50"/>
      <c r="T684" s="50"/>
      <c r="U684" s="50"/>
      <c r="V684" s="50"/>
      <c r="W684" s="52"/>
      <c r="X684" s="50"/>
      <c r="Y684" s="50"/>
      <c r="Z684" s="50"/>
    </row>
    <row r="685" spans="1:26" ht="17.2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0"/>
      <c r="K685" s="125"/>
      <c r="L685" s="125"/>
      <c r="R685" s="50"/>
      <c r="S685" s="50"/>
      <c r="T685" s="50"/>
      <c r="U685" s="50"/>
      <c r="V685" s="50"/>
      <c r="W685" s="52"/>
      <c r="X685" s="50"/>
      <c r="Y685" s="50"/>
      <c r="Z685" s="50"/>
    </row>
    <row r="686" spans="1:26" ht="17.2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0"/>
      <c r="K686" s="125"/>
      <c r="L686" s="125"/>
      <c r="R686" s="50"/>
      <c r="S686" s="50"/>
      <c r="T686" s="50"/>
      <c r="U686" s="50"/>
      <c r="V686" s="50"/>
      <c r="W686" s="52"/>
      <c r="X686" s="50"/>
      <c r="Y686" s="50"/>
      <c r="Z686" s="50"/>
    </row>
    <row r="687" spans="1:26" ht="17.2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0"/>
      <c r="K687" s="125"/>
      <c r="L687" s="125"/>
      <c r="R687" s="50"/>
      <c r="S687" s="50"/>
      <c r="T687" s="50"/>
      <c r="U687" s="50"/>
      <c r="V687" s="50"/>
      <c r="W687" s="52"/>
      <c r="X687" s="50"/>
      <c r="Y687" s="50"/>
      <c r="Z687" s="50"/>
    </row>
    <row r="688" spans="1:26" ht="17.2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0"/>
      <c r="K688" s="125"/>
      <c r="L688" s="125"/>
      <c r="R688" s="50"/>
      <c r="S688" s="50"/>
      <c r="T688" s="50"/>
      <c r="U688" s="50"/>
      <c r="V688" s="50"/>
      <c r="W688" s="52"/>
      <c r="X688" s="50"/>
      <c r="Y688" s="50"/>
      <c r="Z688" s="50"/>
    </row>
    <row r="689" spans="1:26" ht="17.2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0"/>
      <c r="K689" s="125"/>
      <c r="L689" s="125"/>
      <c r="R689" s="50"/>
      <c r="S689" s="50"/>
      <c r="T689" s="50"/>
      <c r="U689" s="50"/>
      <c r="V689" s="50"/>
      <c r="W689" s="52"/>
      <c r="X689" s="50"/>
      <c r="Y689" s="50"/>
      <c r="Z689" s="50"/>
    </row>
    <row r="690" spans="1:26" ht="17.2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0"/>
      <c r="K690" s="125"/>
      <c r="L690" s="125"/>
      <c r="R690" s="50"/>
      <c r="S690" s="50"/>
      <c r="T690" s="50"/>
      <c r="U690" s="50"/>
      <c r="V690" s="50"/>
      <c r="W690" s="52"/>
      <c r="X690" s="50"/>
      <c r="Y690" s="50"/>
      <c r="Z690" s="50"/>
    </row>
    <row r="691" spans="1:26" ht="17.2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0"/>
      <c r="K691" s="125"/>
      <c r="L691" s="125"/>
      <c r="R691" s="50"/>
      <c r="S691" s="50"/>
      <c r="T691" s="50"/>
      <c r="U691" s="50"/>
      <c r="V691" s="50"/>
      <c r="W691" s="52"/>
      <c r="X691" s="50"/>
      <c r="Y691" s="50"/>
      <c r="Z691" s="50"/>
    </row>
    <row r="692" spans="1:26" ht="17.2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0"/>
      <c r="K692" s="125"/>
      <c r="L692" s="125"/>
      <c r="R692" s="50"/>
      <c r="S692" s="50"/>
      <c r="T692" s="50"/>
      <c r="U692" s="50"/>
      <c r="V692" s="50"/>
      <c r="W692" s="52"/>
      <c r="X692" s="50"/>
      <c r="Y692" s="50"/>
      <c r="Z692" s="50"/>
    </row>
    <row r="693" spans="1:26" ht="17.2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0"/>
      <c r="K693" s="125"/>
      <c r="L693" s="125"/>
      <c r="R693" s="50"/>
      <c r="S693" s="50"/>
      <c r="T693" s="50"/>
      <c r="U693" s="50"/>
      <c r="V693" s="50"/>
      <c r="W693" s="52"/>
      <c r="X693" s="50"/>
      <c r="Y693" s="50"/>
      <c r="Z693" s="50"/>
    </row>
    <row r="694" spans="1:26" ht="17.2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0"/>
      <c r="K694" s="125"/>
      <c r="L694" s="125"/>
      <c r="R694" s="50"/>
      <c r="S694" s="50"/>
      <c r="T694" s="50"/>
      <c r="U694" s="50"/>
      <c r="V694" s="50"/>
      <c r="W694" s="52"/>
      <c r="X694" s="50"/>
      <c r="Y694" s="50"/>
      <c r="Z694" s="50"/>
    </row>
    <row r="695" spans="1:26" ht="17.2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0"/>
      <c r="K695" s="125"/>
      <c r="L695" s="125"/>
      <c r="R695" s="50"/>
      <c r="S695" s="50"/>
      <c r="T695" s="50"/>
      <c r="U695" s="50"/>
      <c r="V695" s="50"/>
      <c r="W695" s="52"/>
      <c r="X695" s="50"/>
      <c r="Y695" s="50"/>
      <c r="Z695" s="50"/>
    </row>
    <row r="696" spans="1:26" ht="17.2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0"/>
      <c r="K696" s="125"/>
      <c r="L696" s="125"/>
      <c r="R696" s="50"/>
      <c r="S696" s="50"/>
      <c r="T696" s="50"/>
      <c r="U696" s="50"/>
      <c r="V696" s="50"/>
      <c r="W696" s="52"/>
      <c r="X696" s="50"/>
      <c r="Y696" s="50"/>
      <c r="Z696" s="50"/>
    </row>
    <row r="697" spans="1:26" ht="17.2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0"/>
      <c r="K697" s="125"/>
      <c r="L697" s="125"/>
      <c r="R697" s="50"/>
      <c r="S697" s="50"/>
      <c r="T697" s="50"/>
      <c r="U697" s="50"/>
      <c r="V697" s="50"/>
      <c r="W697" s="52"/>
      <c r="X697" s="50"/>
      <c r="Y697" s="50"/>
      <c r="Z697" s="50"/>
    </row>
    <row r="698" spans="1:26" ht="17.2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0"/>
      <c r="K698" s="125"/>
      <c r="L698" s="125"/>
      <c r="R698" s="50"/>
      <c r="S698" s="50"/>
      <c r="T698" s="50"/>
      <c r="U698" s="50"/>
      <c r="V698" s="50"/>
      <c r="W698" s="52"/>
      <c r="X698" s="50"/>
      <c r="Y698" s="50"/>
      <c r="Z698" s="50"/>
    </row>
    <row r="699" spans="1:26" ht="17.2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0"/>
      <c r="K699" s="125"/>
      <c r="L699" s="125"/>
      <c r="R699" s="50"/>
      <c r="S699" s="50"/>
      <c r="T699" s="50"/>
      <c r="U699" s="50"/>
      <c r="V699" s="50"/>
      <c r="W699" s="52"/>
      <c r="X699" s="50"/>
      <c r="Y699" s="50"/>
      <c r="Z699" s="50"/>
    </row>
    <row r="700" spans="1:26" ht="17.2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0"/>
      <c r="K700" s="125"/>
      <c r="L700" s="125"/>
      <c r="R700" s="50"/>
      <c r="S700" s="50"/>
      <c r="T700" s="50"/>
      <c r="U700" s="50"/>
      <c r="V700" s="50"/>
      <c r="W700" s="52"/>
      <c r="X700" s="50"/>
      <c r="Y700" s="50"/>
      <c r="Z700" s="50"/>
    </row>
    <row r="701" spans="1:26" ht="17.2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0"/>
      <c r="K701" s="125"/>
      <c r="L701" s="125"/>
      <c r="R701" s="50"/>
      <c r="S701" s="50"/>
      <c r="T701" s="50"/>
      <c r="U701" s="50"/>
      <c r="V701" s="50"/>
      <c r="W701" s="52"/>
      <c r="X701" s="50"/>
      <c r="Y701" s="50"/>
      <c r="Z701" s="50"/>
    </row>
    <row r="702" spans="1:26" ht="17.2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0"/>
      <c r="K702" s="125"/>
      <c r="L702" s="125"/>
      <c r="R702" s="50"/>
      <c r="S702" s="50"/>
      <c r="T702" s="50"/>
      <c r="U702" s="50"/>
      <c r="V702" s="50"/>
      <c r="W702" s="52"/>
      <c r="X702" s="50"/>
      <c r="Y702" s="50"/>
      <c r="Z702" s="50"/>
    </row>
    <row r="703" spans="1:26" ht="17.2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0"/>
      <c r="K703" s="125"/>
      <c r="L703" s="125"/>
      <c r="R703" s="50"/>
      <c r="S703" s="50"/>
      <c r="T703" s="50"/>
      <c r="U703" s="50"/>
      <c r="V703" s="50"/>
      <c r="W703" s="52"/>
      <c r="X703" s="50"/>
      <c r="Y703" s="50"/>
      <c r="Z703" s="50"/>
    </row>
    <row r="704" spans="1:26" ht="17.2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0"/>
      <c r="K704" s="125"/>
      <c r="L704" s="125"/>
      <c r="R704" s="50"/>
      <c r="S704" s="50"/>
      <c r="T704" s="50"/>
      <c r="U704" s="50"/>
      <c r="V704" s="50"/>
      <c r="W704" s="52"/>
      <c r="X704" s="50"/>
      <c r="Y704" s="50"/>
      <c r="Z704" s="50"/>
    </row>
    <row r="705" spans="1:26" ht="17.2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0"/>
      <c r="K705" s="125"/>
      <c r="L705" s="125"/>
      <c r="R705" s="50"/>
      <c r="S705" s="50"/>
      <c r="T705" s="50"/>
      <c r="U705" s="50"/>
      <c r="V705" s="50"/>
      <c r="W705" s="52"/>
      <c r="X705" s="50"/>
      <c r="Y705" s="50"/>
      <c r="Z705" s="50"/>
    </row>
    <row r="706" spans="1:26" ht="17.2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0"/>
      <c r="K706" s="125"/>
      <c r="L706" s="125"/>
      <c r="R706" s="50"/>
      <c r="S706" s="50"/>
      <c r="T706" s="50"/>
      <c r="U706" s="50"/>
      <c r="V706" s="50"/>
      <c r="W706" s="52"/>
      <c r="X706" s="50"/>
      <c r="Y706" s="50"/>
      <c r="Z706" s="50"/>
    </row>
    <row r="707" spans="1:26" ht="17.2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0"/>
      <c r="K707" s="125"/>
      <c r="L707" s="125"/>
      <c r="R707" s="50"/>
      <c r="S707" s="50"/>
      <c r="T707" s="50"/>
      <c r="U707" s="50"/>
      <c r="V707" s="50"/>
      <c r="W707" s="52"/>
      <c r="X707" s="50"/>
      <c r="Y707" s="50"/>
      <c r="Z707" s="50"/>
    </row>
    <row r="708" spans="1:26" ht="17.2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0"/>
      <c r="K708" s="125"/>
      <c r="L708" s="125"/>
      <c r="R708" s="50"/>
      <c r="S708" s="50"/>
      <c r="T708" s="50"/>
      <c r="U708" s="50"/>
      <c r="V708" s="50"/>
      <c r="W708" s="52"/>
      <c r="X708" s="50"/>
      <c r="Y708" s="50"/>
      <c r="Z708" s="50"/>
    </row>
    <row r="709" spans="1:26" ht="17.2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0"/>
      <c r="K709" s="125"/>
      <c r="L709" s="125"/>
      <c r="R709" s="50"/>
      <c r="S709" s="50"/>
      <c r="T709" s="50"/>
      <c r="U709" s="50"/>
      <c r="V709" s="50"/>
      <c r="W709" s="52"/>
      <c r="X709" s="50"/>
      <c r="Y709" s="50"/>
      <c r="Z709" s="50"/>
    </row>
    <row r="710" spans="1:26" ht="17.2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0"/>
      <c r="K710" s="125"/>
      <c r="L710" s="125"/>
      <c r="R710" s="50"/>
      <c r="S710" s="50"/>
      <c r="T710" s="50"/>
      <c r="U710" s="50"/>
      <c r="V710" s="50"/>
      <c r="W710" s="52"/>
      <c r="X710" s="50"/>
      <c r="Y710" s="50"/>
      <c r="Z710" s="50"/>
    </row>
    <row r="711" spans="1:26" ht="17.2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0"/>
      <c r="K711" s="125"/>
      <c r="L711" s="125"/>
      <c r="R711" s="50"/>
      <c r="S711" s="50"/>
      <c r="T711" s="50"/>
      <c r="U711" s="50"/>
      <c r="V711" s="50"/>
      <c r="W711" s="52"/>
      <c r="X711" s="50"/>
      <c r="Y711" s="50"/>
      <c r="Z711" s="50"/>
    </row>
    <row r="712" spans="1:26" ht="17.2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0"/>
      <c r="K712" s="125"/>
      <c r="L712" s="125"/>
      <c r="R712" s="50"/>
      <c r="S712" s="50"/>
      <c r="T712" s="50"/>
      <c r="U712" s="50"/>
      <c r="V712" s="50"/>
      <c r="W712" s="52"/>
      <c r="X712" s="50"/>
      <c r="Y712" s="50"/>
      <c r="Z712" s="50"/>
    </row>
    <row r="713" spans="1:26" ht="17.2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0"/>
      <c r="K713" s="125"/>
      <c r="L713" s="125"/>
      <c r="R713" s="50"/>
      <c r="S713" s="50"/>
      <c r="T713" s="50"/>
      <c r="U713" s="50"/>
      <c r="V713" s="50"/>
      <c r="W713" s="52"/>
      <c r="X713" s="50"/>
      <c r="Y713" s="50"/>
      <c r="Z713" s="50"/>
    </row>
    <row r="714" spans="1:26" ht="17.2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0"/>
      <c r="K714" s="125"/>
      <c r="L714" s="125"/>
      <c r="R714" s="50"/>
      <c r="S714" s="50"/>
      <c r="T714" s="50"/>
      <c r="U714" s="50"/>
      <c r="V714" s="50"/>
      <c r="W714" s="52"/>
      <c r="X714" s="50"/>
      <c r="Y714" s="50"/>
      <c r="Z714" s="50"/>
    </row>
    <row r="715" spans="1:26" ht="17.2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0"/>
      <c r="K715" s="125"/>
      <c r="L715" s="125"/>
      <c r="R715" s="50"/>
      <c r="S715" s="50"/>
      <c r="T715" s="50"/>
      <c r="U715" s="50"/>
      <c r="V715" s="50"/>
      <c r="W715" s="52"/>
      <c r="X715" s="50"/>
      <c r="Y715" s="50"/>
      <c r="Z715" s="50"/>
    </row>
    <row r="716" spans="1:26" ht="17.2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0"/>
      <c r="K716" s="125"/>
      <c r="L716" s="125"/>
      <c r="R716" s="50"/>
      <c r="S716" s="50"/>
      <c r="T716" s="50"/>
      <c r="U716" s="50"/>
      <c r="V716" s="50"/>
      <c r="W716" s="52"/>
      <c r="X716" s="50"/>
      <c r="Y716" s="50"/>
      <c r="Z716" s="50"/>
    </row>
    <row r="717" spans="1:26" ht="17.2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0"/>
      <c r="K717" s="125"/>
      <c r="L717" s="125"/>
      <c r="R717" s="50"/>
      <c r="S717" s="50"/>
      <c r="T717" s="50"/>
      <c r="U717" s="50"/>
      <c r="V717" s="50"/>
      <c r="W717" s="52"/>
      <c r="X717" s="50"/>
      <c r="Y717" s="50"/>
      <c r="Z717" s="50"/>
    </row>
    <row r="718" spans="1:26" ht="17.2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0"/>
      <c r="K718" s="125"/>
      <c r="L718" s="125"/>
      <c r="R718" s="50"/>
      <c r="S718" s="50"/>
      <c r="T718" s="50"/>
      <c r="U718" s="50"/>
      <c r="V718" s="50"/>
      <c r="W718" s="52"/>
      <c r="X718" s="50"/>
      <c r="Y718" s="50"/>
      <c r="Z718" s="50"/>
    </row>
    <row r="719" spans="1:26" ht="17.2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0"/>
      <c r="K719" s="125"/>
      <c r="L719" s="125"/>
      <c r="R719" s="50"/>
      <c r="S719" s="50"/>
      <c r="T719" s="50"/>
      <c r="U719" s="50"/>
      <c r="V719" s="50"/>
      <c r="W719" s="52"/>
      <c r="X719" s="50"/>
      <c r="Y719" s="50"/>
      <c r="Z719" s="50"/>
    </row>
    <row r="720" spans="1:26" ht="17.2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0"/>
      <c r="K720" s="125"/>
      <c r="L720" s="125"/>
      <c r="R720" s="50"/>
      <c r="S720" s="50"/>
      <c r="T720" s="50"/>
      <c r="U720" s="50"/>
      <c r="V720" s="50"/>
      <c r="W720" s="52"/>
      <c r="X720" s="50"/>
      <c r="Y720" s="50"/>
      <c r="Z720" s="50"/>
    </row>
    <row r="721" spans="1:26" ht="17.2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0"/>
      <c r="K721" s="125"/>
      <c r="L721" s="125"/>
      <c r="R721" s="50"/>
      <c r="S721" s="50"/>
      <c r="T721" s="50"/>
      <c r="U721" s="50"/>
      <c r="V721" s="50"/>
      <c r="W721" s="52"/>
      <c r="X721" s="50"/>
      <c r="Y721" s="50"/>
      <c r="Z721" s="50"/>
    </row>
    <row r="722" spans="1:26" ht="17.2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0"/>
      <c r="K722" s="125"/>
      <c r="L722" s="125"/>
      <c r="R722" s="50"/>
      <c r="S722" s="50"/>
      <c r="T722" s="50"/>
      <c r="U722" s="50"/>
      <c r="V722" s="50"/>
      <c r="W722" s="52"/>
      <c r="X722" s="50"/>
      <c r="Y722" s="50"/>
      <c r="Z722" s="50"/>
    </row>
    <row r="723" spans="1:26" ht="17.2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0"/>
      <c r="K723" s="125"/>
      <c r="L723" s="125"/>
      <c r="R723" s="50"/>
      <c r="S723" s="50"/>
      <c r="T723" s="50"/>
      <c r="U723" s="50"/>
      <c r="V723" s="50"/>
      <c r="W723" s="52"/>
      <c r="X723" s="50"/>
      <c r="Y723" s="50"/>
      <c r="Z723" s="50"/>
    </row>
    <row r="724" spans="1:26" ht="17.2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0"/>
      <c r="K724" s="125"/>
      <c r="L724" s="125"/>
      <c r="R724" s="50"/>
      <c r="S724" s="50"/>
      <c r="T724" s="50"/>
      <c r="U724" s="50"/>
      <c r="V724" s="50"/>
      <c r="W724" s="52"/>
      <c r="X724" s="50"/>
      <c r="Y724" s="50"/>
      <c r="Z724" s="50"/>
    </row>
    <row r="725" spans="1:26" ht="17.2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0"/>
      <c r="K725" s="125"/>
      <c r="L725" s="125"/>
      <c r="R725" s="50"/>
      <c r="S725" s="50"/>
      <c r="T725" s="50"/>
      <c r="U725" s="50"/>
      <c r="V725" s="50"/>
      <c r="W725" s="52"/>
      <c r="X725" s="50"/>
      <c r="Y725" s="50"/>
      <c r="Z725" s="50"/>
    </row>
    <row r="726" spans="1:26" ht="17.2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0"/>
      <c r="K726" s="125"/>
      <c r="L726" s="125"/>
      <c r="R726" s="50"/>
      <c r="S726" s="50"/>
      <c r="T726" s="50"/>
      <c r="U726" s="50"/>
      <c r="V726" s="50"/>
      <c r="W726" s="52"/>
      <c r="X726" s="50"/>
      <c r="Y726" s="50"/>
      <c r="Z726" s="50"/>
    </row>
    <row r="727" spans="1:26" ht="17.2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0"/>
      <c r="K727" s="125"/>
      <c r="L727" s="125"/>
      <c r="R727" s="50"/>
      <c r="S727" s="50"/>
      <c r="T727" s="50"/>
      <c r="U727" s="50"/>
      <c r="V727" s="50"/>
      <c r="W727" s="52"/>
      <c r="X727" s="50"/>
      <c r="Y727" s="50"/>
      <c r="Z727" s="50"/>
    </row>
    <row r="728" spans="1:26" ht="17.2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0"/>
      <c r="K728" s="125"/>
      <c r="L728" s="125"/>
      <c r="R728" s="50"/>
      <c r="S728" s="50"/>
      <c r="T728" s="50"/>
      <c r="U728" s="50"/>
      <c r="V728" s="50"/>
      <c r="W728" s="52"/>
      <c r="X728" s="50"/>
      <c r="Y728" s="50"/>
      <c r="Z728" s="50"/>
    </row>
    <row r="729" spans="1:26" ht="17.2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0"/>
      <c r="K729" s="125"/>
      <c r="L729" s="125"/>
      <c r="R729" s="50"/>
      <c r="S729" s="50"/>
      <c r="T729" s="50"/>
      <c r="U729" s="50"/>
      <c r="V729" s="50"/>
      <c r="W729" s="52"/>
      <c r="X729" s="50"/>
      <c r="Y729" s="50"/>
      <c r="Z729" s="50"/>
    </row>
    <row r="730" spans="1:26" ht="17.2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0"/>
      <c r="K730" s="125"/>
      <c r="L730" s="125"/>
      <c r="R730" s="50"/>
      <c r="S730" s="50"/>
      <c r="T730" s="50"/>
      <c r="U730" s="50"/>
      <c r="V730" s="50"/>
      <c r="W730" s="52"/>
      <c r="X730" s="50"/>
      <c r="Y730" s="50"/>
      <c r="Z730" s="50"/>
    </row>
    <row r="731" spans="1:26" ht="17.2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0"/>
      <c r="K731" s="125"/>
      <c r="L731" s="125"/>
      <c r="R731" s="50"/>
      <c r="S731" s="50"/>
      <c r="T731" s="50"/>
      <c r="U731" s="50"/>
      <c r="V731" s="50"/>
      <c r="W731" s="52"/>
      <c r="X731" s="50"/>
      <c r="Y731" s="50"/>
      <c r="Z731" s="50"/>
    </row>
    <row r="732" spans="1:26" ht="17.2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0"/>
      <c r="K732" s="125"/>
      <c r="L732" s="125"/>
      <c r="R732" s="50"/>
      <c r="S732" s="50"/>
      <c r="T732" s="50"/>
      <c r="U732" s="50"/>
      <c r="V732" s="50"/>
      <c r="W732" s="52"/>
      <c r="X732" s="50"/>
      <c r="Y732" s="50"/>
      <c r="Z732" s="50"/>
    </row>
    <row r="733" spans="1:26" ht="17.2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0"/>
      <c r="K733" s="125"/>
      <c r="L733" s="125"/>
      <c r="R733" s="50"/>
      <c r="S733" s="50"/>
      <c r="T733" s="50"/>
      <c r="U733" s="50"/>
      <c r="V733" s="50"/>
      <c r="W733" s="52"/>
      <c r="X733" s="50"/>
      <c r="Y733" s="50"/>
      <c r="Z733" s="50"/>
    </row>
    <row r="734" spans="1:26" ht="17.2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0"/>
      <c r="K734" s="125"/>
      <c r="L734" s="125"/>
      <c r="R734" s="50"/>
      <c r="S734" s="50"/>
      <c r="T734" s="50"/>
      <c r="U734" s="50"/>
      <c r="V734" s="50"/>
      <c r="W734" s="52"/>
      <c r="X734" s="50"/>
      <c r="Y734" s="50"/>
      <c r="Z734" s="50"/>
    </row>
    <row r="735" spans="1:26" ht="17.2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0"/>
      <c r="K735" s="125"/>
      <c r="L735" s="125"/>
      <c r="R735" s="50"/>
      <c r="S735" s="50"/>
      <c r="T735" s="50"/>
      <c r="U735" s="50"/>
      <c r="V735" s="50"/>
      <c r="W735" s="52"/>
      <c r="X735" s="50"/>
      <c r="Y735" s="50"/>
      <c r="Z735" s="50"/>
    </row>
    <row r="736" spans="1:26" ht="17.2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0"/>
      <c r="K736" s="125"/>
      <c r="L736" s="125"/>
      <c r="R736" s="50"/>
      <c r="S736" s="50"/>
      <c r="T736" s="50"/>
      <c r="U736" s="50"/>
      <c r="V736" s="50"/>
      <c r="W736" s="52"/>
      <c r="X736" s="50"/>
      <c r="Y736" s="50"/>
      <c r="Z736" s="50"/>
    </row>
    <row r="737" spans="1:26" ht="17.2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0"/>
      <c r="K737" s="125"/>
      <c r="L737" s="125"/>
      <c r="R737" s="50"/>
      <c r="S737" s="50"/>
      <c r="T737" s="50"/>
      <c r="U737" s="50"/>
      <c r="V737" s="50"/>
      <c r="W737" s="52"/>
      <c r="X737" s="50"/>
      <c r="Y737" s="50"/>
      <c r="Z737" s="50"/>
    </row>
    <row r="738" spans="1:26" ht="17.2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0"/>
      <c r="K738" s="125"/>
      <c r="L738" s="125"/>
      <c r="R738" s="50"/>
      <c r="S738" s="50"/>
      <c r="T738" s="50"/>
      <c r="U738" s="50"/>
      <c r="V738" s="50"/>
      <c r="W738" s="52"/>
      <c r="X738" s="50"/>
      <c r="Y738" s="50"/>
      <c r="Z738" s="50"/>
    </row>
    <row r="739" spans="1:26" ht="17.2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0"/>
      <c r="K739" s="125"/>
      <c r="L739" s="125"/>
      <c r="R739" s="50"/>
      <c r="S739" s="50"/>
      <c r="T739" s="50"/>
      <c r="U739" s="50"/>
      <c r="V739" s="50"/>
      <c r="W739" s="52"/>
      <c r="X739" s="50"/>
      <c r="Y739" s="50"/>
      <c r="Z739" s="50"/>
    </row>
    <row r="740" spans="1:26" ht="17.2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0"/>
      <c r="K740" s="125"/>
      <c r="L740" s="125"/>
      <c r="R740" s="50"/>
      <c r="S740" s="50"/>
      <c r="T740" s="50"/>
      <c r="U740" s="50"/>
      <c r="V740" s="50"/>
      <c r="W740" s="52"/>
      <c r="X740" s="50"/>
      <c r="Y740" s="50"/>
      <c r="Z740" s="50"/>
    </row>
    <row r="741" spans="1:26" ht="17.2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0"/>
      <c r="K741" s="125"/>
      <c r="L741" s="125"/>
      <c r="R741" s="50"/>
      <c r="S741" s="50"/>
      <c r="T741" s="50"/>
      <c r="U741" s="50"/>
      <c r="V741" s="50"/>
      <c r="W741" s="52"/>
      <c r="X741" s="50"/>
      <c r="Y741" s="50"/>
      <c r="Z741" s="50"/>
    </row>
    <row r="742" spans="1:26" ht="17.2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0"/>
      <c r="K742" s="125"/>
      <c r="L742" s="125"/>
      <c r="R742" s="50"/>
      <c r="S742" s="50"/>
      <c r="T742" s="50"/>
      <c r="U742" s="50"/>
      <c r="V742" s="50"/>
      <c r="W742" s="52"/>
      <c r="X742" s="50"/>
      <c r="Y742" s="50"/>
      <c r="Z742" s="50"/>
    </row>
    <row r="743" spans="1:26" ht="17.2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0"/>
      <c r="K743" s="125"/>
      <c r="L743" s="125"/>
      <c r="R743" s="50"/>
      <c r="S743" s="50"/>
      <c r="T743" s="50"/>
      <c r="U743" s="50"/>
      <c r="V743" s="50"/>
      <c r="W743" s="52"/>
      <c r="X743" s="50"/>
      <c r="Y743" s="50"/>
      <c r="Z743" s="50"/>
    </row>
    <row r="744" spans="1:26" ht="17.2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0"/>
      <c r="K744" s="125"/>
      <c r="L744" s="125"/>
      <c r="R744" s="50"/>
      <c r="S744" s="50"/>
      <c r="T744" s="50"/>
      <c r="U744" s="50"/>
      <c r="V744" s="50"/>
      <c r="W744" s="52"/>
      <c r="X744" s="50"/>
      <c r="Y744" s="50"/>
      <c r="Z744" s="50"/>
    </row>
    <row r="745" spans="1:26" ht="17.2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0"/>
      <c r="K745" s="125"/>
      <c r="L745" s="125"/>
      <c r="R745" s="50"/>
      <c r="S745" s="50"/>
      <c r="T745" s="50"/>
      <c r="U745" s="50"/>
      <c r="V745" s="50"/>
      <c r="W745" s="52"/>
      <c r="X745" s="50"/>
      <c r="Y745" s="50"/>
      <c r="Z745" s="50"/>
    </row>
    <row r="746" spans="1:26" ht="17.2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0"/>
      <c r="K746" s="125"/>
      <c r="L746" s="125"/>
      <c r="R746" s="50"/>
      <c r="S746" s="50"/>
      <c r="T746" s="50"/>
      <c r="U746" s="50"/>
      <c r="V746" s="50"/>
      <c r="W746" s="52"/>
      <c r="X746" s="50"/>
      <c r="Y746" s="50"/>
      <c r="Z746" s="50"/>
    </row>
    <row r="747" spans="1:26" ht="17.2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0"/>
      <c r="K747" s="125"/>
      <c r="L747" s="125"/>
      <c r="R747" s="50"/>
      <c r="S747" s="50"/>
      <c r="T747" s="50"/>
      <c r="U747" s="50"/>
      <c r="V747" s="50"/>
      <c r="W747" s="52"/>
      <c r="X747" s="50"/>
      <c r="Y747" s="50"/>
      <c r="Z747" s="50"/>
    </row>
    <row r="748" spans="1:26" ht="17.2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0"/>
      <c r="K748" s="125"/>
      <c r="L748" s="125"/>
      <c r="R748" s="50"/>
      <c r="S748" s="50"/>
      <c r="T748" s="50"/>
      <c r="U748" s="50"/>
      <c r="V748" s="50"/>
      <c r="W748" s="52"/>
      <c r="X748" s="50"/>
      <c r="Y748" s="50"/>
      <c r="Z748" s="50"/>
    </row>
    <row r="749" spans="1:26" ht="17.2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0"/>
      <c r="K749" s="125"/>
      <c r="L749" s="125"/>
      <c r="R749" s="50"/>
      <c r="S749" s="50"/>
      <c r="T749" s="50"/>
      <c r="U749" s="50"/>
      <c r="V749" s="50"/>
      <c r="W749" s="52"/>
      <c r="X749" s="50"/>
      <c r="Y749" s="50"/>
      <c r="Z749" s="50"/>
    </row>
    <row r="750" spans="1:26" ht="17.2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0"/>
      <c r="K750" s="125"/>
      <c r="L750" s="125"/>
      <c r="R750" s="50"/>
      <c r="S750" s="50"/>
      <c r="T750" s="50"/>
      <c r="U750" s="50"/>
      <c r="V750" s="50"/>
      <c r="W750" s="52"/>
      <c r="X750" s="50"/>
      <c r="Y750" s="50"/>
      <c r="Z750" s="50"/>
    </row>
    <row r="751" spans="1:26" ht="17.2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0"/>
      <c r="K751" s="125"/>
      <c r="L751" s="125"/>
      <c r="R751" s="50"/>
      <c r="S751" s="50"/>
      <c r="T751" s="50"/>
      <c r="U751" s="50"/>
      <c r="V751" s="50"/>
      <c r="W751" s="52"/>
      <c r="X751" s="50"/>
      <c r="Y751" s="50"/>
      <c r="Z751" s="50"/>
    </row>
    <row r="752" spans="1:26" ht="17.2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0"/>
      <c r="K752" s="125"/>
      <c r="L752" s="125"/>
      <c r="R752" s="50"/>
      <c r="S752" s="50"/>
      <c r="T752" s="50"/>
      <c r="U752" s="50"/>
      <c r="V752" s="50"/>
      <c r="W752" s="52"/>
      <c r="X752" s="50"/>
      <c r="Y752" s="50"/>
      <c r="Z752" s="50"/>
    </row>
    <row r="753" spans="1:26" ht="17.2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0"/>
      <c r="K753" s="125"/>
      <c r="L753" s="125"/>
      <c r="R753" s="50"/>
      <c r="S753" s="50"/>
      <c r="T753" s="50"/>
      <c r="U753" s="50"/>
      <c r="V753" s="50"/>
      <c r="W753" s="52"/>
      <c r="X753" s="50"/>
      <c r="Y753" s="50"/>
      <c r="Z753" s="50"/>
    </row>
    <row r="754" spans="1:26" ht="17.2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0"/>
      <c r="K754" s="125"/>
      <c r="L754" s="125"/>
      <c r="R754" s="50"/>
      <c r="S754" s="50"/>
      <c r="T754" s="50"/>
      <c r="U754" s="50"/>
      <c r="V754" s="50"/>
      <c r="W754" s="52"/>
      <c r="X754" s="50"/>
      <c r="Y754" s="50"/>
      <c r="Z754" s="50"/>
    </row>
    <row r="755" spans="1:26" ht="17.2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0"/>
      <c r="K755" s="125"/>
      <c r="L755" s="125"/>
      <c r="R755" s="50"/>
      <c r="S755" s="50"/>
      <c r="T755" s="50"/>
      <c r="U755" s="50"/>
      <c r="V755" s="50"/>
      <c r="W755" s="52"/>
      <c r="X755" s="50"/>
      <c r="Y755" s="50"/>
      <c r="Z755" s="50"/>
    </row>
    <row r="756" spans="1:26" ht="17.2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0"/>
      <c r="K756" s="125"/>
      <c r="L756" s="125"/>
      <c r="R756" s="50"/>
      <c r="S756" s="50"/>
      <c r="T756" s="50"/>
      <c r="U756" s="50"/>
      <c r="V756" s="50"/>
      <c r="W756" s="52"/>
      <c r="X756" s="50"/>
      <c r="Y756" s="50"/>
      <c r="Z756" s="50"/>
    </row>
    <row r="757" spans="1:26" ht="17.2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0"/>
      <c r="K757" s="125"/>
      <c r="L757" s="125"/>
      <c r="R757" s="50"/>
      <c r="S757" s="50"/>
      <c r="T757" s="50"/>
      <c r="U757" s="50"/>
      <c r="V757" s="50"/>
      <c r="W757" s="52"/>
      <c r="X757" s="50"/>
      <c r="Y757" s="50"/>
      <c r="Z757" s="50"/>
    </row>
    <row r="758" spans="1:26" ht="17.2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0"/>
      <c r="K758" s="125"/>
      <c r="L758" s="125"/>
      <c r="R758" s="50"/>
      <c r="S758" s="50"/>
      <c r="T758" s="50"/>
      <c r="U758" s="50"/>
      <c r="V758" s="50"/>
      <c r="W758" s="52"/>
      <c r="X758" s="50"/>
      <c r="Y758" s="50"/>
      <c r="Z758" s="50"/>
    </row>
    <row r="759" spans="1:26" ht="17.2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0"/>
      <c r="K759" s="125"/>
      <c r="L759" s="125"/>
      <c r="R759" s="50"/>
      <c r="S759" s="50"/>
      <c r="T759" s="50"/>
      <c r="U759" s="50"/>
      <c r="V759" s="50"/>
      <c r="W759" s="52"/>
      <c r="X759" s="50"/>
      <c r="Y759" s="50"/>
      <c r="Z759" s="50"/>
    </row>
    <row r="760" spans="1:26" ht="17.2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0"/>
      <c r="K760" s="125"/>
      <c r="L760" s="125"/>
      <c r="R760" s="50"/>
      <c r="S760" s="50"/>
      <c r="T760" s="50"/>
      <c r="U760" s="50"/>
      <c r="V760" s="50"/>
      <c r="W760" s="52"/>
      <c r="X760" s="50"/>
      <c r="Y760" s="50"/>
      <c r="Z760" s="50"/>
    </row>
    <row r="761" spans="1:26" ht="17.2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0"/>
      <c r="K761" s="125"/>
      <c r="L761" s="125"/>
      <c r="R761" s="50"/>
      <c r="S761" s="50"/>
      <c r="T761" s="50"/>
      <c r="U761" s="50"/>
      <c r="V761" s="50"/>
      <c r="W761" s="52"/>
      <c r="X761" s="50"/>
      <c r="Y761" s="50"/>
      <c r="Z761" s="50"/>
    </row>
    <row r="762" spans="1:26" ht="17.2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0"/>
      <c r="K762" s="125"/>
      <c r="L762" s="125"/>
      <c r="R762" s="50"/>
      <c r="S762" s="50"/>
      <c r="T762" s="50"/>
      <c r="U762" s="50"/>
      <c r="V762" s="50"/>
      <c r="W762" s="52"/>
      <c r="X762" s="50"/>
      <c r="Y762" s="50"/>
      <c r="Z762" s="50"/>
    </row>
    <row r="763" spans="1:26" ht="17.2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0"/>
      <c r="K763" s="125"/>
      <c r="L763" s="125"/>
      <c r="R763" s="50"/>
      <c r="S763" s="50"/>
      <c r="T763" s="50"/>
      <c r="U763" s="50"/>
      <c r="V763" s="50"/>
      <c r="W763" s="52"/>
      <c r="X763" s="50"/>
      <c r="Y763" s="50"/>
      <c r="Z763" s="50"/>
    </row>
    <row r="764" spans="1:26" ht="17.2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0"/>
      <c r="K764" s="125"/>
      <c r="L764" s="125"/>
      <c r="R764" s="50"/>
      <c r="S764" s="50"/>
      <c r="T764" s="50"/>
      <c r="U764" s="50"/>
      <c r="V764" s="50"/>
      <c r="W764" s="52"/>
      <c r="X764" s="50"/>
      <c r="Y764" s="50"/>
      <c r="Z764" s="50"/>
    </row>
    <row r="765" spans="1:26" ht="17.2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0"/>
      <c r="K765" s="125"/>
      <c r="L765" s="125"/>
      <c r="R765" s="50"/>
      <c r="S765" s="50"/>
      <c r="T765" s="50"/>
      <c r="U765" s="50"/>
      <c r="V765" s="50"/>
      <c r="W765" s="52"/>
      <c r="X765" s="50"/>
      <c r="Y765" s="50"/>
      <c r="Z765" s="50"/>
    </row>
    <row r="766" spans="1:26" ht="17.2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0"/>
      <c r="K766" s="125"/>
      <c r="L766" s="125"/>
      <c r="R766" s="50"/>
      <c r="S766" s="50"/>
      <c r="T766" s="50"/>
      <c r="U766" s="50"/>
      <c r="V766" s="50"/>
      <c r="W766" s="52"/>
      <c r="X766" s="50"/>
      <c r="Y766" s="50"/>
      <c r="Z766" s="50"/>
    </row>
    <row r="767" spans="1:26" ht="17.2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0"/>
      <c r="K767" s="125"/>
      <c r="L767" s="125"/>
      <c r="R767" s="50"/>
      <c r="S767" s="50"/>
      <c r="T767" s="50"/>
      <c r="U767" s="50"/>
      <c r="V767" s="50"/>
      <c r="W767" s="52"/>
      <c r="X767" s="50"/>
      <c r="Y767" s="50"/>
      <c r="Z767" s="50"/>
    </row>
    <row r="768" spans="1:26" ht="17.2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0"/>
      <c r="K768" s="125"/>
      <c r="L768" s="125"/>
      <c r="R768" s="50"/>
      <c r="S768" s="50"/>
      <c r="T768" s="50"/>
      <c r="U768" s="50"/>
      <c r="V768" s="50"/>
      <c r="W768" s="52"/>
      <c r="X768" s="50"/>
      <c r="Y768" s="50"/>
      <c r="Z768" s="50"/>
    </row>
    <row r="769" spans="1:26" ht="17.2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0"/>
      <c r="K769" s="125"/>
      <c r="L769" s="125"/>
      <c r="R769" s="50"/>
      <c r="S769" s="50"/>
      <c r="T769" s="50"/>
      <c r="U769" s="50"/>
      <c r="V769" s="50"/>
      <c r="W769" s="52"/>
      <c r="X769" s="50"/>
      <c r="Y769" s="50"/>
      <c r="Z769" s="50"/>
    </row>
    <row r="770" spans="1:26" ht="17.2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0"/>
      <c r="K770" s="125"/>
      <c r="L770" s="125"/>
      <c r="R770" s="50"/>
      <c r="S770" s="50"/>
      <c r="T770" s="50"/>
      <c r="U770" s="50"/>
      <c r="V770" s="50"/>
      <c r="W770" s="52"/>
      <c r="X770" s="50"/>
      <c r="Y770" s="50"/>
      <c r="Z770" s="50"/>
    </row>
    <row r="771" spans="1:26" ht="17.2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0"/>
      <c r="K771" s="125"/>
      <c r="L771" s="125"/>
      <c r="R771" s="50"/>
      <c r="S771" s="50"/>
      <c r="T771" s="50"/>
      <c r="U771" s="50"/>
      <c r="V771" s="50"/>
      <c r="W771" s="52"/>
      <c r="X771" s="50"/>
      <c r="Y771" s="50"/>
      <c r="Z771" s="50"/>
    </row>
    <row r="772" spans="1:26" ht="17.2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0"/>
      <c r="K772" s="125"/>
      <c r="L772" s="125"/>
      <c r="R772" s="50"/>
      <c r="S772" s="50"/>
      <c r="T772" s="50"/>
      <c r="U772" s="50"/>
      <c r="V772" s="50"/>
      <c r="W772" s="52"/>
      <c r="X772" s="50"/>
      <c r="Y772" s="50"/>
      <c r="Z772" s="50"/>
    </row>
    <row r="773" spans="1:26" ht="17.2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0"/>
      <c r="K773" s="125"/>
      <c r="L773" s="125"/>
      <c r="R773" s="50"/>
      <c r="S773" s="50"/>
      <c r="T773" s="50"/>
      <c r="U773" s="50"/>
      <c r="V773" s="50"/>
      <c r="W773" s="52"/>
      <c r="X773" s="50"/>
      <c r="Y773" s="50"/>
      <c r="Z773" s="50"/>
    </row>
    <row r="774" spans="1:26" ht="17.2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0"/>
      <c r="K774" s="125"/>
      <c r="L774" s="125"/>
      <c r="R774" s="50"/>
      <c r="S774" s="50"/>
      <c r="T774" s="50"/>
      <c r="U774" s="50"/>
      <c r="V774" s="50"/>
      <c r="W774" s="52"/>
      <c r="X774" s="50"/>
      <c r="Y774" s="50"/>
      <c r="Z774" s="50"/>
    </row>
    <row r="775" spans="1:26" ht="17.2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0"/>
      <c r="K775" s="125"/>
      <c r="L775" s="125"/>
      <c r="R775" s="50"/>
      <c r="S775" s="50"/>
      <c r="T775" s="50"/>
      <c r="U775" s="50"/>
      <c r="V775" s="50"/>
      <c r="W775" s="52"/>
      <c r="X775" s="50"/>
      <c r="Y775" s="50"/>
      <c r="Z775" s="50"/>
    </row>
    <row r="776" spans="1:26" ht="17.2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0"/>
      <c r="K776" s="125"/>
      <c r="L776" s="125"/>
      <c r="R776" s="50"/>
      <c r="S776" s="50"/>
      <c r="T776" s="50"/>
      <c r="U776" s="50"/>
      <c r="V776" s="50"/>
      <c r="W776" s="52"/>
      <c r="X776" s="50"/>
      <c r="Y776" s="50"/>
      <c r="Z776" s="50"/>
    </row>
    <row r="777" spans="1:26" ht="17.2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0"/>
      <c r="K777" s="125"/>
      <c r="L777" s="125"/>
      <c r="R777" s="50"/>
      <c r="S777" s="50"/>
      <c r="T777" s="50"/>
      <c r="U777" s="50"/>
      <c r="V777" s="50"/>
      <c r="W777" s="52"/>
      <c r="X777" s="50"/>
      <c r="Y777" s="50"/>
      <c r="Z777" s="50"/>
    </row>
    <row r="778" spans="1:26" ht="17.2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0"/>
      <c r="K778" s="125"/>
      <c r="L778" s="125"/>
      <c r="R778" s="50"/>
      <c r="S778" s="50"/>
      <c r="T778" s="50"/>
      <c r="U778" s="50"/>
      <c r="V778" s="50"/>
      <c r="W778" s="52"/>
      <c r="X778" s="50"/>
      <c r="Y778" s="50"/>
      <c r="Z778" s="50"/>
    </row>
    <row r="779" spans="1:26" ht="17.2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0"/>
      <c r="K779" s="125"/>
      <c r="L779" s="125"/>
      <c r="R779" s="50"/>
      <c r="S779" s="50"/>
      <c r="T779" s="50"/>
      <c r="U779" s="50"/>
      <c r="V779" s="50"/>
      <c r="W779" s="52"/>
      <c r="X779" s="50"/>
      <c r="Y779" s="50"/>
      <c r="Z779" s="50"/>
    </row>
    <row r="780" spans="1:26" ht="17.2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0"/>
      <c r="K780" s="125"/>
      <c r="L780" s="125"/>
      <c r="R780" s="50"/>
      <c r="S780" s="50"/>
      <c r="T780" s="50"/>
      <c r="U780" s="50"/>
      <c r="V780" s="50"/>
      <c r="W780" s="52"/>
      <c r="X780" s="50"/>
      <c r="Y780" s="50"/>
      <c r="Z780" s="50"/>
    </row>
    <row r="781" spans="1:26" ht="17.2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0"/>
      <c r="K781" s="125"/>
      <c r="L781" s="125"/>
      <c r="R781" s="50"/>
      <c r="S781" s="50"/>
      <c r="T781" s="50"/>
      <c r="U781" s="50"/>
      <c r="V781" s="50"/>
      <c r="W781" s="52"/>
      <c r="X781" s="50"/>
      <c r="Y781" s="50"/>
      <c r="Z781" s="50"/>
    </row>
    <row r="782" spans="1:26" ht="17.2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0"/>
      <c r="K782" s="125"/>
      <c r="L782" s="125"/>
      <c r="R782" s="50"/>
      <c r="S782" s="50"/>
      <c r="T782" s="50"/>
      <c r="U782" s="50"/>
      <c r="V782" s="50"/>
      <c r="W782" s="52"/>
      <c r="X782" s="50"/>
      <c r="Y782" s="50"/>
      <c r="Z782" s="50"/>
    </row>
    <row r="783" spans="1:26" ht="17.2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0"/>
      <c r="K783" s="125"/>
      <c r="L783" s="125"/>
      <c r="R783" s="50"/>
      <c r="S783" s="50"/>
      <c r="T783" s="50"/>
      <c r="U783" s="50"/>
      <c r="V783" s="50"/>
      <c r="W783" s="52"/>
      <c r="X783" s="50"/>
      <c r="Y783" s="50"/>
      <c r="Z783" s="50"/>
    </row>
    <row r="784" spans="1:26" ht="17.2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0"/>
      <c r="K784" s="125"/>
      <c r="L784" s="125"/>
      <c r="R784" s="50"/>
      <c r="S784" s="50"/>
      <c r="T784" s="50"/>
      <c r="U784" s="50"/>
      <c r="V784" s="50"/>
      <c r="W784" s="52"/>
      <c r="X784" s="50"/>
      <c r="Y784" s="50"/>
      <c r="Z784" s="50"/>
    </row>
    <row r="785" spans="1:26" ht="17.2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0"/>
      <c r="K785" s="125"/>
      <c r="L785" s="125"/>
      <c r="R785" s="50"/>
      <c r="S785" s="50"/>
      <c r="T785" s="50"/>
      <c r="U785" s="50"/>
      <c r="V785" s="50"/>
      <c r="W785" s="52"/>
      <c r="X785" s="50"/>
      <c r="Y785" s="50"/>
      <c r="Z785" s="50"/>
    </row>
    <row r="786" spans="1:26" ht="17.2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0"/>
      <c r="K786" s="125"/>
      <c r="L786" s="125"/>
      <c r="R786" s="50"/>
      <c r="S786" s="50"/>
      <c r="T786" s="50"/>
      <c r="U786" s="50"/>
      <c r="V786" s="50"/>
      <c r="W786" s="52"/>
      <c r="X786" s="50"/>
      <c r="Y786" s="50"/>
      <c r="Z786" s="50"/>
    </row>
    <row r="787" spans="1:26" ht="17.2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0"/>
      <c r="K787" s="125"/>
      <c r="L787" s="125"/>
      <c r="R787" s="50"/>
      <c r="S787" s="50"/>
      <c r="T787" s="50"/>
      <c r="U787" s="50"/>
      <c r="V787" s="50"/>
      <c r="W787" s="52"/>
      <c r="X787" s="50"/>
      <c r="Y787" s="50"/>
      <c r="Z787" s="50"/>
    </row>
    <row r="788" spans="1:26" ht="17.2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0"/>
      <c r="K788" s="125"/>
      <c r="L788" s="125"/>
      <c r="R788" s="50"/>
      <c r="S788" s="50"/>
      <c r="T788" s="50"/>
      <c r="U788" s="50"/>
      <c r="V788" s="50"/>
      <c r="W788" s="52"/>
      <c r="X788" s="50"/>
      <c r="Y788" s="50"/>
      <c r="Z788" s="50"/>
    </row>
    <row r="789" spans="1:26" ht="17.2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0"/>
      <c r="K789" s="125"/>
      <c r="L789" s="125"/>
      <c r="R789" s="50"/>
      <c r="S789" s="50"/>
      <c r="T789" s="50"/>
      <c r="U789" s="50"/>
      <c r="V789" s="50"/>
      <c r="W789" s="52"/>
      <c r="X789" s="50"/>
      <c r="Y789" s="50"/>
      <c r="Z789" s="50"/>
    </row>
    <row r="790" spans="1:26" ht="17.2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0"/>
      <c r="K790" s="125"/>
      <c r="L790" s="125"/>
      <c r="R790" s="50"/>
      <c r="S790" s="50"/>
      <c r="T790" s="50"/>
      <c r="U790" s="50"/>
      <c r="V790" s="50"/>
      <c r="W790" s="52"/>
      <c r="X790" s="50"/>
      <c r="Y790" s="50"/>
      <c r="Z790" s="50"/>
    </row>
    <row r="791" spans="1:26" ht="17.2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0"/>
      <c r="K791" s="125"/>
      <c r="L791" s="125"/>
      <c r="R791" s="50"/>
      <c r="S791" s="50"/>
      <c r="T791" s="50"/>
      <c r="U791" s="50"/>
      <c r="V791" s="50"/>
      <c r="W791" s="52"/>
      <c r="X791" s="50"/>
      <c r="Y791" s="50"/>
      <c r="Z791" s="50"/>
    </row>
    <row r="792" spans="1:26" ht="17.2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0"/>
      <c r="K792" s="125"/>
      <c r="L792" s="125"/>
      <c r="R792" s="50"/>
      <c r="S792" s="50"/>
      <c r="T792" s="50"/>
      <c r="U792" s="50"/>
      <c r="V792" s="50"/>
      <c r="W792" s="52"/>
      <c r="X792" s="50"/>
      <c r="Y792" s="50"/>
      <c r="Z792" s="50"/>
    </row>
    <row r="793" spans="1:26" ht="17.2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0"/>
      <c r="K793" s="125"/>
      <c r="L793" s="125"/>
      <c r="R793" s="50"/>
      <c r="S793" s="50"/>
      <c r="T793" s="50"/>
      <c r="U793" s="50"/>
      <c r="V793" s="50"/>
      <c r="W793" s="52"/>
      <c r="X793" s="50"/>
      <c r="Y793" s="50"/>
      <c r="Z793" s="50"/>
    </row>
    <row r="794" spans="1:26" ht="17.2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0"/>
      <c r="K794" s="125"/>
      <c r="L794" s="125"/>
      <c r="R794" s="50"/>
      <c r="S794" s="50"/>
      <c r="T794" s="50"/>
      <c r="U794" s="50"/>
      <c r="V794" s="50"/>
      <c r="W794" s="52"/>
      <c r="X794" s="50"/>
      <c r="Y794" s="50"/>
      <c r="Z794" s="50"/>
    </row>
    <row r="795" spans="1:26" ht="17.2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0"/>
      <c r="K795" s="125"/>
      <c r="L795" s="125"/>
      <c r="R795" s="50"/>
      <c r="S795" s="50"/>
      <c r="T795" s="50"/>
      <c r="U795" s="50"/>
      <c r="V795" s="50"/>
      <c r="W795" s="52"/>
      <c r="X795" s="50"/>
      <c r="Y795" s="50"/>
      <c r="Z795" s="50"/>
    </row>
    <row r="796" spans="1:26" ht="17.2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0"/>
      <c r="K796" s="125"/>
      <c r="L796" s="125"/>
      <c r="R796" s="50"/>
      <c r="S796" s="50"/>
      <c r="T796" s="50"/>
      <c r="U796" s="50"/>
      <c r="V796" s="50"/>
      <c r="W796" s="52"/>
      <c r="X796" s="50"/>
      <c r="Y796" s="50"/>
      <c r="Z796" s="50"/>
    </row>
    <row r="797" spans="1:26" ht="17.2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0"/>
      <c r="K797" s="125"/>
      <c r="L797" s="125"/>
      <c r="R797" s="50"/>
      <c r="S797" s="50"/>
      <c r="T797" s="50"/>
      <c r="U797" s="50"/>
      <c r="V797" s="50"/>
      <c r="W797" s="52"/>
      <c r="X797" s="50"/>
      <c r="Y797" s="50"/>
      <c r="Z797" s="50"/>
    </row>
    <row r="798" spans="1:26" ht="17.2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0"/>
      <c r="K798" s="125"/>
      <c r="L798" s="125"/>
      <c r="R798" s="50"/>
      <c r="S798" s="50"/>
      <c r="T798" s="50"/>
      <c r="U798" s="50"/>
      <c r="V798" s="50"/>
      <c r="W798" s="52"/>
      <c r="X798" s="50"/>
      <c r="Y798" s="50"/>
      <c r="Z798" s="50"/>
    </row>
    <row r="799" spans="1:26" ht="17.2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0"/>
      <c r="K799" s="125"/>
      <c r="L799" s="125"/>
      <c r="R799" s="50"/>
      <c r="S799" s="50"/>
      <c r="T799" s="50"/>
      <c r="U799" s="50"/>
      <c r="V799" s="50"/>
      <c r="W799" s="52"/>
      <c r="X799" s="50"/>
      <c r="Y799" s="50"/>
      <c r="Z799" s="50"/>
    </row>
    <row r="800" spans="1:26" ht="17.2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0"/>
      <c r="K800" s="125"/>
      <c r="L800" s="125"/>
      <c r="R800" s="50"/>
      <c r="S800" s="50"/>
      <c r="T800" s="50"/>
      <c r="U800" s="50"/>
      <c r="V800" s="50"/>
      <c r="W800" s="52"/>
      <c r="X800" s="50"/>
      <c r="Y800" s="50"/>
      <c r="Z800" s="50"/>
    </row>
    <row r="801" spans="1:26" ht="17.2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0"/>
      <c r="K801" s="125"/>
      <c r="L801" s="125"/>
      <c r="R801" s="50"/>
      <c r="S801" s="50"/>
      <c r="T801" s="50"/>
      <c r="U801" s="50"/>
      <c r="V801" s="50"/>
      <c r="W801" s="52"/>
      <c r="X801" s="50"/>
      <c r="Y801" s="50"/>
      <c r="Z801" s="50"/>
    </row>
    <row r="802" spans="1:26" ht="17.2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0"/>
      <c r="K802" s="125"/>
      <c r="L802" s="125"/>
      <c r="R802" s="50"/>
      <c r="S802" s="50"/>
      <c r="T802" s="50"/>
      <c r="U802" s="50"/>
      <c r="V802" s="50"/>
      <c r="W802" s="52"/>
      <c r="X802" s="50"/>
      <c r="Y802" s="50"/>
      <c r="Z802" s="50"/>
    </row>
    <row r="803" spans="1:26" ht="17.2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0"/>
      <c r="K803" s="125"/>
      <c r="L803" s="125"/>
      <c r="R803" s="50"/>
      <c r="S803" s="50"/>
      <c r="T803" s="50"/>
      <c r="U803" s="50"/>
      <c r="V803" s="50"/>
      <c r="W803" s="52"/>
      <c r="X803" s="50"/>
      <c r="Y803" s="50"/>
      <c r="Z803" s="50"/>
    </row>
    <row r="804" spans="1:26" ht="17.2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0"/>
      <c r="K804" s="125"/>
      <c r="L804" s="125"/>
      <c r="R804" s="50"/>
      <c r="S804" s="50"/>
      <c r="T804" s="50"/>
      <c r="U804" s="50"/>
      <c r="V804" s="50"/>
      <c r="W804" s="52"/>
      <c r="X804" s="50"/>
      <c r="Y804" s="50"/>
      <c r="Z804" s="50"/>
    </row>
    <row r="805" spans="1:26" ht="17.2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0"/>
      <c r="K805" s="125"/>
      <c r="L805" s="125"/>
      <c r="R805" s="50"/>
      <c r="S805" s="50"/>
      <c r="T805" s="50"/>
      <c r="U805" s="50"/>
      <c r="V805" s="50"/>
      <c r="W805" s="52"/>
      <c r="X805" s="50"/>
      <c r="Y805" s="50"/>
      <c r="Z805" s="50"/>
    </row>
    <row r="806" spans="1:26" ht="17.2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0"/>
      <c r="K806" s="125"/>
      <c r="L806" s="125"/>
      <c r="R806" s="50"/>
      <c r="S806" s="50"/>
      <c r="T806" s="50"/>
      <c r="U806" s="50"/>
      <c r="V806" s="50"/>
      <c r="W806" s="52"/>
      <c r="X806" s="50"/>
      <c r="Y806" s="50"/>
      <c r="Z806" s="50"/>
    </row>
    <row r="807" spans="1:26" ht="17.2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0"/>
      <c r="K807" s="125"/>
      <c r="L807" s="125"/>
      <c r="R807" s="50"/>
      <c r="S807" s="50"/>
      <c r="T807" s="50"/>
      <c r="U807" s="50"/>
      <c r="V807" s="50"/>
      <c r="W807" s="52"/>
      <c r="X807" s="50"/>
      <c r="Y807" s="50"/>
      <c r="Z807" s="50"/>
    </row>
    <row r="808" spans="1:26" ht="17.2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0"/>
      <c r="K808" s="125"/>
      <c r="L808" s="125"/>
      <c r="R808" s="50"/>
      <c r="S808" s="50"/>
      <c r="T808" s="50"/>
      <c r="U808" s="50"/>
      <c r="V808" s="50"/>
      <c r="W808" s="52"/>
      <c r="X808" s="50"/>
      <c r="Y808" s="50"/>
      <c r="Z808" s="50"/>
    </row>
    <row r="809" spans="1:26" ht="17.2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0"/>
      <c r="K809" s="125"/>
      <c r="L809" s="125"/>
      <c r="R809" s="50"/>
      <c r="S809" s="50"/>
      <c r="T809" s="50"/>
      <c r="U809" s="50"/>
      <c r="V809" s="50"/>
      <c r="W809" s="52"/>
      <c r="X809" s="50"/>
      <c r="Y809" s="50"/>
      <c r="Z809" s="50"/>
    </row>
    <row r="810" spans="1:26" ht="17.2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0"/>
      <c r="K810" s="125"/>
      <c r="L810" s="125"/>
      <c r="R810" s="50"/>
      <c r="S810" s="50"/>
      <c r="T810" s="50"/>
      <c r="U810" s="50"/>
      <c r="V810" s="50"/>
      <c r="W810" s="52"/>
      <c r="X810" s="50"/>
      <c r="Y810" s="50"/>
      <c r="Z810" s="50"/>
    </row>
    <row r="811" spans="1:26" ht="17.2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0"/>
      <c r="K811" s="125"/>
      <c r="L811" s="125"/>
      <c r="R811" s="50"/>
      <c r="S811" s="50"/>
      <c r="T811" s="50"/>
      <c r="U811" s="50"/>
      <c r="V811" s="50"/>
      <c r="W811" s="52"/>
      <c r="X811" s="50"/>
      <c r="Y811" s="50"/>
      <c r="Z811" s="50"/>
    </row>
    <row r="812" spans="1:26" ht="17.2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0"/>
      <c r="K812" s="125"/>
      <c r="L812" s="125"/>
      <c r="R812" s="50"/>
      <c r="S812" s="50"/>
      <c r="T812" s="50"/>
      <c r="U812" s="50"/>
      <c r="V812" s="50"/>
      <c r="W812" s="52"/>
      <c r="X812" s="50"/>
      <c r="Y812" s="50"/>
      <c r="Z812" s="50"/>
    </row>
    <row r="813" spans="1:26" ht="17.2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0"/>
      <c r="K813" s="125"/>
      <c r="L813" s="125"/>
      <c r="R813" s="50"/>
      <c r="S813" s="50"/>
      <c r="T813" s="50"/>
      <c r="U813" s="50"/>
      <c r="V813" s="50"/>
      <c r="W813" s="52"/>
      <c r="X813" s="50"/>
      <c r="Y813" s="50"/>
      <c r="Z813" s="50"/>
    </row>
    <row r="814" spans="1:26" ht="17.2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0"/>
      <c r="K814" s="125"/>
      <c r="L814" s="125"/>
      <c r="R814" s="50"/>
      <c r="S814" s="50"/>
      <c r="T814" s="50"/>
      <c r="U814" s="50"/>
      <c r="V814" s="50"/>
      <c r="W814" s="52"/>
      <c r="X814" s="50"/>
      <c r="Y814" s="50"/>
      <c r="Z814" s="50"/>
    </row>
    <row r="815" spans="1:26" ht="17.2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0"/>
      <c r="K815" s="125"/>
      <c r="L815" s="125"/>
      <c r="R815" s="50"/>
      <c r="S815" s="50"/>
      <c r="T815" s="50"/>
      <c r="U815" s="50"/>
      <c r="V815" s="50"/>
      <c r="W815" s="52"/>
      <c r="X815" s="50"/>
      <c r="Y815" s="50"/>
      <c r="Z815" s="50"/>
    </row>
    <row r="816" spans="1:26" ht="17.2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0"/>
      <c r="K816" s="125"/>
      <c r="L816" s="125"/>
      <c r="R816" s="50"/>
      <c r="S816" s="50"/>
      <c r="T816" s="50"/>
      <c r="U816" s="50"/>
      <c r="V816" s="50"/>
      <c r="W816" s="52"/>
      <c r="X816" s="50"/>
      <c r="Y816" s="50"/>
      <c r="Z816" s="50"/>
    </row>
    <row r="817" spans="1:26" ht="17.2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0"/>
      <c r="K817" s="125"/>
      <c r="L817" s="125"/>
      <c r="R817" s="50"/>
      <c r="S817" s="50"/>
      <c r="T817" s="50"/>
      <c r="U817" s="50"/>
      <c r="V817" s="50"/>
      <c r="W817" s="52"/>
      <c r="X817" s="50"/>
      <c r="Y817" s="50"/>
      <c r="Z817" s="50"/>
    </row>
    <row r="818" spans="1:26" ht="17.2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0"/>
      <c r="K818" s="125"/>
      <c r="L818" s="125"/>
      <c r="R818" s="50"/>
      <c r="S818" s="50"/>
      <c r="T818" s="50"/>
      <c r="U818" s="50"/>
      <c r="V818" s="50"/>
      <c r="W818" s="52"/>
      <c r="X818" s="50"/>
      <c r="Y818" s="50"/>
      <c r="Z818" s="50"/>
    </row>
    <row r="819" spans="1:26" ht="17.2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0"/>
      <c r="K819" s="125"/>
      <c r="L819" s="125"/>
      <c r="R819" s="50"/>
      <c r="S819" s="50"/>
      <c r="T819" s="50"/>
      <c r="U819" s="50"/>
      <c r="V819" s="50"/>
      <c r="W819" s="52"/>
      <c r="X819" s="50"/>
      <c r="Y819" s="50"/>
      <c r="Z819" s="50"/>
    </row>
    <row r="820" spans="1:26" ht="17.2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0"/>
      <c r="K820" s="125"/>
      <c r="L820" s="125"/>
      <c r="R820" s="50"/>
      <c r="S820" s="50"/>
      <c r="T820" s="50"/>
      <c r="U820" s="50"/>
      <c r="V820" s="50"/>
      <c r="W820" s="52"/>
      <c r="X820" s="50"/>
      <c r="Y820" s="50"/>
      <c r="Z820" s="50"/>
    </row>
    <row r="821" spans="1:26" ht="17.2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0"/>
      <c r="K821" s="125"/>
      <c r="L821" s="125"/>
      <c r="R821" s="50"/>
      <c r="S821" s="50"/>
      <c r="T821" s="50"/>
      <c r="U821" s="50"/>
      <c r="V821" s="50"/>
      <c r="W821" s="52"/>
      <c r="X821" s="50"/>
      <c r="Y821" s="50"/>
      <c r="Z821" s="50"/>
    </row>
    <row r="822" spans="1:26" ht="17.2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0"/>
      <c r="K822" s="125"/>
      <c r="L822" s="125"/>
      <c r="R822" s="50"/>
      <c r="S822" s="50"/>
      <c r="T822" s="50"/>
      <c r="U822" s="50"/>
      <c r="V822" s="50"/>
      <c r="W822" s="52"/>
      <c r="X822" s="50"/>
      <c r="Y822" s="50"/>
      <c r="Z822" s="50"/>
    </row>
    <row r="823" spans="1:26" ht="17.2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0"/>
      <c r="K823" s="125"/>
      <c r="L823" s="125"/>
      <c r="R823" s="50"/>
      <c r="S823" s="50"/>
      <c r="T823" s="50"/>
      <c r="U823" s="50"/>
      <c r="V823" s="50"/>
      <c r="W823" s="52"/>
      <c r="X823" s="50"/>
      <c r="Y823" s="50"/>
      <c r="Z823" s="50"/>
    </row>
    <row r="824" spans="1:26" ht="17.2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0"/>
      <c r="K824" s="125"/>
      <c r="L824" s="125"/>
      <c r="R824" s="50"/>
      <c r="S824" s="50"/>
      <c r="T824" s="50"/>
      <c r="U824" s="50"/>
      <c r="V824" s="50"/>
      <c r="W824" s="52"/>
      <c r="X824" s="50"/>
      <c r="Y824" s="50"/>
      <c r="Z824" s="50"/>
    </row>
    <row r="825" spans="1:26" ht="17.2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0"/>
      <c r="K825" s="125"/>
      <c r="L825" s="125"/>
      <c r="R825" s="50"/>
      <c r="S825" s="50"/>
      <c r="T825" s="50"/>
      <c r="U825" s="50"/>
      <c r="V825" s="50"/>
      <c r="W825" s="52"/>
      <c r="X825" s="50"/>
      <c r="Y825" s="50"/>
      <c r="Z825" s="50"/>
    </row>
    <row r="826" spans="1:26" ht="17.2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0"/>
      <c r="K826" s="125"/>
      <c r="L826" s="125"/>
      <c r="R826" s="50"/>
      <c r="S826" s="50"/>
      <c r="T826" s="50"/>
      <c r="U826" s="50"/>
      <c r="V826" s="50"/>
      <c r="W826" s="52"/>
      <c r="X826" s="50"/>
      <c r="Y826" s="50"/>
      <c r="Z826" s="50"/>
    </row>
    <row r="827" spans="1:26" ht="17.2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0"/>
      <c r="K827" s="125"/>
      <c r="L827" s="125"/>
      <c r="R827" s="50"/>
      <c r="S827" s="50"/>
      <c r="T827" s="50"/>
      <c r="U827" s="50"/>
      <c r="V827" s="50"/>
      <c r="W827" s="52"/>
      <c r="X827" s="50"/>
      <c r="Y827" s="50"/>
      <c r="Z827" s="50"/>
    </row>
    <row r="828" spans="1:26" ht="17.2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0"/>
      <c r="K828" s="125"/>
      <c r="L828" s="125"/>
      <c r="R828" s="50"/>
      <c r="S828" s="50"/>
      <c r="T828" s="50"/>
      <c r="U828" s="50"/>
      <c r="V828" s="50"/>
      <c r="W828" s="52"/>
      <c r="X828" s="50"/>
      <c r="Y828" s="50"/>
      <c r="Z828" s="50"/>
    </row>
    <row r="829" spans="1:26" ht="17.2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0"/>
      <c r="K829" s="125"/>
      <c r="L829" s="125"/>
      <c r="R829" s="50"/>
      <c r="S829" s="50"/>
      <c r="T829" s="50"/>
      <c r="U829" s="50"/>
      <c r="V829" s="50"/>
      <c r="W829" s="52"/>
      <c r="X829" s="50"/>
      <c r="Y829" s="50"/>
      <c r="Z829" s="50"/>
    </row>
    <row r="830" spans="1:26" ht="17.2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0"/>
      <c r="K830" s="125"/>
      <c r="L830" s="125"/>
      <c r="R830" s="50"/>
      <c r="S830" s="50"/>
      <c r="T830" s="50"/>
      <c r="U830" s="50"/>
      <c r="V830" s="50"/>
      <c r="W830" s="52"/>
      <c r="X830" s="50"/>
      <c r="Y830" s="50"/>
      <c r="Z830" s="50"/>
    </row>
    <row r="831" spans="1:26" ht="17.2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0"/>
      <c r="K831" s="125"/>
      <c r="L831" s="125"/>
      <c r="R831" s="50"/>
      <c r="S831" s="50"/>
      <c r="T831" s="50"/>
      <c r="U831" s="50"/>
      <c r="V831" s="50"/>
      <c r="W831" s="52"/>
      <c r="X831" s="50"/>
      <c r="Y831" s="50"/>
      <c r="Z831" s="50"/>
    </row>
    <row r="832" spans="1:26" ht="17.2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0"/>
      <c r="K832" s="125"/>
      <c r="L832" s="125"/>
      <c r="R832" s="50"/>
      <c r="S832" s="50"/>
      <c r="T832" s="50"/>
      <c r="U832" s="50"/>
      <c r="V832" s="50"/>
      <c r="W832" s="52"/>
      <c r="X832" s="50"/>
      <c r="Y832" s="50"/>
      <c r="Z832" s="50"/>
    </row>
    <row r="833" spans="1:26" ht="17.2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0"/>
      <c r="K833" s="125"/>
      <c r="L833" s="125"/>
      <c r="R833" s="50"/>
      <c r="S833" s="50"/>
      <c r="T833" s="50"/>
      <c r="U833" s="50"/>
      <c r="V833" s="50"/>
      <c r="W833" s="52"/>
      <c r="X833" s="50"/>
      <c r="Y833" s="50"/>
      <c r="Z833" s="50"/>
    </row>
    <row r="834" spans="1:26" ht="17.2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0"/>
      <c r="K834" s="125"/>
      <c r="L834" s="125"/>
      <c r="R834" s="50"/>
      <c r="S834" s="50"/>
      <c r="T834" s="50"/>
      <c r="U834" s="50"/>
      <c r="V834" s="50"/>
      <c r="W834" s="52"/>
      <c r="X834" s="50"/>
      <c r="Y834" s="50"/>
      <c r="Z834" s="50"/>
    </row>
    <row r="835" spans="1:26" ht="17.2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0"/>
      <c r="K835" s="125"/>
      <c r="L835" s="125"/>
      <c r="R835" s="50"/>
      <c r="S835" s="50"/>
      <c r="T835" s="50"/>
      <c r="U835" s="50"/>
      <c r="V835" s="50"/>
      <c r="W835" s="52"/>
      <c r="X835" s="50"/>
      <c r="Y835" s="50"/>
      <c r="Z835" s="50"/>
    </row>
    <row r="836" spans="1:26" ht="17.2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0"/>
      <c r="K836" s="125"/>
      <c r="L836" s="125"/>
      <c r="R836" s="50"/>
      <c r="S836" s="50"/>
      <c r="T836" s="50"/>
      <c r="U836" s="50"/>
      <c r="V836" s="50"/>
      <c r="W836" s="52"/>
      <c r="X836" s="50"/>
      <c r="Y836" s="50"/>
      <c r="Z836" s="50"/>
    </row>
    <row r="837" spans="1:26" ht="17.2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0"/>
      <c r="K837" s="125"/>
      <c r="L837" s="125"/>
      <c r="R837" s="50"/>
      <c r="S837" s="50"/>
      <c r="T837" s="50"/>
      <c r="U837" s="50"/>
      <c r="V837" s="50"/>
      <c r="W837" s="52"/>
      <c r="X837" s="50"/>
      <c r="Y837" s="50"/>
      <c r="Z837" s="50"/>
    </row>
    <row r="838" spans="1:26" ht="17.2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0"/>
      <c r="K838" s="125"/>
      <c r="L838" s="125"/>
      <c r="R838" s="50"/>
      <c r="S838" s="50"/>
      <c r="T838" s="50"/>
      <c r="U838" s="50"/>
      <c r="V838" s="50"/>
      <c r="W838" s="52"/>
      <c r="X838" s="50"/>
      <c r="Y838" s="50"/>
      <c r="Z838" s="50"/>
    </row>
    <row r="839" spans="1:26" ht="17.2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0"/>
      <c r="K839" s="125"/>
      <c r="L839" s="125"/>
      <c r="R839" s="50"/>
      <c r="S839" s="50"/>
      <c r="T839" s="50"/>
      <c r="U839" s="50"/>
      <c r="V839" s="50"/>
      <c r="W839" s="52"/>
      <c r="X839" s="50"/>
      <c r="Y839" s="50"/>
      <c r="Z839" s="50"/>
    </row>
    <row r="840" spans="1:26" ht="17.2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0"/>
      <c r="K840" s="125"/>
      <c r="L840" s="125"/>
      <c r="R840" s="50"/>
      <c r="S840" s="50"/>
      <c r="T840" s="50"/>
      <c r="U840" s="50"/>
      <c r="V840" s="50"/>
      <c r="W840" s="52"/>
      <c r="X840" s="50"/>
      <c r="Y840" s="50"/>
      <c r="Z840" s="50"/>
    </row>
    <row r="841" spans="1:26" ht="17.2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0"/>
      <c r="K841" s="125"/>
      <c r="L841" s="125"/>
      <c r="R841" s="50"/>
      <c r="S841" s="50"/>
      <c r="T841" s="50"/>
      <c r="U841" s="50"/>
      <c r="V841" s="50"/>
      <c r="W841" s="52"/>
      <c r="X841" s="50"/>
      <c r="Y841" s="50"/>
      <c r="Z841" s="50"/>
    </row>
    <row r="842" spans="1:26" ht="17.2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0"/>
      <c r="K842" s="125"/>
      <c r="L842" s="125"/>
      <c r="R842" s="50"/>
      <c r="S842" s="50"/>
      <c r="T842" s="50"/>
      <c r="U842" s="50"/>
      <c r="V842" s="50"/>
      <c r="W842" s="52"/>
      <c r="X842" s="50"/>
      <c r="Y842" s="50"/>
      <c r="Z842" s="50"/>
    </row>
    <row r="843" spans="1:26" ht="17.2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0"/>
      <c r="K843" s="125"/>
      <c r="L843" s="125"/>
      <c r="R843" s="50"/>
      <c r="S843" s="50"/>
      <c r="T843" s="50"/>
      <c r="U843" s="50"/>
      <c r="V843" s="50"/>
      <c r="W843" s="52"/>
      <c r="X843" s="50"/>
      <c r="Y843" s="50"/>
      <c r="Z843" s="50"/>
    </row>
    <row r="844" spans="1:26" ht="17.2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0"/>
      <c r="K844" s="125"/>
      <c r="L844" s="125"/>
      <c r="R844" s="50"/>
      <c r="S844" s="50"/>
      <c r="T844" s="50"/>
      <c r="U844" s="50"/>
      <c r="V844" s="50"/>
      <c r="W844" s="52"/>
      <c r="X844" s="50"/>
      <c r="Y844" s="50"/>
      <c r="Z844" s="50"/>
    </row>
    <row r="845" spans="1:26" ht="17.2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0"/>
      <c r="K845" s="125"/>
      <c r="L845" s="125"/>
      <c r="R845" s="50"/>
      <c r="S845" s="50"/>
      <c r="T845" s="50"/>
      <c r="U845" s="50"/>
      <c r="V845" s="50"/>
      <c r="W845" s="52"/>
      <c r="X845" s="50"/>
      <c r="Y845" s="50"/>
      <c r="Z845" s="50"/>
    </row>
    <row r="846" spans="1:26" ht="17.2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0"/>
      <c r="K846" s="125"/>
      <c r="L846" s="125"/>
      <c r="R846" s="50"/>
      <c r="S846" s="50"/>
      <c r="T846" s="50"/>
      <c r="U846" s="50"/>
      <c r="V846" s="50"/>
      <c r="W846" s="52"/>
      <c r="X846" s="50"/>
      <c r="Y846" s="50"/>
      <c r="Z846" s="50"/>
    </row>
    <row r="847" spans="1:26" ht="17.2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0"/>
      <c r="K847" s="125"/>
      <c r="L847" s="125"/>
      <c r="R847" s="50"/>
      <c r="S847" s="50"/>
      <c r="T847" s="50"/>
      <c r="U847" s="50"/>
      <c r="V847" s="50"/>
      <c r="W847" s="52"/>
      <c r="X847" s="50"/>
      <c r="Y847" s="50"/>
      <c r="Z847" s="50"/>
    </row>
    <row r="848" spans="1:26" ht="17.2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0"/>
      <c r="K848" s="125"/>
      <c r="L848" s="125"/>
      <c r="R848" s="50"/>
      <c r="S848" s="50"/>
      <c r="T848" s="50"/>
      <c r="U848" s="50"/>
      <c r="V848" s="50"/>
      <c r="W848" s="52"/>
      <c r="X848" s="50"/>
      <c r="Y848" s="50"/>
      <c r="Z848" s="50"/>
    </row>
    <row r="849" spans="1:26" ht="17.2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0"/>
      <c r="K849" s="125"/>
      <c r="L849" s="125"/>
      <c r="R849" s="50"/>
      <c r="S849" s="50"/>
      <c r="T849" s="50"/>
      <c r="U849" s="50"/>
      <c r="V849" s="50"/>
      <c r="W849" s="52"/>
      <c r="X849" s="50"/>
      <c r="Y849" s="50"/>
      <c r="Z849" s="50"/>
    </row>
    <row r="850" spans="1:26" ht="17.2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0"/>
      <c r="K850" s="125"/>
      <c r="L850" s="125"/>
      <c r="R850" s="50"/>
      <c r="S850" s="50"/>
      <c r="T850" s="50"/>
      <c r="U850" s="50"/>
      <c r="V850" s="50"/>
      <c r="W850" s="52"/>
      <c r="X850" s="50"/>
      <c r="Y850" s="50"/>
      <c r="Z850" s="50"/>
    </row>
    <row r="851" spans="1:26" ht="17.2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0"/>
      <c r="K851" s="125"/>
      <c r="L851" s="125"/>
      <c r="R851" s="50"/>
      <c r="S851" s="50"/>
      <c r="T851" s="50"/>
      <c r="U851" s="50"/>
      <c r="V851" s="50"/>
      <c r="W851" s="52"/>
      <c r="X851" s="50"/>
      <c r="Y851" s="50"/>
      <c r="Z851" s="50"/>
    </row>
    <row r="852" spans="1:26" ht="17.2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0"/>
      <c r="K852" s="125"/>
      <c r="L852" s="125"/>
      <c r="R852" s="50"/>
      <c r="S852" s="50"/>
      <c r="T852" s="50"/>
      <c r="U852" s="50"/>
      <c r="V852" s="50"/>
      <c r="W852" s="52"/>
      <c r="X852" s="50"/>
      <c r="Y852" s="50"/>
      <c r="Z852" s="50"/>
    </row>
    <row r="853" spans="1:26" ht="17.2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0"/>
      <c r="K853" s="125"/>
      <c r="L853" s="125"/>
      <c r="R853" s="50"/>
      <c r="S853" s="50"/>
      <c r="T853" s="50"/>
      <c r="U853" s="50"/>
      <c r="V853" s="50"/>
      <c r="W853" s="52"/>
      <c r="X853" s="50"/>
      <c r="Y853" s="50"/>
      <c r="Z853" s="50"/>
    </row>
    <row r="854" spans="1:26" ht="17.2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0"/>
      <c r="K854" s="125"/>
      <c r="L854" s="125"/>
      <c r="R854" s="50"/>
      <c r="S854" s="50"/>
      <c r="T854" s="50"/>
      <c r="U854" s="50"/>
      <c r="V854" s="50"/>
      <c r="W854" s="52"/>
      <c r="X854" s="50"/>
      <c r="Y854" s="50"/>
      <c r="Z854" s="50"/>
    </row>
    <row r="855" spans="1:26" ht="17.2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0"/>
      <c r="K855" s="125"/>
      <c r="L855" s="125"/>
      <c r="R855" s="50"/>
      <c r="S855" s="50"/>
      <c r="T855" s="50"/>
      <c r="U855" s="50"/>
      <c r="V855" s="50"/>
      <c r="W855" s="52"/>
      <c r="X855" s="50"/>
      <c r="Y855" s="50"/>
      <c r="Z855" s="50"/>
    </row>
    <row r="856" spans="1:26" ht="17.2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0"/>
      <c r="K856" s="125"/>
      <c r="L856" s="125"/>
      <c r="R856" s="50"/>
      <c r="S856" s="50"/>
      <c r="T856" s="50"/>
      <c r="U856" s="50"/>
      <c r="V856" s="50"/>
      <c r="W856" s="52"/>
      <c r="X856" s="50"/>
      <c r="Y856" s="50"/>
      <c r="Z856" s="50"/>
    </row>
    <row r="857" spans="1:26" ht="17.2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0"/>
      <c r="K857" s="125"/>
      <c r="L857" s="125"/>
      <c r="R857" s="50"/>
      <c r="S857" s="50"/>
      <c r="T857" s="50"/>
      <c r="U857" s="50"/>
      <c r="V857" s="50"/>
      <c r="W857" s="52"/>
      <c r="X857" s="50"/>
      <c r="Y857" s="50"/>
      <c r="Z857" s="50"/>
    </row>
    <row r="858" spans="1:26" ht="17.2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0"/>
      <c r="K858" s="125"/>
      <c r="L858" s="125"/>
      <c r="R858" s="50"/>
      <c r="S858" s="50"/>
      <c r="T858" s="50"/>
      <c r="U858" s="50"/>
      <c r="V858" s="50"/>
      <c r="W858" s="52"/>
      <c r="X858" s="50"/>
      <c r="Y858" s="50"/>
      <c r="Z858" s="50"/>
    </row>
    <row r="859" spans="1:26" ht="17.2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0"/>
      <c r="K859" s="125"/>
      <c r="L859" s="125"/>
      <c r="R859" s="50"/>
      <c r="S859" s="50"/>
      <c r="T859" s="50"/>
      <c r="U859" s="50"/>
      <c r="V859" s="50"/>
      <c r="W859" s="52"/>
      <c r="X859" s="50"/>
      <c r="Y859" s="50"/>
      <c r="Z859" s="50"/>
    </row>
    <row r="860" spans="1:26" ht="17.2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0"/>
      <c r="K860" s="125"/>
      <c r="L860" s="125"/>
      <c r="R860" s="50"/>
      <c r="S860" s="50"/>
      <c r="T860" s="50"/>
      <c r="U860" s="50"/>
      <c r="V860" s="50"/>
      <c r="W860" s="52"/>
      <c r="X860" s="50"/>
      <c r="Y860" s="50"/>
      <c r="Z860" s="50"/>
    </row>
    <row r="861" spans="1:26" ht="17.2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0"/>
      <c r="K861" s="125"/>
      <c r="L861" s="125"/>
      <c r="R861" s="50"/>
      <c r="S861" s="50"/>
      <c r="T861" s="50"/>
      <c r="U861" s="50"/>
      <c r="V861" s="50"/>
      <c r="W861" s="52"/>
      <c r="X861" s="50"/>
      <c r="Y861" s="50"/>
      <c r="Z861" s="50"/>
    </row>
    <row r="862" spans="1:26" ht="17.2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0"/>
      <c r="K862" s="125"/>
      <c r="L862" s="125"/>
      <c r="R862" s="50"/>
      <c r="S862" s="50"/>
      <c r="T862" s="50"/>
      <c r="U862" s="50"/>
      <c r="V862" s="50"/>
      <c r="W862" s="52"/>
      <c r="X862" s="50"/>
      <c r="Y862" s="50"/>
      <c r="Z862" s="50"/>
    </row>
    <row r="863" spans="1:26" ht="17.2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0"/>
      <c r="K863" s="125"/>
      <c r="L863" s="125"/>
      <c r="R863" s="50"/>
      <c r="S863" s="50"/>
      <c r="T863" s="50"/>
      <c r="U863" s="50"/>
      <c r="V863" s="50"/>
      <c r="W863" s="52"/>
      <c r="X863" s="50"/>
      <c r="Y863" s="50"/>
      <c r="Z863" s="50"/>
    </row>
    <row r="864" spans="1:26" ht="17.2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0"/>
      <c r="K864" s="125"/>
      <c r="L864" s="125"/>
      <c r="R864" s="50"/>
      <c r="S864" s="50"/>
      <c r="T864" s="50"/>
      <c r="U864" s="50"/>
      <c r="V864" s="50"/>
      <c r="W864" s="52"/>
      <c r="X864" s="50"/>
      <c r="Y864" s="50"/>
      <c r="Z864" s="50"/>
    </row>
    <row r="865" spans="1:26" ht="17.2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0"/>
      <c r="K865" s="125"/>
      <c r="L865" s="125"/>
      <c r="R865" s="50"/>
      <c r="S865" s="50"/>
      <c r="T865" s="50"/>
      <c r="U865" s="50"/>
      <c r="V865" s="50"/>
      <c r="W865" s="52"/>
      <c r="X865" s="50"/>
      <c r="Y865" s="50"/>
      <c r="Z865" s="50"/>
    </row>
    <row r="866" spans="1:26" ht="17.2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0"/>
      <c r="K866" s="125"/>
      <c r="L866" s="125"/>
      <c r="R866" s="50"/>
      <c r="S866" s="50"/>
      <c r="T866" s="50"/>
      <c r="U866" s="50"/>
      <c r="V866" s="50"/>
      <c r="W866" s="52"/>
      <c r="X866" s="50"/>
      <c r="Y866" s="50"/>
      <c r="Z866" s="50"/>
    </row>
    <row r="867" spans="1:26" ht="17.2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0"/>
      <c r="K867" s="125"/>
      <c r="L867" s="125"/>
      <c r="R867" s="50"/>
      <c r="S867" s="50"/>
      <c r="T867" s="50"/>
      <c r="U867" s="50"/>
      <c r="V867" s="50"/>
      <c r="W867" s="52"/>
      <c r="X867" s="50"/>
      <c r="Y867" s="50"/>
      <c r="Z867" s="50"/>
    </row>
    <row r="868" spans="1:26" ht="17.2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0"/>
      <c r="K868" s="125"/>
      <c r="L868" s="125"/>
      <c r="R868" s="50"/>
      <c r="S868" s="50"/>
      <c r="T868" s="50"/>
      <c r="U868" s="50"/>
      <c r="V868" s="50"/>
      <c r="W868" s="52"/>
      <c r="X868" s="50"/>
      <c r="Y868" s="50"/>
      <c r="Z868" s="50"/>
    </row>
    <row r="869" spans="1:26" ht="17.2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0"/>
      <c r="K869" s="125"/>
      <c r="L869" s="125"/>
      <c r="R869" s="50"/>
      <c r="S869" s="50"/>
      <c r="T869" s="50"/>
      <c r="U869" s="50"/>
      <c r="V869" s="50"/>
      <c r="W869" s="52"/>
      <c r="X869" s="50"/>
      <c r="Y869" s="50"/>
      <c r="Z869" s="50"/>
    </row>
    <row r="870" spans="1:26" ht="17.2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0"/>
      <c r="K870" s="125"/>
      <c r="L870" s="125"/>
      <c r="R870" s="50"/>
      <c r="S870" s="50"/>
      <c r="T870" s="50"/>
      <c r="U870" s="50"/>
      <c r="V870" s="50"/>
      <c r="W870" s="52"/>
      <c r="X870" s="50"/>
      <c r="Y870" s="50"/>
      <c r="Z870" s="50"/>
    </row>
    <row r="871" spans="1:26" ht="17.2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0"/>
      <c r="K871" s="125"/>
      <c r="L871" s="125"/>
      <c r="R871" s="50"/>
      <c r="S871" s="50"/>
      <c r="T871" s="50"/>
      <c r="U871" s="50"/>
      <c r="V871" s="50"/>
      <c r="W871" s="52"/>
      <c r="X871" s="50"/>
      <c r="Y871" s="50"/>
      <c r="Z871" s="50"/>
    </row>
    <row r="872" spans="1:26" ht="17.2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0"/>
      <c r="K872" s="125"/>
      <c r="L872" s="125"/>
      <c r="R872" s="50"/>
      <c r="S872" s="50"/>
      <c r="T872" s="50"/>
      <c r="U872" s="50"/>
      <c r="V872" s="50"/>
      <c r="W872" s="52"/>
      <c r="X872" s="50"/>
      <c r="Y872" s="50"/>
      <c r="Z872" s="50"/>
    </row>
    <row r="873" spans="1:26" ht="17.2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0"/>
      <c r="K873" s="125"/>
      <c r="L873" s="125"/>
      <c r="R873" s="50"/>
      <c r="S873" s="50"/>
      <c r="T873" s="50"/>
      <c r="U873" s="50"/>
      <c r="V873" s="50"/>
      <c r="W873" s="52"/>
      <c r="X873" s="50"/>
      <c r="Y873" s="50"/>
      <c r="Z873" s="50"/>
    </row>
    <row r="874" spans="1:26" ht="17.2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0"/>
      <c r="K874" s="125"/>
      <c r="L874" s="125"/>
      <c r="R874" s="50"/>
      <c r="S874" s="50"/>
      <c r="T874" s="50"/>
      <c r="U874" s="50"/>
      <c r="V874" s="50"/>
      <c r="W874" s="52"/>
      <c r="X874" s="50"/>
      <c r="Y874" s="50"/>
      <c r="Z874" s="50"/>
    </row>
    <row r="875" spans="1:26" ht="17.2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0"/>
      <c r="K875" s="125"/>
      <c r="L875" s="125"/>
      <c r="R875" s="50"/>
      <c r="S875" s="50"/>
      <c r="T875" s="50"/>
      <c r="U875" s="50"/>
      <c r="V875" s="50"/>
      <c r="W875" s="52"/>
      <c r="X875" s="50"/>
      <c r="Y875" s="50"/>
      <c r="Z875" s="50"/>
    </row>
    <row r="876" spans="1:26" ht="17.2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0"/>
      <c r="K876" s="125"/>
      <c r="L876" s="125"/>
      <c r="R876" s="50"/>
      <c r="S876" s="50"/>
      <c r="T876" s="50"/>
      <c r="U876" s="50"/>
      <c r="V876" s="50"/>
      <c r="W876" s="52"/>
      <c r="X876" s="50"/>
      <c r="Y876" s="50"/>
      <c r="Z876" s="50"/>
    </row>
    <row r="877" spans="1:26" ht="17.2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0"/>
      <c r="K877" s="125"/>
      <c r="L877" s="125"/>
      <c r="R877" s="50"/>
      <c r="S877" s="50"/>
      <c r="T877" s="50"/>
      <c r="U877" s="50"/>
      <c r="V877" s="50"/>
      <c r="W877" s="52"/>
      <c r="X877" s="50"/>
      <c r="Y877" s="50"/>
      <c r="Z877" s="50"/>
    </row>
    <row r="878" spans="1:26" ht="17.2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0"/>
      <c r="K878" s="125"/>
      <c r="L878" s="125"/>
      <c r="R878" s="50"/>
      <c r="S878" s="50"/>
      <c r="T878" s="50"/>
      <c r="U878" s="50"/>
      <c r="V878" s="50"/>
      <c r="W878" s="52"/>
      <c r="X878" s="50"/>
      <c r="Y878" s="50"/>
      <c r="Z878" s="50"/>
    </row>
    <row r="879" spans="1:26" ht="17.2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0"/>
      <c r="K879" s="125"/>
      <c r="L879" s="125"/>
      <c r="R879" s="50"/>
      <c r="S879" s="50"/>
      <c r="T879" s="50"/>
      <c r="U879" s="50"/>
      <c r="V879" s="50"/>
      <c r="W879" s="52"/>
      <c r="X879" s="50"/>
      <c r="Y879" s="50"/>
      <c r="Z879" s="50"/>
    </row>
    <row r="880" spans="1:26" ht="17.2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0"/>
      <c r="K880" s="125"/>
      <c r="L880" s="125"/>
      <c r="R880" s="50"/>
      <c r="S880" s="50"/>
      <c r="T880" s="50"/>
      <c r="U880" s="50"/>
      <c r="V880" s="50"/>
      <c r="W880" s="52"/>
      <c r="X880" s="50"/>
      <c r="Y880" s="50"/>
      <c r="Z880" s="50"/>
    </row>
    <row r="881" spans="1:26" ht="17.2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0"/>
      <c r="K881" s="125"/>
      <c r="L881" s="125"/>
      <c r="R881" s="50"/>
      <c r="S881" s="50"/>
      <c r="T881" s="50"/>
      <c r="U881" s="50"/>
      <c r="V881" s="50"/>
      <c r="W881" s="52"/>
      <c r="X881" s="50"/>
      <c r="Y881" s="50"/>
      <c r="Z881" s="50"/>
    </row>
    <row r="882" spans="1:26" ht="17.2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0"/>
      <c r="K882" s="125"/>
      <c r="L882" s="125"/>
      <c r="R882" s="50"/>
      <c r="S882" s="50"/>
      <c r="T882" s="50"/>
      <c r="U882" s="50"/>
      <c r="V882" s="50"/>
      <c r="W882" s="52"/>
      <c r="X882" s="50"/>
      <c r="Y882" s="50"/>
      <c r="Z882" s="50"/>
    </row>
    <row r="883" spans="1:26" ht="17.2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0"/>
      <c r="K883" s="125"/>
      <c r="L883" s="125"/>
      <c r="R883" s="50"/>
      <c r="S883" s="50"/>
      <c r="T883" s="50"/>
      <c r="U883" s="50"/>
      <c r="V883" s="50"/>
      <c r="W883" s="52"/>
      <c r="X883" s="50"/>
      <c r="Y883" s="50"/>
      <c r="Z883" s="50"/>
    </row>
    <row r="884" spans="1:26" ht="17.2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0"/>
      <c r="K884" s="125"/>
      <c r="L884" s="125"/>
      <c r="R884" s="50"/>
      <c r="S884" s="50"/>
      <c r="T884" s="50"/>
      <c r="U884" s="50"/>
      <c r="V884" s="50"/>
      <c r="W884" s="52"/>
      <c r="X884" s="50"/>
      <c r="Y884" s="50"/>
      <c r="Z884" s="50"/>
    </row>
    <row r="885" spans="1:26" ht="17.2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0"/>
      <c r="K885" s="125"/>
      <c r="L885" s="125"/>
      <c r="R885" s="50"/>
      <c r="S885" s="50"/>
      <c r="T885" s="50"/>
      <c r="U885" s="50"/>
      <c r="V885" s="50"/>
      <c r="W885" s="52"/>
      <c r="X885" s="50"/>
      <c r="Y885" s="50"/>
      <c r="Z885" s="50"/>
    </row>
    <row r="886" spans="1:26" ht="17.2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0"/>
      <c r="K886" s="125"/>
      <c r="L886" s="125"/>
      <c r="R886" s="50"/>
      <c r="S886" s="50"/>
      <c r="T886" s="50"/>
      <c r="U886" s="50"/>
      <c r="V886" s="50"/>
      <c r="W886" s="52"/>
      <c r="X886" s="50"/>
      <c r="Y886" s="50"/>
      <c r="Z886" s="50"/>
    </row>
    <row r="887" spans="1:26" ht="17.2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0"/>
      <c r="K887" s="125"/>
      <c r="L887" s="125"/>
      <c r="R887" s="50"/>
      <c r="S887" s="50"/>
      <c r="T887" s="50"/>
      <c r="U887" s="50"/>
      <c r="V887" s="50"/>
      <c r="W887" s="52"/>
      <c r="X887" s="50"/>
      <c r="Y887" s="50"/>
      <c r="Z887" s="50"/>
    </row>
    <row r="888" spans="1:26" ht="17.2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0"/>
      <c r="K888" s="125"/>
      <c r="L888" s="125"/>
      <c r="R888" s="50"/>
      <c r="S888" s="50"/>
      <c r="T888" s="50"/>
      <c r="U888" s="50"/>
      <c r="V888" s="50"/>
      <c r="W888" s="52"/>
      <c r="X888" s="50"/>
      <c r="Y888" s="50"/>
      <c r="Z888" s="50"/>
    </row>
    <row r="889" spans="1:26" ht="17.2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0"/>
      <c r="K889" s="125"/>
      <c r="L889" s="125"/>
      <c r="R889" s="50"/>
      <c r="S889" s="50"/>
      <c r="T889" s="50"/>
      <c r="U889" s="50"/>
      <c r="V889" s="50"/>
      <c r="W889" s="52"/>
      <c r="X889" s="50"/>
      <c r="Y889" s="50"/>
      <c r="Z889" s="50"/>
    </row>
    <row r="890" spans="1:26" ht="17.2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0"/>
      <c r="K890" s="125"/>
      <c r="L890" s="125"/>
      <c r="R890" s="50"/>
      <c r="S890" s="50"/>
      <c r="T890" s="50"/>
      <c r="U890" s="50"/>
      <c r="V890" s="50"/>
      <c r="W890" s="52"/>
      <c r="X890" s="50"/>
      <c r="Y890" s="50"/>
      <c r="Z890" s="50"/>
    </row>
    <row r="891" spans="1:26" ht="17.2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0"/>
      <c r="K891" s="125"/>
      <c r="L891" s="125"/>
      <c r="R891" s="50"/>
      <c r="S891" s="50"/>
      <c r="T891" s="50"/>
      <c r="U891" s="50"/>
      <c r="V891" s="50"/>
      <c r="W891" s="52"/>
      <c r="X891" s="50"/>
      <c r="Y891" s="50"/>
      <c r="Z891" s="50"/>
    </row>
    <row r="892" spans="1:26" ht="17.2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0"/>
      <c r="K892" s="125"/>
      <c r="L892" s="125"/>
      <c r="R892" s="50"/>
      <c r="S892" s="50"/>
      <c r="T892" s="50"/>
      <c r="U892" s="50"/>
      <c r="V892" s="50"/>
      <c r="W892" s="52"/>
      <c r="X892" s="50"/>
      <c r="Y892" s="50"/>
      <c r="Z892" s="50"/>
    </row>
    <row r="893" spans="1:26" ht="17.2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0"/>
      <c r="K893" s="125"/>
      <c r="L893" s="125"/>
      <c r="R893" s="50"/>
      <c r="S893" s="50"/>
      <c r="T893" s="50"/>
      <c r="U893" s="50"/>
      <c r="V893" s="50"/>
      <c r="W893" s="52"/>
      <c r="X893" s="50"/>
      <c r="Y893" s="50"/>
      <c r="Z893" s="50"/>
    </row>
    <row r="894" spans="1:26" ht="17.2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0"/>
      <c r="K894" s="125"/>
      <c r="L894" s="125"/>
      <c r="R894" s="50"/>
      <c r="S894" s="50"/>
      <c r="T894" s="50"/>
      <c r="U894" s="50"/>
      <c r="V894" s="50"/>
      <c r="W894" s="52"/>
      <c r="X894" s="50"/>
      <c r="Y894" s="50"/>
      <c r="Z894" s="50"/>
    </row>
    <row r="895" spans="1:26" ht="17.2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0"/>
      <c r="K895" s="125"/>
      <c r="L895" s="125"/>
      <c r="R895" s="50"/>
      <c r="S895" s="50"/>
      <c r="T895" s="50"/>
      <c r="U895" s="50"/>
      <c r="V895" s="50"/>
      <c r="W895" s="52"/>
      <c r="X895" s="50"/>
      <c r="Y895" s="50"/>
      <c r="Z895" s="50"/>
    </row>
    <row r="896" spans="1:26" ht="17.2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0"/>
      <c r="K896" s="125"/>
      <c r="L896" s="125"/>
      <c r="R896" s="50"/>
      <c r="S896" s="50"/>
      <c r="T896" s="50"/>
      <c r="U896" s="50"/>
      <c r="V896" s="50"/>
      <c r="W896" s="52"/>
      <c r="X896" s="50"/>
      <c r="Y896" s="50"/>
      <c r="Z896" s="50"/>
    </row>
    <row r="897" spans="1:26" ht="17.2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0"/>
      <c r="K897" s="125"/>
      <c r="L897" s="125"/>
      <c r="R897" s="50"/>
      <c r="S897" s="50"/>
      <c r="T897" s="50"/>
      <c r="U897" s="50"/>
      <c r="V897" s="50"/>
      <c r="W897" s="52"/>
      <c r="X897" s="50"/>
      <c r="Y897" s="50"/>
      <c r="Z897" s="50"/>
    </row>
    <row r="898" spans="1:26" ht="17.2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0"/>
      <c r="K898" s="125"/>
      <c r="L898" s="125"/>
      <c r="R898" s="50"/>
      <c r="S898" s="50"/>
      <c r="T898" s="50"/>
      <c r="U898" s="50"/>
      <c r="V898" s="50"/>
      <c r="W898" s="52"/>
      <c r="X898" s="50"/>
      <c r="Y898" s="50"/>
      <c r="Z898" s="50"/>
    </row>
    <row r="899" spans="1:26" ht="17.2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0"/>
      <c r="K899" s="125"/>
      <c r="L899" s="125"/>
      <c r="R899" s="50"/>
      <c r="S899" s="50"/>
      <c r="T899" s="50"/>
      <c r="U899" s="50"/>
      <c r="V899" s="50"/>
      <c r="W899" s="52"/>
      <c r="X899" s="50"/>
      <c r="Y899" s="50"/>
      <c r="Z899" s="50"/>
    </row>
    <row r="900" spans="1:26" ht="17.2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0"/>
      <c r="K900" s="125"/>
      <c r="L900" s="125"/>
      <c r="R900" s="50"/>
      <c r="S900" s="50"/>
      <c r="T900" s="50"/>
      <c r="U900" s="50"/>
      <c r="V900" s="50"/>
      <c r="W900" s="52"/>
      <c r="X900" s="50"/>
      <c r="Y900" s="50"/>
      <c r="Z900" s="50"/>
    </row>
    <row r="901" spans="1:26" ht="17.2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0"/>
      <c r="K901" s="125"/>
      <c r="L901" s="125"/>
      <c r="R901" s="50"/>
      <c r="S901" s="50"/>
      <c r="T901" s="50"/>
      <c r="U901" s="50"/>
      <c r="V901" s="50"/>
      <c r="W901" s="52"/>
      <c r="X901" s="50"/>
      <c r="Y901" s="50"/>
      <c r="Z901" s="50"/>
    </row>
    <row r="902" spans="1:26" ht="17.2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0"/>
      <c r="K902" s="125"/>
      <c r="L902" s="125"/>
      <c r="R902" s="50"/>
      <c r="S902" s="50"/>
      <c r="T902" s="50"/>
      <c r="U902" s="50"/>
      <c r="V902" s="50"/>
      <c r="W902" s="52"/>
      <c r="X902" s="50"/>
      <c r="Y902" s="50"/>
      <c r="Z902" s="50"/>
    </row>
    <row r="903" spans="1:26" ht="17.2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0"/>
      <c r="K903" s="125"/>
      <c r="L903" s="125"/>
      <c r="R903" s="50"/>
      <c r="S903" s="50"/>
      <c r="T903" s="50"/>
      <c r="U903" s="50"/>
      <c r="V903" s="50"/>
      <c r="W903" s="52"/>
      <c r="X903" s="50"/>
      <c r="Y903" s="50"/>
      <c r="Z903" s="50"/>
    </row>
    <row r="904" spans="1:26" ht="17.2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0"/>
      <c r="K904" s="125"/>
      <c r="L904" s="125"/>
      <c r="R904" s="50"/>
      <c r="S904" s="50"/>
      <c r="T904" s="50"/>
      <c r="U904" s="50"/>
      <c r="V904" s="50"/>
      <c r="W904" s="52"/>
      <c r="X904" s="50"/>
      <c r="Y904" s="50"/>
      <c r="Z904" s="50"/>
    </row>
    <row r="905" spans="1:26" ht="17.2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0"/>
      <c r="K905" s="125"/>
      <c r="L905" s="125"/>
      <c r="R905" s="50"/>
      <c r="S905" s="50"/>
      <c r="T905" s="50"/>
      <c r="U905" s="50"/>
      <c r="V905" s="50"/>
      <c r="W905" s="52"/>
      <c r="X905" s="50"/>
      <c r="Y905" s="50"/>
      <c r="Z905" s="50"/>
    </row>
    <row r="906" spans="1:26" ht="17.2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0"/>
      <c r="K906" s="125"/>
      <c r="L906" s="125"/>
      <c r="R906" s="50"/>
      <c r="S906" s="50"/>
      <c r="T906" s="50"/>
      <c r="U906" s="50"/>
      <c r="V906" s="50"/>
      <c r="W906" s="52"/>
      <c r="X906" s="50"/>
      <c r="Y906" s="50"/>
      <c r="Z906" s="50"/>
    </row>
    <row r="907" spans="1:26" ht="17.2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0"/>
      <c r="K907" s="125"/>
      <c r="L907" s="125"/>
      <c r="R907" s="50"/>
      <c r="S907" s="50"/>
      <c r="T907" s="50"/>
      <c r="U907" s="50"/>
      <c r="V907" s="50"/>
      <c r="W907" s="52"/>
      <c r="X907" s="50"/>
      <c r="Y907" s="50"/>
      <c r="Z907" s="50"/>
    </row>
    <row r="908" spans="1:26" ht="17.2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0"/>
      <c r="K908" s="125"/>
      <c r="L908" s="125"/>
      <c r="R908" s="50"/>
      <c r="S908" s="50"/>
      <c r="T908" s="50"/>
      <c r="U908" s="50"/>
      <c r="V908" s="50"/>
      <c r="W908" s="52"/>
      <c r="X908" s="50"/>
      <c r="Y908" s="50"/>
      <c r="Z908" s="50"/>
    </row>
    <row r="909" spans="1:26" ht="17.2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0"/>
      <c r="K909" s="125"/>
      <c r="L909" s="125"/>
      <c r="R909" s="50"/>
      <c r="S909" s="50"/>
      <c r="T909" s="50"/>
      <c r="U909" s="50"/>
      <c r="V909" s="50"/>
      <c r="W909" s="52"/>
      <c r="X909" s="50"/>
      <c r="Y909" s="50"/>
      <c r="Z909" s="50"/>
    </row>
    <row r="910" spans="1:26" ht="17.2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0"/>
      <c r="K910" s="125"/>
      <c r="L910" s="125"/>
      <c r="R910" s="50"/>
      <c r="S910" s="50"/>
      <c r="T910" s="50"/>
      <c r="U910" s="50"/>
      <c r="V910" s="50"/>
      <c r="W910" s="52"/>
      <c r="X910" s="50"/>
      <c r="Y910" s="50"/>
      <c r="Z910" s="50"/>
    </row>
    <row r="911" spans="1:26" ht="17.2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0"/>
      <c r="K911" s="125"/>
      <c r="L911" s="125"/>
      <c r="R911" s="50"/>
      <c r="S911" s="50"/>
      <c r="T911" s="50"/>
      <c r="U911" s="50"/>
      <c r="V911" s="50"/>
      <c r="W911" s="52"/>
      <c r="X911" s="50"/>
      <c r="Y911" s="50"/>
      <c r="Z911" s="50"/>
    </row>
    <row r="912" spans="1:26" ht="17.2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0"/>
      <c r="K912" s="125"/>
      <c r="L912" s="125"/>
      <c r="R912" s="50"/>
      <c r="S912" s="50"/>
      <c r="T912" s="50"/>
      <c r="U912" s="50"/>
      <c r="V912" s="50"/>
      <c r="W912" s="52"/>
      <c r="X912" s="50"/>
      <c r="Y912" s="50"/>
      <c r="Z912" s="50"/>
    </row>
    <row r="913" spans="1:26" ht="17.2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0"/>
      <c r="K913" s="125"/>
      <c r="L913" s="125"/>
      <c r="R913" s="50"/>
      <c r="S913" s="50"/>
      <c r="T913" s="50"/>
      <c r="U913" s="50"/>
      <c r="V913" s="50"/>
      <c r="W913" s="52"/>
      <c r="X913" s="50"/>
      <c r="Y913" s="50"/>
      <c r="Z913" s="50"/>
    </row>
    <row r="914" spans="1:26" ht="17.2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0"/>
      <c r="K914" s="125"/>
      <c r="L914" s="125"/>
      <c r="R914" s="50"/>
      <c r="S914" s="50"/>
      <c r="T914" s="50"/>
      <c r="U914" s="50"/>
      <c r="V914" s="50"/>
      <c r="W914" s="52"/>
      <c r="X914" s="50"/>
      <c r="Y914" s="50"/>
      <c r="Z914" s="50"/>
    </row>
    <row r="915" spans="1:26" ht="17.2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0"/>
      <c r="K915" s="125"/>
      <c r="L915" s="125"/>
      <c r="R915" s="50"/>
      <c r="S915" s="50"/>
      <c r="T915" s="50"/>
      <c r="U915" s="50"/>
      <c r="V915" s="50"/>
      <c r="W915" s="52"/>
      <c r="X915" s="50"/>
      <c r="Y915" s="50"/>
      <c r="Z915" s="50"/>
    </row>
    <row r="916" spans="1:26" ht="17.2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0"/>
      <c r="K916" s="125"/>
      <c r="L916" s="125"/>
      <c r="R916" s="50"/>
      <c r="S916" s="50"/>
      <c r="T916" s="50"/>
      <c r="U916" s="50"/>
      <c r="V916" s="50"/>
      <c r="W916" s="52"/>
      <c r="X916" s="50"/>
      <c r="Y916" s="50"/>
      <c r="Z916" s="50"/>
    </row>
    <row r="917" spans="1:26" ht="17.2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0"/>
      <c r="K917" s="125"/>
      <c r="L917" s="125"/>
      <c r="R917" s="50"/>
      <c r="S917" s="50"/>
      <c r="T917" s="50"/>
      <c r="U917" s="50"/>
      <c r="V917" s="50"/>
      <c r="W917" s="52"/>
      <c r="X917" s="50"/>
      <c r="Y917" s="50"/>
      <c r="Z917" s="50"/>
    </row>
    <row r="918" spans="1:26" ht="17.2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0"/>
      <c r="K918" s="125"/>
      <c r="L918" s="125"/>
      <c r="R918" s="50"/>
      <c r="S918" s="50"/>
      <c r="T918" s="50"/>
      <c r="U918" s="50"/>
      <c r="V918" s="50"/>
      <c r="W918" s="52"/>
      <c r="X918" s="50"/>
      <c r="Y918" s="50"/>
      <c r="Z918" s="50"/>
    </row>
    <row r="919" spans="1:26" ht="17.2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0"/>
      <c r="K919" s="125"/>
      <c r="L919" s="125"/>
      <c r="R919" s="50"/>
      <c r="S919" s="50"/>
      <c r="T919" s="50"/>
      <c r="U919" s="50"/>
      <c r="V919" s="50"/>
      <c r="W919" s="52"/>
      <c r="X919" s="50"/>
      <c r="Y919" s="50"/>
      <c r="Z919" s="50"/>
    </row>
    <row r="920" spans="1:26" ht="17.2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0"/>
      <c r="K920" s="125"/>
      <c r="L920" s="125"/>
      <c r="R920" s="50"/>
      <c r="S920" s="50"/>
      <c r="T920" s="50"/>
      <c r="U920" s="50"/>
      <c r="V920" s="50"/>
      <c r="W920" s="52"/>
      <c r="X920" s="50"/>
      <c r="Y920" s="50"/>
      <c r="Z920" s="50"/>
    </row>
    <row r="921" spans="1:26" ht="17.2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0"/>
      <c r="K921" s="125"/>
      <c r="L921" s="125"/>
      <c r="R921" s="50"/>
      <c r="S921" s="50"/>
      <c r="T921" s="50"/>
      <c r="U921" s="50"/>
      <c r="V921" s="50"/>
      <c r="W921" s="52"/>
      <c r="X921" s="50"/>
      <c r="Y921" s="50"/>
      <c r="Z921" s="50"/>
    </row>
    <row r="922" spans="1:26" ht="17.2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0"/>
      <c r="K922" s="125"/>
      <c r="L922" s="125"/>
      <c r="R922" s="50"/>
      <c r="S922" s="50"/>
      <c r="T922" s="50"/>
      <c r="U922" s="50"/>
      <c r="V922" s="50"/>
      <c r="W922" s="52"/>
      <c r="X922" s="50"/>
      <c r="Y922" s="50"/>
      <c r="Z922" s="50"/>
    </row>
    <row r="923" spans="1:26" ht="17.2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0"/>
      <c r="K923" s="125"/>
      <c r="L923" s="125"/>
      <c r="R923" s="50"/>
      <c r="S923" s="50"/>
      <c r="T923" s="50"/>
      <c r="U923" s="50"/>
      <c r="V923" s="50"/>
      <c r="W923" s="52"/>
      <c r="X923" s="50"/>
      <c r="Y923" s="50"/>
      <c r="Z923" s="50"/>
    </row>
    <row r="924" spans="1:26" ht="17.2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0"/>
      <c r="K924" s="125"/>
      <c r="L924" s="125"/>
      <c r="R924" s="50"/>
      <c r="S924" s="50"/>
      <c r="T924" s="50"/>
      <c r="U924" s="50"/>
      <c r="V924" s="50"/>
      <c r="W924" s="52"/>
      <c r="X924" s="50"/>
      <c r="Y924" s="50"/>
      <c r="Z924" s="50"/>
    </row>
    <row r="925" spans="1:26" ht="17.2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0"/>
      <c r="K925" s="125"/>
      <c r="L925" s="125"/>
      <c r="R925" s="50"/>
      <c r="S925" s="50"/>
      <c r="T925" s="50"/>
      <c r="U925" s="50"/>
      <c r="V925" s="50"/>
      <c r="W925" s="52"/>
      <c r="X925" s="50"/>
      <c r="Y925" s="50"/>
      <c r="Z925" s="50"/>
    </row>
    <row r="926" spans="1:26" ht="17.2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0"/>
      <c r="K926" s="125"/>
      <c r="L926" s="125"/>
      <c r="R926" s="50"/>
      <c r="S926" s="50"/>
      <c r="T926" s="50"/>
      <c r="U926" s="50"/>
      <c r="V926" s="50"/>
      <c r="W926" s="52"/>
      <c r="X926" s="50"/>
      <c r="Y926" s="50"/>
      <c r="Z926" s="50"/>
    </row>
    <row r="927" spans="1:26" ht="17.2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0"/>
      <c r="K927" s="125"/>
      <c r="L927" s="125"/>
      <c r="R927" s="50"/>
      <c r="S927" s="50"/>
      <c r="T927" s="50"/>
      <c r="U927" s="50"/>
      <c r="V927" s="50"/>
      <c r="W927" s="52"/>
      <c r="X927" s="50"/>
      <c r="Y927" s="50"/>
      <c r="Z927" s="50"/>
    </row>
    <row r="928" spans="1:26" ht="17.2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0"/>
      <c r="K928" s="125"/>
      <c r="L928" s="125"/>
      <c r="R928" s="50"/>
      <c r="S928" s="50"/>
      <c r="T928" s="50"/>
      <c r="U928" s="50"/>
      <c r="V928" s="50"/>
      <c r="W928" s="52"/>
      <c r="X928" s="50"/>
      <c r="Y928" s="50"/>
      <c r="Z928" s="50"/>
    </row>
    <row r="929" spans="1:26" ht="17.2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0"/>
      <c r="K929" s="125"/>
      <c r="L929" s="125"/>
      <c r="R929" s="50"/>
      <c r="S929" s="50"/>
      <c r="T929" s="50"/>
      <c r="U929" s="50"/>
      <c r="V929" s="50"/>
      <c r="W929" s="52"/>
      <c r="X929" s="50"/>
      <c r="Y929" s="50"/>
      <c r="Z929" s="50"/>
    </row>
    <row r="930" spans="1:26" ht="17.2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0"/>
      <c r="K930" s="125"/>
      <c r="L930" s="125"/>
      <c r="R930" s="50"/>
      <c r="S930" s="50"/>
      <c r="T930" s="50"/>
      <c r="U930" s="50"/>
      <c r="V930" s="50"/>
      <c r="W930" s="52"/>
      <c r="X930" s="50"/>
      <c r="Y930" s="50"/>
      <c r="Z930" s="50"/>
    </row>
    <row r="931" spans="1:26" ht="17.2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0"/>
      <c r="K931" s="125"/>
      <c r="L931" s="125"/>
      <c r="R931" s="50"/>
      <c r="S931" s="50"/>
      <c r="T931" s="50"/>
      <c r="U931" s="50"/>
      <c r="V931" s="50"/>
      <c r="W931" s="52"/>
      <c r="X931" s="50"/>
      <c r="Y931" s="50"/>
      <c r="Z931" s="50"/>
    </row>
    <row r="932" spans="1:26" ht="17.2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0"/>
      <c r="K932" s="125"/>
      <c r="L932" s="125"/>
      <c r="R932" s="50"/>
      <c r="S932" s="50"/>
      <c r="T932" s="50"/>
      <c r="U932" s="50"/>
      <c r="V932" s="50"/>
      <c r="W932" s="52"/>
      <c r="X932" s="50"/>
      <c r="Y932" s="50"/>
      <c r="Z932" s="50"/>
    </row>
    <row r="933" spans="1:26" ht="17.2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0"/>
      <c r="K933" s="125"/>
      <c r="L933" s="125"/>
      <c r="R933" s="50"/>
      <c r="S933" s="50"/>
      <c r="T933" s="50"/>
      <c r="U933" s="50"/>
      <c r="V933" s="50"/>
      <c r="W933" s="52"/>
      <c r="X933" s="50"/>
      <c r="Y933" s="50"/>
      <c r="Z933" s="50"/>
    </row>
    <row r="934" spans="1:26" ht="17.2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0"/>
      <c r="K934" s="125"/>
      <c r="L934" s="125"/>
      <c r="R934" s="50"/>
      <c r="S934" s="50"/>
      <c r="T934" s="50"/>
      <c r="U934" s="50"/>
      <c r="V934" s="50"/>
      <c r="W934" s="52"/>
      <c r="X934" s="50"/>
      <c r="Y934" s="50"/>
      <c r="Z934" s="50"/>
    </row>
    <row r="935" spans="1:26" ht="17.2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0"/>
      <c r="K935" s="125"/>
      <c r="L935" s="125"/>
      <c r="R935" s="50"/>
      <c r="S935" s="50"/>
      <c r="T935" s="50"/>
      <c r="U935" s="50"/>
      <c r="V935" s="50"/>
      <c r="W935" s="52"/>
      <c r="X935" s="50"/>
      <c r="Y935" s="50"/>
      <c r="Z935" s="50"/>
    </row>
    <row r="936" spans="1:26" ht="17.2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0"/>
      <c r="K936" s="125"/>
      <c r="L936" s="125"/>
      <c r="R936" s="50"/>
      <c r="S936" s="50"/>
      <c r="T936" s="50"/>
      <c r="U936" s="50"/>
      <c r="V936" s="50"/>
      <c r="W936" s="52"/>
      <c r="X936" s="50"/>
      <c r="Y936" s="50"/>
      <c r="Z936" s="50"/>
    </row>
    <row r="937" spans="1:26" ht="17.2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0"/>
      <c r="K937" s="125"/>
      <c r="L937" s="125"/>
      <c r="R937" s="50"/>
      <c r="S937" s="50"/>
      <c r="T937" s="50"/>
      <c r="U937" s="50"/>
      <c r="V937" s="50"/>
      <c r="W937" s="52"/>
      <c r="X937" s="50"/>
      <c r="Y937" s="50"/>
      <c r="Z937" s="50"/>
    </row>
    <row r="938" spans="1:26" ht="17.2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0"/>
      <c r="K938" s="125"/>
      <c r="L938" s="125"/>
      <c r="R938" s="50"/>
      <c r="S938" s="50"/>
      <c r="T938" s="50"/>
      <c r="U938" s="50"/>
      <c r="V938" s="50"/>
      <c r="W938" s="52"/>
      <c r="X938" s="50"/>
      <c r="Y938" s="50"/>
      <c r="Z938" s="50"/>
    </row>
    <row r="939" spans="1:26" ht="17.2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0"/>
      <c r="K939" s="125"/>
      <c r="L939" s="125"/>
      <c r="R939" s="50"/>
      <c r="S939" s="50"/>
      <c r="T939" s="50"/>
      <c r="U939" s="50"/>
      <c r="V939" s="50"/>
      <c r="W939" s="52"/>
      <c r="X939" s="50"/>
      <c r="Y939" s="50"/>
      <c r="Z939" s="50"/>
    </row>
    <row r="940" spans="1:26" ht="17.2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0"/>
      <c r="K940" s="125"/>
      <c r="L940" s="125"/>
      <c r="R940" s="50"/>
      <c r="S940" s="50"/>
      <c r="T940" s="50"/>
      <c r="U940" s="50"/>
      <c r="V940" s="50"/>
      <c r="W940" s="52"/>
      <c r="X940" s="50"/>
      <c r="Y940" s="50"/>
      <c r="Z940" s="50"/>
    </row>
    <row r="941" spans="1:26" ht="17.2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0"/>
      <c r="K941" s="125"/>
      <c r="L941" s="125"/>
      <c r="R941" s="50"/>
      <c r="S941" s="50"/>
      <c r="T941" s="50"/>
      <c r="U941" s="50"/>
      <c r="V941" s="50"/>
      <c r="W941" s="52"/>
      <c r="X941" s="50"/>
      <c r="Y941" s="50"/>
      <c r="Z941" s="50"/>
    </row>
    <row r="942" spans="1:26" ht="17.2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0"/>
      <c r="K942" s="125"/>
      <c r="L942" s="125"/>
      <c r="R942" s="50"/>
      <c r="S942" s="50"/>
      <c r="T942" s="50"/>
      <c r="U942" s="50"/>
      <c r="V942" s="50"/>
      <c r="W942" s="52"/>
      <c r="X942" s="50"/>
      <c r="Y942" s="50"/>
      <c r="Z942" s="50"/>
    </row>
    <row r="943" spans="1:26" ht="17.2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0"/>
      <c r="K943" s="125"/>
      <c r="L943" s="125"/>
      <c r="R943" s="50"/>
      <c r="S943" s="50"/>
      <c r="T943" s="50"/>
      <c r="U943" s="50"/>
      <c r="V943" s="50"/>
      <c r="W943" s="52"/>
      <c r="X943" s="50"/>
      <c r="Y943" s="50"/>
      <c r="Z943" s="50"/>
    </row>
    <row r="944" spans="1:26" ht="17.2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0"/>
      <c r="K944" s="125"/>
      <c r="L944" s="125"/>
      <c r="R944" s="50"/>
      <c r="S944" s="50"/>
      <c r="T944" s="50"/>
      <c r="U944" s="50"/>
      <c r="V944" s="50"/>
      <c r="W944" s="52"/>
      <c r="X944" s="50"/>
      <c r="Y944" s="50"/>
      <c r="Z944" s="50"/>
    </row>
    <row r="945" spans="1:26" ht="17.2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0"/>
      <c r="K945" s="125"/>
      <c r="L945" s="125"/>
      <c r="R945" s="50"/>
      <c r="S945" s="50"/>
      <c r="T945" s="50"/>
      <c r="U945" s="50"/>
      <c r="V945" s="50"/>
      <c r="W945" s="52"/>
      <c r="X945" s="50"/>
      <c r="Y945" s="50"/>
      <c r="Z945" s="50"/>
    </row>
    <row r="946" spans="1:26" ht="17.2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0"/>
      <c r="K946" s="125"/>
      <c r="L946" s="125"/>
      <c r="R946" s="50"/>
      <c r="S946" s="50"/>
      <c r="T946" s="50"/>
      <c r="U946" s="50"/>
      <c r="V946" s="50"/>
      <c r="W946" s="52"/>
      <c r="X946" s="50"/>
      <c r="Y946" s="50"/>
      <c r="Z946" s="50"/>
    </row>
    <row r="947" spans="1:26" ht="17.2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0"/>
      <c r="K947" s="125"/>
      <c r="L947" s="125"/>
      <c r="R947" s="50"/>
      <c r="S947" s="50"/>
      <c r="T947" s="50"/>
      <c r="U947" s="50"/>
      <c r="V947" s="50"/>
      <c r="W947" s="52"/>
      <c r="X947" s="50"/>
      <c r="Y947" s="50"/>
      <c r="Z947" s="50"/>
    </row>
    <row r="948" spans="1:26" ht="17.2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0"/>
      <c r="K948" s="125"/>
      <c r="L948" s="125"/>
      <c r="R948" s="50"/>
      <c r="S948" s="50"/>
      <c r="T948" s="50"/>
      <c r="U948" s="50"/>
      <c r="V948" s="50"/>
      <c r="W948" s="52"/>
      <c r="X948" s="50"/>
      <c r="Y948" s="50"/>
      <c r="Z948" s="50"/>
    </row>
    <row r="949" spans="1:26" ht="17.2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0"/>
      <c r="K949" s="125"/>
      <c r="L949" s="125"/>
      <c r="R949" s="50"/>
      <c r="S949" s="50"/>
      <c r="T949" s="50"/>
      <c r="U949" s="50"/>
      <c r="V949" s="50"/>
      <c r="W949" s="52"/>
      <c r="X949" s="50"/>
      <c r="Y949" s="50"/>
      <c r="Z949" s="50"/>
    </row>
    <row r="950" spans="1:26" ht="17.2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0"/>
      <c r="K950" s="125"/>
      <c r="L950" s="125"/>
      <c r="R950" s="50"/>
      <c r="S950" s="50"/>
      <c r="T950" s="50"/>
      <c r="U950" s="50"/>
      <c r="V950" s="50"/>
      <c r="W950" s="52"/>
      <c r="X950" s="50"/>
      <c r="Y950" s="50"/>
      <c r="Z950" s="50"/>
    </row>
    <row r="951" spans="1:26" ht="17.2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0"/>
      <c r="K951" s="125"/>
      <c r="L951" s="125"/>
      <c r="R951" s="50"/>
      <c r="S951" s="50"/>
      <c r="T951" s="50"/>
      <c r="U951" s="50"/>
      <c r="V951" s="50"/>
      <c r="W951" s="52"/>
      <c r="X951" s="50"/>
      <c r="Y951" s="50"/>
      <c r="Z951" s="50"/>
    </row>
    <row r="952" spans="1:26" ht="17.2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0"/>
      <c r="K952" s="125"/>
      <c r="L952" s="125"/>
      <c r="R952" s="50"/>
      <c r="S952" s="50"/>
      <c r="T952" s="50"/>
      <c r="U952" s="50"/>
      <c r="V952" s="50"/>
      <c r="W952" s="52"/>
      <c r="X952" s="50"/>
      <c r="Y952" s="50"/>
      <c r="Z952" s="50"/>
    </row>
    <row r="953" spans="1:26" ht="17.2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0"/>
      <c r="K953" s="125"/>
      <c r="L953" s="125"/>
      <c r="R953" s="50"/>
      <c r="S953" s="50"/>
      <c r="T953" s="50"/>
      <c r="U953" s="50"/>
      <c r="V953" s="50"/>
      <c r="W953" s="52"/>
      <c r="X953" s="50"/>
      <c r="Y953" s="50"/>
      <c r="Z953" s="50"/>
    </row>
    <row r="954" spans="1:26" ht="17.2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0"/>
      <c r="K954" s="125"/>
      <c r="L954" s="125"/>
      <c r="R954" s="50"/>
      <c r="S954" s="50"/>
      <c r="T954" s="50"/>
      <c r="U954" s="50"/>
      <c r="V954" s="50"/>
      <c r="W954" s="52"/>
      <c r="X954" s="50"/>
      <c r="Y954" s="50"/>
      <c r="Z954" s="50"/>
    </row>
    <row r="955" spans="1:26" ht="17.2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0"/>
      <c r="K955" s="125"/>
      <c r="L955" s="125"/>
      <c r="R955" s="50"/>
      <c r="S955" s="50"/>
      <c r="T955" s="50"/>
      <c r="U955" s="50"/>
      <c r="V955" s="50"/>
      <c r="W955" s="52"/>
      <c r="X955" s="50"/>
      <c r="Y955" s="50"/>
      <c r="Z955" s="50"/>
    </row>
    <row r="956" spans="1:26" ht="17.2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0"/>
      <c r="K956" s="125"/>
      <c r="L956" s="125"/>
      <c r="R956" s="50"/>
      <c r="S956" s="50"/>
      <c r="T956" s="50"/>
      <c r="U956" s="50"/>
      <c r="V956" s="50"/>
      <c r="W956" s="52"/>
      <c r="X956" s="50"/>
      <c r="Y956" s="50"/>
      <c r="Z956" s="50"/>
    </row>
    <row r="957" spans="1:26" ht="17.2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0"/>
      <c r="K957" s="125"/>
      <c r="L957" s="125"/>
      <c r="R957" s="50"/>
      <c r="S957" s="50"/>
      <c r="T957" s="50"/>
      <c r="U957" s="50"/>
      <c r="V957" s="50"/>
      <c r="W957" s="52"/>
      <c r="X957" s="50"/>
      <c r="Y957" s="50"/>
      <c r="Z957" s="50"/>
    </row>
    <row r="958" spans="1:26" ht="17.2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0"/>
      <c r="K958" s="125"/>
      <c r="L958" s="125"/>
      <c r="R958" s="50"/>
      <c r="S958" s="50"/>
      <c r="T958" s="50"/>
      <c r="U958" s="50"/>
      <c r="V958" s="50"/>
      <c r="W958" s="52"/>
      <c r="X958" s="50"/>
      <c r="Y958" s="50"/>
      <c r="Z958" s="50"/>
    </row>
    <row r="959" spans="1:26" ht="17.2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0"/>
      <c r="K959" s="125"/>
      <c r="L959" s="125"/>
      <c r="R959" s="50"/>
      <c r="S959" s="50"/>
      <c r="T959" s="50"/>
      <c r="U959" s="50"/>
      <c r="V959" s="50"/>
      <c r="W959" s="52"/>
      <c r="X959" s="50"/>
      <c r="Y959" s="50"/>
      <c r="Z959" s="50"/>
    </row>
    <row r="960" spans="1:26" ht="17.2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0"/>
      <c r="K960" s="125"/>
      <c r="L960" s="125"/>
      <c r="R960" s="50"/>
      <c r="S960" s="50"/>
      <c r="T960" s="50"/>
      <c r="U960" s="50"/>
      <c r="V960" s="50"/>
      <c r="W960" s="52"/>
      <c r="X960" s="50"/>
      <c r="Y960" s="50"/>
      <c r="Z960" s="50"/>
    </row>
    <row r="961" spans="1:26" ht="17.2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0"/>
      <c r="K961" s="125"/>
      <c r="L961" s="125"/>
      <c r="R961" s="50"/>
      <c r="S961" s="50"/>
      <c r="T961" s="50"/>
      <c r="U961" s="50"/>
      <c r="V961" s="50"/>
      <c r="W961" s="52"/>
      <c r="X961" s="50"/>
      <c r="Y961" s="50"/>
      <c r="Z961" s="50"/>
    </row>
    <row r="962" spans="1:26" ht="17.2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0"/>
      <c r="K962" s="125"/>
      <c r="L962" s="125"/>
      <c r="R962" s="50"/>
      <c r="S962" s="50"/>
      <c r="T962" s="50"/>
      <c r="U962" s="50"/>
      <c r="V962" s="50"/>
      <c r="W962" s="52"/>
      <c r="X962" s="50"/>
      <c r="Y962" s="50"/>
      <c r="Z962" s="50"/>
    </row>
    <row r="963" spans="1:26" ht="17.2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0"/>
      <c r="K963" s="125"/>
      <c r="L963" s="125"/>
      <c r="R963" s="50"/>
      <c r="S963" s="50"/>
      <c r="T963" s="50"/>
      <c r="U963" s="50"/>
      <c r="V963" s="50"/>
      <c r="W963" s="52"/>
      <c r="X963" s="50"/>
      <c r="Y963" s="50"/>
      <c r="Z963" s="50"/>
    </row>
    <row r="964" spans="1:26" ht="17.2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0"/>
      <c r="K964" s="125"/>
      <c r="L964" s="125"/>
      <c r="R964" s="50"/>
      <c r="S964" s="50"/>
      <c r="T964" s="50"/>
      <c r="U964" s="50"/>
      <c r="V964" s="50"/>
      <c r="W964" s="52"/>
      <c r="X964" s="50"/>
      <c r="Y964" s="50"/>
      <c r="Z964" s="50"/>
    </row>
    <row r="965" spans="1:26" ht="17.2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0"/>
      <c r="K965" s="125"/>
      <c r="L965" s="125"/>
      <c r="R965" s="50"/>
      <c r="S965" s="50"/>
      <c r="T965" s="50"/>
      <c r="U965" s="50"/>
      <c r="V965" s="50"/>
      <c r="W965" s="52"/>
      <c r="X965" s="50"/>
      <c r="Y965" s="50"/>
      <c r="Z965" s="50"/>
    </row>
    <row r="966" spans="1:26" ht="17.2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0"/>
      <c r="K966" s="125"/>
      <c r="L966" s="125"/>
      <c r="R966" s="50"/>
      <c r="S966" s="50"/>
      <c r="T966" s="50"/>
      <c r="U966" s="50"/>
      <c r="V966" s="50"/>
      <c r="W966" s="52"/>
      <c r="X966" s="50"/>
      <c r="Y966" s="50"/>
      <c r="Z966" s="50"/>
    </row>
    <row r="967" spans="1:26" ht="17.2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0"/>
      <c r="K967" s="125"/>
      <c r="L967" s="125"/>
      <c r="R967" s="50"/>
      <c r="S967" s="50"/>
      <c r="T967" s="50"/>
      <c r="U967" s="50"/>
      <c r="V967" s="50"/>
      <c r="W967" s="52"/>
      <c r="X967" s="50"/>
      <c r="Y967" s="50"/>
      <c r="Z967" s="50"/>
    </row>
    <row r="968" spans="1:26" ht="17.2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0"/>
      <c r="K968" s="125"/>
      <c r="L968" s="125"/>
      <c r="R968" s="50"/>
      <c r="S968" s="50"/>
      <c r="T968" s="50"/>
      <c r="U968" s="50"/>
      <c r="V968" s="50"/>
      <c r="W968" s="52"/>
      <c r="X968" s="50"/>
      <c r="Y968" s="50"/>
      <c r="Z968" s="50"/>
    </row>
    <row r="969" spans="1:26" ht="17.2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0"/>
      <c r="K969" s="125"/>
      <c r="L969" s="125"/>
      <c r="R969" s="50"/>
      <c r="S969" s="50"/>
      <c r="T969" s="50"/>
      <c r="U969" s="50"/>
      <c r="V969" s="50"/>
      <c r="W969" s="52"/>
      <c r="X969" s="50"/>
      <c r="Y969" s="50"/>
      <c r="Z969" s="50"/>
    </row>
    <row r="970" spans="1:26" ht="17.2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0"/>
      <c r="K970" s="125"/>
      <c r="L970" s="125"/>
      <c r="R970" s="50"/>
      <c r="S970" s="50"/>
      <c r="T970" s="50"/>
      <c r="U970" s="50"/>
      <c r="V970" s="50"/>
      <c r="W970" s="52"/>
      <c r="X970" s="50"/>
      <c r="Y970" s="50"/>
      <c r="Z970" s="50"/>
    </row>
    <row r="971" spans="1:26" ht="17.2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0"/>
      <c r="K971" s="125"/>
      <c r="L971" s="125"/>
      <c r="R971" s="50"/>
      <c r="S971" s="50"/>
      <c r="T971" s="50"/>
      <c r="U971" s="50"/>
      <c r="V971" s="50"/>
      <c r="W971" s="52"/>
      <c r="X971" s="50"/>
      <c r="Y971" s="50"/>
      <c r="Z971" s="50"/>
    </row>
    <row r="972" spans="1:26" ht="17.2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0"/>
      <c r="K972" s="125"/>
      <c r="L972" s="125"/>
      <c r="R972" s="50"/>
      <c r="S972" s="50"/>
      <c r="T972" s="50"/>
      <c r="U972" s="50"/>
      <c r="V972" s="50"/>
      <c r="W972" s="52"/>
      <c r="X972" s="50"/>
      <c r="Y972" s="50"/>
      <c r="Z972" s="50"/>
    </row>
    <row r="973" spans="1:26" ht="17.2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0"/>
      <c r="K973" s="125"/>
      <c r="L973" s="125"/>
      <c r="R973" s="50"/>
      <c r="S973" s="50"/>
      <c r="T973" s="50"/>
      <c r="U973" s="50"/>
      <c r="V973" s="50"/>
      <c r="W973" s="52"/>
      <c r="X973" s="50"/>
      <c r="Y973" s="50"/>
      <c r="Z973" s="50"/>
    </row>
    <row r="974" spans="1:26" ht="17.2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0"/>
      <c r="K974" s="125"/>
      <c r="L974" s="125"/>
      <c r="R974" s="50"/>
      <c r="S974" s="50"/>
      <c r="T974" s="50"/>
      <c r="U974" s="50"/>
      <c r="V974" s="50"/>
      <c r="W974" s="52"/>
      <c r="X974" s="50"/>
      <c r="Y974" s="50"/>
      <c r="Z974" s="50"/>
    </row>
    <row r="975" spans="1:26" ht="17.2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0"/>
      <c r="K975" s="125"/>
      <c r="L975" s="125"/>
      <c r="R975" s="50"/>
      <c r="S975" s="50"/>
      <c r="T975" s="50"/>
      <c r="U975" s="50"/>
      <c r="V975" s="50"/>
      <c r="W975" s="52"/>
      <c r="X975" s="50"/>
      <c r="Y975" s="50"/>
      <c r="Z975" s="50"/>
    </row>
    <row r="976" spans="1:26" ht="17.2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0"/>
      <c r="K976" s="125"/>
      <c r="L976" s="125"/>
      <c r="R976" s="50"/>
      <c r="S976" s="50"/>
      <c r="T976" s="50"/>
      <c r="U976" s="50"/>
      <c r="V976" s="50"/>
      <c r="W976" s="52"/>
      <c r="X976" s="50"/>
      <c r="Y976" s="50"/>
      <c r="Z976" s="50"/>
    </row>
    <row r="977" spans="1:26" ht="17.2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0"/>
      <c r="K977" s="125"/>
      <c r="L977" s="125"/>
      <c r="R977" s="50"/>
      <c r="S977" s="50"/>
      <c r="T977" s="50"/>
      <c r="U977" s="50"/>
      <c r="V977" s="50"/>
      <c r="W977" s="52"/>
      <c r="X977" s="50"/>
      <c r="Y977" s="50"/>
      <c r="Z977" s="50"/>
    </row>
    <row r="978" spans="1:26" ht="17.2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0"/>
      <c r="K978" s="125"/>
      <c r="L978" s="125"/>
      <c r="R978" s="50"/>
      <c r="S978" s="50"/>
      <c r="T978" s="50"/>
      <c r="U978" s="50"/>
      <c r="V978" s="50"/>
      <c r="W978" s="52"/>
      <c r="X978" s="50"/>
      <c r="Y978" s="50"/>
      <c r="Z978" s="50"/>
    </row>
    <row r="979" spans="1:26" ht="17.2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0"/>
      <c r="K979" s="125"/>
      <c r="L979" s="125"/>
      <c r="R979" s="50"/>
      <c r="S979" s="50"/>
      <c r="T979" s="50"/>
      <c r="U979" s="50"/>
      <c r="V979" s="50"/>
      <c r="W979" s="52"/>
      <c r="X979" s="50"/>
      <c r="Y979" s="50"/>
      <c r="Z979" s="50"/>
    </row>
    <row r="980" spans="1:26" ht="17.2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0"/>
      <c r="K980" s="125"/>
      <c r="L980" s="125"/>
      <c r="R980" s="50"/>
      <c r="S980" s="50"/>
      <c r="T980" s="50"/>
      <c r="U980" s="50"/>
      <c r="V980" s="50"/>
      <c r="W980" s="52"/>
      <c r="X980" s="50"/>
      <c r="Y980" s="50"/>
      <c r="Z980" s="50"/>
    </row>
    <row r="981" spans="1:26" ht="17.2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0"/>
      <c r="K981" s="125"/>
      <c r="L981" s="125"/>
      <c r="R981" s="50"/>
      <c r="S981" s="50"/>
      <c r="T981" s="50"/>
      <c r="U981" s="50"/>
      <c r="V981" s="50"/>
      <c r="W981" s="52"/>
      <c r="X981" s="50"/>
      <c r="Y981" s="50"/>
      <c r="Z981" s="50"/>
    </row>
    <row r="982" spans="1:26" ht="17.2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0"/>
      <c r="K982" s="125"/>
      <c r="L982" s="125"/>
      <c r="R982" s="50"/>
      <c r="S982" s="50"/>
      <c r="T982" s="50"/>
      <c r="U982" s="50"/>
      <c r="V982" s="50"/>
      <c r="W982" s="52"/>
      <c r="X982" s="50"/>
      <c r="Y982" s="50"/>
      <c r="Z982" s="50"/>
    </row>
    <row r="983" spans="1:26" ht="17.2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0"/>
      <c r="K983" s="125"/>
      <c r="L983" s="125"/>
      <c r="R983" s="50"/>
      <c r="S983" s="50"/>
      <c r="T983" s="50"/>
      <c r="U983" s="50"/>
      <c r="V983" s="50"/>
      <c r="W983" s="52"/>
      <c r="X983" s="50"/>
      <c r="Y983" s="50"/>
      <c r="Z983" s="50"/>
    </row>
    <row r="984" spans="1:26" ht="17.2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0"/>
      <c r="K984" s="125"/>
      <c r="L984" s="125"/>
      <c r="R984" s="50"/>
      <c r="S984" s="50"/>
      <c r="T984" s="50"/>
      <c r="U984" s="50"/>
      <c r="V984" s="50"/>
      <c r="W984" s="52"/>
      <c r="X984" s="50"/>
      <c r="Y984" s="50"/>
      <c r="Z984" s="50"/>
    </row>
    <row r="985" spans="1:26" ht="17.2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0"/>
      <c r="K985" s="125"/>
      <c r="L985" s="125"/>
      <c r="R985" s="50"/>
      <c r="S985" s="50"/>
      <c r="T985" s="50"/>
      <c r="U985" s="50"/>
      <c r="V985" s="50"/>
      <c r="W985" s="52"/>
      <c r="X985" s="50"/>
      <c r="Y985" s="50"/>
      <c r="Z985" s="50"/>
    </row>
    <row r="986" spans="1:26" ht="17.2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0"/>
      <c r="K986" s="125"/>
      <c r="L986" s="125"/>
      <c r="R986" s="50"/>
      <c r="S986" s="50"/>
      <c r="T986" s="50"/>
      <c r="U986" s="50"/>
      <c r="V986" s="50"/>
      <c r="W986" s="52"/>
      <c r="X986" s="50"/>
      <c r="Y986" s="50"/>
      <c r="Z986" s="50"/>
    </row>
    <row r="987" spans="1:26" ht="17.2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0"/>
      <c r="K987" s="125"/>
      <c r="L987" s="125"/>
      <c r="R987" s="50"/>
      <c r="S987" s="50"/>
      <c r="T987" s="50"/>
      <c r="U987" s="50"/>
      <c r="V987" s="50"/>
      <c r="W987" s="52"/>
      <c r="X987" s="50"/>
      <c r="Y987" s="50"/>
      <c r="Z987" s="50"/>
    </row>
    <row r="988" spans="1:26" ht="17.2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0"/>
      <c r="K988" s="125"/>
      <c r="L988" s="125"/>
      <c r="R988" s="50"/>
      <c r="S988" s="50"/>
      <c r="T988" s="50"/>
      <c r="U988" s="50"/>
      <c r="V988" s="50"/>
      <c r="W988" s="52"/>
      <c r="X988" s="50"/>
      <c r="Y988" s="50"/>
      <c r="Z988" s="50"/>
    </row>
    <row r="989" spans="1:26" ht="17.2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0"/>
      <c r="K989" s="125"/>
      <c r="L989" s="125"/>
      <c r="R989" s="50"/>
      <c r="S989" s="50"/>
      <c r="T989" s="50"/>
      <c r="U989" s="50"/>
      <c r="V989" s="50"/>
      <c r="W989" s="52"/>
      <c r="X989" s="50"/>
      <c r="Y989" s="50"/>
      <c r="Z989" s="50"/>
    </row>
    <row r="990" spans="1:26" ht="17.2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0"/>
      <c r="K990" s="125"/>
      <c r="L990" s="125"/>
      <c r="R990" s="50"/>
      <c r="S990" s="50"/>
      <c r="T990" s="50"/>
      <c r="U990" s="50"/>
      <c r="V990" s="50"/>
      <c r="W990" s="52"/>
      <c r="X990" s="50"/>
      <c r="Y990" s="50"/>
      <c r="Z990" s="50"/>
    </row>
    <row r="991" spans="1:26" ht="17.2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0"/>
      <c r="K991" s="125"/>
      <c r="L991" s="125"/>
      <c r="R991" s="50"/>
      <c r="S991" s="50"/>
      <c r="T991" s="50"/>
      <c r="U991" s="50"/>
      <c r="V991" s="50"/>
      <c r="W991" s="52"/>
      <c r="X991" s="50"/>
      <c r="Y991" s="50"/>
      <c r="Z991" s="50"/>
    </row>
    <row r="992" spans="1:26" ht="17.2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0"/>
      <c r="K992" s="125"/>
      <c r="L992" s="125"/>
      <c r="R992" s="50"/>
      <c r="S992" s="50"/>
      <c r="T992" s="50"/>
      <c r="U992" s="50"/>
      <c r="V992" s="50"/>
      <c r="W992" s="52"/>
      <c r="X992" s="50"/>
      <c r="Y992" s="50"/>
      <c r="Z992" s="50"/>
    </row>
    <row r="993" spans="1:26" ht="17.2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0"/>
      <c r="K993" s="125"/>
      <c r="L993" s="125"/>
      <c r="R993" s="50"/>
      <c r="S993" s="50"/>
      <c r="T993" s="50"/>
      <c r="U993" s="50"/>
      <c r="V993" s="50"/>
      <c r="W993" s="52"/>
      <c r="X993" s="50"/>
      <c r="Y993" s="50"/>
      <c r="Z993" s="50"/>
    </row>
    <row r="994" spans="1:26" ht="17.2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0"/>
      <c r="K994" s="125"/>
      <c r="L994" s="125"/>
      <c r="R994" s="50"/>
      <c r="S994" s="50"/>
      <c r="T994" s="50"/>
      <c r="U994" s="50"/>
      <c r="V994" s="50"/>
      <c r="W994" s="52"/>
      <c r="X994" s="50"/>
      <c r="Y994" s="50"/>
      <c r="Z994" s="50"/>
    </row>
    <row r="995" spans="1:26" ht="17.2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0"/>
      <c r="K995" s="125"/>
      <c r="L995" s="125"/>
      <c r="R995" s="50"/>
      <c r="S995" s="50"/>
      <c r="T995" s="50"/>
      <c r="U995" s="50"/>
      <c r="V995" s="50"/>
      <c r="W995" s="52"/>
      <c r="X995" s="50"/>
      <c r="Y995" s="50"/>
      <c r="Z995" s="50"/>
    </row>
    <row r="996" spans="1:26" ht="17.2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0"/>
      <c r="K996" s="125"/>
      <c r="L996" s="125"/>
      <c r="R996" s="50"/>
      <c r="S996" s="50"/>
      <c r="T996" s="50"/>
      <c r="U996" s="50"/>
      <c r="V996" s="50"/>
      <c r="W996" s="52"/>
      <c r="X996" s="50"/>
      <c r="Y996" s="50"/>
      <c r="Z996" s="50"/>
    </row>
    <row r="997" spans="1:26" ht="17.2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0"/>
      <c r="K997" s="125"/>
      <c r="L997" s="125"/>
      <c r="R997" s="50"/>
      <c r="S997" s="50"/>
      <c r="T997" s="50"/>
      <c r="U997" s="50"/>
      <c r="V997" s="50"/>
      <c r="W997" s="52"/>
      <c r="X997" s="50"/>
      <c r="Y997" s="50"/>
      <c r="Z997" s="50"/>
    </row>
    <row r="998" spans="1:26" ht="17.2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0"/>
      <c r="K998" s="125"/>
      <c r="L998" s="125"/>
      <c r="R998" s="50"/>
      <c r="S998" s="50"/>
      <c r="T998" s="50"/>
      <c r="U998" s="50"/>
      <c r="V998" s="50"/>
      <c r="W998" s="52"/>
      <c r="X998" s="50"/>
      <c r="Y998" s="50"/>
      <c r="Z998" s="50"/>
    </row>
    <row r="999" spans="1:26" ht="17.2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0"/>
      <c r="K999" s="125"/>
      <c r="L999" s="125"/>
      <c r="R999" s="50"/>
      <c r="S999" s="50"/>
      <c r="T999" s="50"/>
      <c r="U999" s="50"/>
      <c r="V999" s="50"/>
      <c r="W999" s="52"/>
      <c r="X999" s="50"/>
      <c r="Y999" s="50"/>
      <c r="Z999" s="50"/>
    </row>
    <row r="1000" spans="1:26" ht="17.2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0"/>
      <c r="K1000" s="125"/>
      <c r="L1000" s="125"/>
      <c r="R1000" s="50"/>
      <c r="S1000" s="50"/>
      <c r="T1000" s="50"/>
      <c r="U1000" s="50"/>
      <c r="V1000" s="50"/>
      <c r="W1000" s="52"/>
      <c r="X1000" s="50"/>
      <c r="Y1000" s="50"/>
      <c r="Z1000" s="50"/>
    </row>
  </sheetData>
  <autoFilter ref="Q3:W69" xr:uid="{00000000-0001-0000-0C00-000000000000}"/>
  <mergeCells count="14">
    <mergeCell ref="J3:J4"/>
    <mergeCell ref="F14:G14"/>
    <mergeCell ref="E38:I38"/>
    <mergeCell ref="F35:G35"/>
    <mergeCell ref="E36:G36"/>
    <mergeCell ref="C1:F1"/>
    <mergeCell ref="G1:I1"/>
    <mergeCell ref="A3:C3"/>
    <mergeCell ref="E3:I3"/>
    <mergeCell ref="A4:C11"/>
    <mergeCell ref="A13:C13"/>
    <mergeCell ref="A20:C20"/>
    <mergeCell ref="A28:C28"/>
    <mergeCell ref="A37:C37"/>
  </mergeCells>
  <phoneticPr fontId="39" type="noConversion"/>
  <conditionalFormatting sqref="I5:I35">
    <cfRule type="cellIs" dxfId="9" priority="1" operator="greaterThan">
      <formula>0.9</formula>
    </cfRule>
  </conditionalFormatting>
  <conditionalFormatting sqref="J5:J36">
    <cfRule type="cellIs" dxfId="8" priority="2" operator="lessThan">
      <formula>0</formula>
    </cfRule>
  </conditionalFormatting>
  <dataValidations count="2">
    <dataValidation type="list" allowBlank="1" showInputMessage="1" showErrorMessage="1" sqref="R1:R1048576" xr:uid="{5F6F7637-F414-4D65-89C8-2AE234270862}">
      <formula1>$A$29:$A$34</formula1>
    </dataValidation>
    <dataValidation type="list" allowBlank="1" showInputMessage="1" showErrorMessage="1" sqref="U1:U1048576" xr:uid="{375BD6E2-869C-45A5-8CC4-5E892BF0F16A}">
      <formula1>$G$5:$G$34</formula1>
    </dataValidation>
  </dataValidations>
  <pageMargins left="0.70866141732283472" right="0.70866141732283472" top="0.74803149606299213" bottom="0.74803149606299213" header="0" footer="0"/>
  <pageSetup paperSize="9" orientation="portrait"/>
  <colBreaks count="1" manualBreakCount="1">
    <brk id="10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BFBFBF"/>
  </sheetPr>
  <dimension ref="A1:Z1000"/>
  <sheetViews>
    <sheetView showGridLines="0" workbookViewId="0"/>
  </sheetViews>
  <sheetFormatPr defaultColWidth="14.42578125" defaultRowHeight="15" customHeight="1" outlineLevelCol="1"/>
  <cols>
    <col min="1" max="3" width="14" customWidth="1"/>
    <col min="4" max="4" width="2.42578125" customWidth="1"/>
    <col min="6" max="9" width="14" customWidth="1"/>
    <col min="10" max="10" width="10.28515625" customWidth="1"/>
    <col min="11" max="11" width="2.42578125" customWidth="1"/>
    <col min="12" max="14" width="14" customWidth="1"/>
    <col min="15" max="15" width="18.42578125" customWidth="1"/>
    <col min="16" max="16" width="2.42578125" customWidth="1"/>
    <col min="17" max="17" width="8" customWidth="1"/>
    <col min="18" max="18" width="17.140625" customWidth="1"/>
    <col min="19" max="20" width="14" hidden="1" customWidth="1" outlineLevel="1"/>
    <col min="21" max="21" width="14" customWidth="1" collapsed="1"/>
    <col min="22" max="26" width="14" customWidth="1"/>
  </cols>
  <sheetData>
    <row r="1" spans="1:26" ht="17.25" customHeight="1">
      <c r="A1" s="122" t="s">
        <v>17</v>
      </c>
      <c r="B1" s="53"/>
      <c r="C1" s="426"/>
      <c r="D1" s="427"/>
      <c r="E1" s="427"/>
      <c r="F1" s="427"/>
      <c r="G1" s="428"/>
      <c r="H1" s="427"/>
      <c r="I1" s="427"/>
      <c r="J1" s="124"/>
      <c r="K1" s="125"/>
      <c r="L1" s="125"/>
      <c r="R1" s="50"/>
      <c r="S1" s="50"/>
      <c r="T1" s="50"/>
      <c r="U1" s="50"/>
      <c r="V1" s="50"/>
      <c r="W1" s="52"/>
      <c r="X1" s="50"/>
      <c r="Y1" s="50"/>
      <c r="Z1" s="50"/>
    </row>
    <row r="2" spans="1:26" ht="17.25" customHeight="1">
      <c r="A2" s="53"/>
      <c r="B2" s="53"/>
      <c r="C2" s="53"/>
      <c r="D2" s="53"/>
      <c r="E2" s="53"/>
      <c r="F2" s="53"/>
      <c r="G2" s="53"/>
      <c r="H2" s="53"/>
      <c r="I2" s="53"/>
      <c r="J2" s="127"/>
      <c r="K2" s="125"/>
      <c r="L2" s="128" t="s">
        <v>111</v>
      </c>
      <c r="Q2" s="59" t="s">
        <v>112</v>
      </c>
      <c r="R2" s="50"/>
      <c r="S2" s="50"/>
      <c r="T2" s="50"/>
      <c r="U2" s="50"/>
      <c r="V2" s="50"/>
      <c r="W2" s="52"/>
      <c r="X2" s="50"/>
      <c r="Y2" s="50"/>
      <c r="Z2" s="50"/>
    </row>
    <row r="3" spans="1:26" ht="17.25" customHeight="1">
      <c r="A3" s="429" t="s">
        <v>113</v>
      </c>
      <c r="B3" s="388"/>
      <c r="C3" s="430"/>
      <c r="D3" s="129"/>
      <c r="E3" s="431" t="s">
        <v>114</v>
      </c>
      <c r="F3" s="432"/>
      <c r="G3" s="432"/>
      <c r="H3" s="432"/>
      <c r="I3" s="433"/>
      <c r="J3" s="434" t="s">
        <v>115</v>
      </c>
      <c r="K3" s="130"/>
      <c r="L3" s="131" t="s">
        <v>116</v>
      </c>
      <c r="M3" s="132" t="s">
        <v>25</v>
      </c>
      <c r="N3" s="132" t="s">
        <v>24</v>
      </c>
      <c r="O3" s="133" t="s">
        <v>117</v>
      </c>
      <c r="Q3" s="134" t="s">
        <v>116</v>
      </c>
      <c r="R3" s="135" t="s">
        <v>118</v>
      </c>
      <c r="S3" s="135" t="s">
        <v>119</v>
      </c>
      <c r="T3" s="135" t="s">
        <v>120</v>
      </c>
      <c r="U3" s="135" t="s">
        <v>121</v>
      </c>
      <c r="V3" s="136" t="s">
        <v>24</v>
      </c>
      <c r="W3" s="137" t="s">
        <v>122</v>
      </c>
      <c r="X3" s="50"/>
      <c r="Y3" s="50"/>
      <c r="Z3" s="50"/>
    </row>
    <row r="4" spans="1:26" ht="17.25" customHeight="1">
      <c r="A4" s="442"/>
      <c r="B4" s="443"/>
      <c r="C4" s="444"/>
      <c r="D4" s="126"/>
      <c r="E4" s="138" t="s">
        <v>119</v>
      </c>
      <c r="F4" s="139" t="s">
        <v>120</v>
      </c>
      <c r="G4" s="139" t="s">
        <v>121</v>
      </c>
      <c r="H4" s="139" t="s">
        <v>24</v>
      </c>
      <c r="I4" s="140" t="s">
        <v>123</v>
      </c>
      <c r="J4" s="435"/>
      <c r="K4" s="141"/>
      <c r="L4" s="142"/>
      <c r="M4" s="143" t="s">
        <v>46</v>
      </c>
      <c r="N4" s="193">
        <v>1000000</v>
      </c>
      <c r="O4" s="145"/>
      <c r="Q4" s="293">
        <v>45597</v>
      </c>
      <c r="R4" s="156" t="s">
        <v>110</v>
      </c>
      <c r="S4" s="147"/>
      <c r="T4" s="147"/>
      <c r="U4" s="157" t="s">
        <v>62</v>
      </c>
      <c r="V4" s="157">
        <f>759000/3+3548</f>
        <v>256548</v>
      </c>
      <c r="W4" s="158"/>
      <c r="X4" s="50"/>
      <c r="Y4" s="50"/>
      <c r="Z4" s="50"/>
    </row>
    <row r="5" spans="1:26" ht="17.25" customHeight="1">
      <c r="A5" s="445"/>
      <c r="B5" s="446"/>
      <c r="C5" s="447"/>
      <c r="D5" s="168" t="str">
        <f>현금흐름!$B$20</f>
        <v>관리비</v>
      </c>
      <c r="E5" s="150" t="s">
        <v>125</v>
      </c>
      <c r="F5" s="151" t="str">
        <f>현금흐름!A20</f>
        <v>주거</v>
      </c>
      <c r="G5" s="152" t="str">
        <f>현금흐름!$B$20</f>
        <v>관리비</v>
      </c>
      <c r="H5" s="153">
        <f t="shared" ref="H5:H13" si="0">SUMIF(U:U,G5,V:V)</f>
        <v>0</v>
      </c>
      <c r="I5" s="285" t="e">
        <f>H5/현금흐름!W20</f>
        <v>#DIV/0!</v>
      </c>
      <c r="J5" s="154">
        <f>현금흐름!W20-H5</f>
        <v>0</v>
      </c>
      <c r="K5" s="141"/>
      <c r="L5" s="142"/>
      <c r="M5" s="143" t="s">
        <v>47</v>
      </c>
      <c r="N5" s="144"/>
      <c r="O5" s="145"/>
      <c r="Q5" s="155"/>
      <c r="R5" s="156"/>
      <c r="S5" s="147"/>
      <c r="T5" s="147"/>
      <c r="U5" s="157"/>
      <c r="V5" s="157"/>
      <c r="W5" s="158"/>
      <c r="X5" s="50"/>
      <c r="Y5" s="50"/>
      <c r="Z5" s="50"/>
    </row>
    <row r="6" spans="1:26" ht="17.25" customHeight="1">
      <c r="A6" s="445"/>
      <c r="B6" s="446"/>
      <c r="C6" s="447"/>
      <c r="D6" s="168" t="str">
        <f>현금흐름!$B$21</f>
        <v>전세대출</v>
      </c>
      <c r="E6" s="159" t="s">
        <v>125</v>
      </c>
      <c r="F6" s="160" t="str">
        <f>현금흐름!A20</f>
        <v>주거</v>
      </c>
      <c r="G6" s="161" t="str">
        <f>현금흐름!$B$21</f>
        <v>전세대출</v>
      </c>
      <c r="H6" s="162">
        <f t="shared" si="0"/>
        <v>0</v>
      </c>
      <c r="I6" s="285" t="e">
        <f>H6/현금흐름!W21</f>
        <v>#DIV/0!</v>
      </c>
      <c r="J6" s="154">
        <f>현금흐름!W21-H6</f>
        <v>0</v>
      </c>
      <c r="K6" s="141"/>
      <c r="L6" s="142"/>
      <c r="M6" s="143" t="s">
        <v>48</v>
      </c>
      <c r="N6" s="144"/>
      <c r="O6" s="145"/>
      <c r="Q6" s="155"/>
      <c r="R6" s="156"/>
      <c r="S6" s="147"/>
      <c r="T6" s="147"/>
      <c r="U6" s="157"/>
      <c r="V6" s="157"/>
      <c r="W6" s="158"/>
      <c r="X6" s="50"/>
      <c r="Y6" s="50"/>
      <c r="Z6" s="50"/>
    </row>
    <row r="7" spans="1:26" ht="17.25" customHeight="1">
      <c r="A7" s="445"/>
      <c r="B7" s="446"/>
      <c r="C7" s="447"/>
      <c r="D7" s="168" t="str">
        <f>현금흐름!$B$22</f>
        <v>휴대폰</v>
      </c>
      <c r="E7" s="159" t="s">
        <v>125</v>
      </c>
      <c r="F7" s="163" t="str">
        <f>현금흐름!A22</f>
        <v>통신</v>
      </c>
      <c r="G7" s="161" t="str">
        <f>현금흐름!$B$22</f>
        <v>휴대폰</v>
      </c>
      <c r="H7" s="162">
        <f t="shared" si="0"/>
        <v>256548</v>
      </c>
      <c r="I7" s="285" t="e">
        <f>H7/현금흐름!W22</f>
        <v>#DIV/0!</v>
      </c>
      <c r="J7" s="154">
        <f>현금흐름!W22-H7</f>
        <v>-256548</v>
      </c>
      <c r="K7" s="141"/>
      <c r="L7" s="142"/>
      <c r="M7" s="143"/>
      <c r="N7" s="144"/>
      <c r="O7" s="145"/>
      <c r="Q7" s="155"/>
      <c r="R7" s="156"/>
      <c r="S7" s="147"/>
      <c r="T7" s="147"/>
      <c r="U7" s="157"/>
      <c r="V7" s="157"/>
      <c r="W7" s="158"/>
      <c r="X7" s="50"/>
      <c r="Y7" s="50"/>
      <c r="Z7" s="50"/>
    </row>
    <row r="8" spans="1:26" ht="17.25" customHeight="1">
      <c r="A8" s="445"/>
      <c r="B8" s="446"/>
      <c r="C8" s="447"/>
      <c r="D8" s="168" t="str">
        <f>현금흐름!$B$23</f>
        <v>인터넷/TV</v>
      </c>
      <c r="E8" s="159" t="s">
        <v>125</v>
      </c>
      <c r="F8" s="160" t="str">
        <f>현금흐름!A22</f>
        <v>통신</v>
      </c>
      <c r="G8" s="161" t="str">
        <f>현금흐름!$B$23</f>
        <v>인터넷/TV</v>
      </c>
      <c r="H8" s="162">
        <f t="shared" si="0"/>
        <v>0</v>
      </c>
      <c r="I8" s="285" t="e">
        <f>H8/현금흐름!W23</f>
        <v>#DIV/0!</v>
      </c>
      <c r="J8" s="154">
        <f>현금흐름!W23-H8</f>
        <v>0</v>
      </c>
      <c r="K8" s="141"/>
      <c r="L8" s="142"/>
      <c r="M8" s="143"/>
      <c r="N8" s="144"/>
      <c r="O8" s="145"/>
      <c r="Q8" s="155"/>
      <c r="R8" s="156"/>
      <c r="S8" s="147"/>
      <c r="T8" s="147"/>
      <c r="U8" s="157"/>
      <c r="V8" s="157"/>
      <c r="W8" s="158"/>
      <c r="X8" s="50"/>
      <c r="Y8" s="50"/>
      <c r="Z8" s="50"/>
    </row>
    <row r="9" spans="1:26" ht="17.25" customHeight="1">
      <c r="A9" s="445"/>
      <c r="B9" s="446"/>
      <c r="C9" s="447"/>
      <c r="D9" s="168" t="str">
        <f>현금흐름!$B$24</f>
        <v>보장성</v>
      </c>
      <c r="E9" s="159" t="s">
        <v>125</v>
      </c>
      <c r="F9" s="164" t="str">
        <f>현금흐름!A24</f>
        <v>보험</v>
      </c>
      <c r="G9" s="161" t="str">
        <f>현금흐름!$B$24</f>
        <v>보장성</v>
      </c>
      <c r="H9" s="162">
        <f t="shared" si="0"/>
        <v>0</v>
      </c>
      <c r="I9" s="285" t="e">
        <f>H9/현금흐름!W24</f>
        <v>#DIV/0!</v>
      </c>
      <c r="J9" s="154">
        <f>현금흐름!W24-H9</f>
        <v>0</v>
      </c>
      <c r="K9" s="141"/>
      <c r="L9" s="142"/>
      <c r="M9" s="143"/>
      <c r="N9" s="144"/>
      <c r="O9" s="145"/>
      <c r="Q9" s="155"/>
      <c r="R9" s="156"/>
      <c r="S9" s="147"/>
      <c r="T9" s="147"/>
      <c r="U9" s="157"/>
      <c r="V9" s="157"/>
      <c r="W9" s="158"/>
      <c r="X9" s="50"/>
      <c r="Y9" s="50"/>
      <c r="Z9" s="50"/>
    </row>
    <row r="10" spans="1:26" ht="17.25" customHeight="1">
      <c r="A10" s="445"/>
      <c r="B10" s="446"/>
      <c r="C10" s="447"/>
      <c r="D10" s="168" t="str">
        <f>현금흐름!$B$25</f>
        <v>주담대</v>
      </c>
      <c r="E10" s="159" t="s">
        <v>125</v>
      </c>
      <c r="F10" s="163" t="str">
        <f>현금흐름!A25</f>
        <v>이자</v>
      </c>
      <c r="G10" s="161" t="str">
        <f>현금흐름!$B$25</f>
        <v>주담대</v>
      </c>
      <c r="H10" s="162">
        <f t="shared" si="0"/>
        <v>0</v>
      </c>
      <c r="I10" s="285" t="e">
        <f>H10/현금흐름!W25</f>
        <v>#DIV/0!</v>
      </c>
      <c r="J10" s="154">
        <f>현금흐름!W25-H10</f>
        <v>0</v>
      </c>
      <c r="K10" s="141"/>
      <c r="L10" s="142"/>
      <c r="M10" s="143"/>
      <c r="N10" s="144"/>
      <c r="O10" s="145"/>
      <c r="Q10" s="155"/>
      <c r="R10" s="156"/>
      <c r="S10" s="147"/>
      <c r="T10" s="147"/>
      <c r="U10" s="157"/>
      <c r="V10" s="157"/>
      <c r="W10" s="158"/>
      <c r="X10" s="50"/>
      <c r="Y10" s="50"/>
      <c r="Z10" s="50"/>
    </row>
    <row r="11" spans="1:26" ht="17.25" customHeight="1">
      <c r="A11" s="448"/>
      <c r="B11" s="449"/>
      <c r="C11" s="450"/>
      <c r="D11" s="168" t="str">
        <f>현금흐름!$B$26</f>
        <v>신용</v>
      </c>
      <c r="E11" s="159" t="s">
        <v>125</v>
      </c>
      <c r="F11" s="160" t="str">
        <f>현금흐름!A25</f>
        <v>이자</v>
      </c>
      <c r="G11" s="161" t="str">
        <f>현금흐름!$B$26</f>
        <v>신용</v>
      </c>
      <c r="H11" s="162">
        <f t="shared" si="0"/>
        <v>0</v>
      </c>
      <c r="I11" s="285" t="e">
        <f>H11/현금흐름!W26</f>
        <v>#DIV/0!</v>
      </c>
      <c r="J11" s="154">
        <f>현금흐름!W26-H11</f>
        <v>0</v>
      </c>
      <c r="K11" s="141"/>
      <c r="L11" s="142"/>
      <c r="M11" s="143"/>
      <c r="N11" s="144"/>
      <c r="O11" s="145"/>
      <c r="Q11" s="155"/>
      <c r="R11" s="156"/>
      <c r="S11" s="147"/>
      <c r="T11" s="147"/>
      <c r="U11" s="157"/>
      <c r="V11" s="157"/>
      <c r="W11" s="158"/>
      <c r="X11" s="50"/>
      <c r="Y11" s="50"/>
      <c r="Z11" s="50"/>
    </row>
    <row r="12" spans="1:26" ht="17.25" customHeight="1">
      <c r="D12" s="168" t="str">
        <f>현금흐름!$B$27</f>
        <v>대중교통/택시</v>
      </c>
      <c r="E12" s="159" t="s">
        <v>125</v>
      </c>
      <c r="F12" s="164" t="str">
        <f>현금흐름!A27</f>
        <v>교통</v>
      </c>
      <c r="G12" s="161" t="str">
        <f>현금흐름!$B$27</f>
        <v>대중교통/택시</v>
      </c>
      <c r="H12" s="162">
        <f t="shared" si="0"/>
        <v>0</v>
      </c>
      <c r="I12" s="285" t="e">
        <f>H12/현금흐름!W27</f>
        <v>#DIV/0!</v>
      </c>
      <c r="J12" s="154">
        <f>현금흐름!W27-H12</f>
        <v>0</v>
      </c>
      <c r="K12" s="141"/>
      <c r="L12" s="142"/>
      <c r="M12" s="143"/>
      <c r="N12" s="144"/>
      <c r="O12" s="145"/>
      <c r="Q12" s="155"/>
      <c r="R12" s="156"/>
      <c r="S12" s="147"/>
      <c r="T12" s="147"/>
      <c r="U12" s="157"/>
      <c r="V12" s="157"/>
      <c r="W12" s="158"/>
      <c r="X12" s="50"/>
      <c r="Y12" s="50"/>
      <c r="Z12" s="50"/>
    </row>
    <row r="13" spans="1:26" ht="17.25" customHeight="1">
      <c r="A13" s="451" t="s">
        <v>44</v>
      </c>
      <c r="B13" s="452"/>
      <c r="C13" s="453"/>
      <c r="D13" s="168" t="str">
        <f>현금흐름!$B$28</f>
        <v>세금/공과금</v>
      </c>
      <c r="E13" s="159" t="s">
        <v>125</v>
      </c>
      <c r="F13" s="164" t="str">
        <f>현금흐름!A28</f>
        <v>기타</v>
      </c>
      <c r="G13" s="161" t="str">
        <f>현금흐름!$B$28</f>
        <v>세금/공과금</v>
      </c>
      <c r="H13" s="162">
        <f t="shared" si="0"/>
        <v>0</v>
      </c>
      <c r="I13" s="285" t="e">
        <f>H13/현금흐름!W28</f>
        <v>#DIV/0!</v>
      </c>
      <c r="J13" s="154">
        <f>현금흐름!W28-H13</f>
        <v>0</v>
      </c>
      <c r="K13" s="141"/>
      <c r="L13" s="142"/>
      <c r="M13" s="143"/>
      <c r="N13" s="144"/>
      <c r="O13" s="145"/>
      <c r="Q13" s="155"/>
      <c r="R13" s="156"/>
      <c r="S13" s="147"/>
      <c r="T13" s="147"/>
      <c r="U13" s="157"/>
      <c r="V13" s="157"/>
      <c r="W13" s="158"/>
      <c r="X13" s="50"/>
      <c r="Y13" s="50"/>
      <c r="Z13" s="50"/>
    </row>
    <row r="14" spans="1:26" ht="17.25" customHeight="1">
      <c r="A14" s="312" t="s">
        <v>126</v>
      </c>
      <c r="B14" s="166" t="s">
        <v>24</v>
      </c>
      <c r="C14" s="313" t="s">
        <v>127</v>
      </c>
      <c r="D14" s="126"/>
      <c r="E14" s="170"/>
      <c r="F14" s="436" t="s">
        <v>1</v>
      </c>
      <c r="G14" s="367"/>
      <c r="H14" s="171">
        <f>SUM(H5:H13)</f>
        <v>256548</v>
      </c>
      <c r="I14" s="287" t="e">
        <f>H14/현금흐름!W29</f>
        <v>#DIV/0!</v>
      </c>
      <c r="J14" s="172">
        <f>현금흐름!W29-H14</f>
        <v>-256548</v>
      </c>
      <c r="K14" s="141"/>
      <c r="L14" s="142"/>
      <c r="M14" s="143"/>
      <c r="N14" s="144"/>
      <c r="O14" s="145"/>
      <c r="Q14" s="155"/>
      <c r="R14" s="156"/>
      <c r="S14" s="147"/>
      <c r="T14" s="147"/>
      <c r="U14" s="157"/>
      <c r="V14" s="157"/>
      <c r="W14" s="158"/>
      <c r="X14" s="50"/>
      <c r="Y14" s="50"/>
      <c r="Z14" s="50"/>
    </row>
    <row r="15" spans="1:26" ht="17.25" customHeight="1">
      <c r="A15" s="314" t="str">
        <f>현금흐름!A4</f>
        <v>회사</v>
      </c>
      <c r="B15" s="162">
        <f>SUMIF($M$4:$M$15,A15,$N$4:$N$15)</f>
        <v>1000000</v>
      </c>
      <c r="C15" s="315">
        <f>B15/$B$18</f>
        <v>1</v>
      </c>
      <c r="D15" s="168" t="str">
        <f>현금흐름!$B$30</f>
        <v>자동차보험</v>
      </c>
      <c r="E15" s="173" t="s">
        <v>128</v>
      </c>
      <c r="F15" s="174" t="str">
        <f>현금흐름!A30</f>
        <v>차량</v>
      </c>
      <c r="G15" s="161" t="str">
        <f>현금흐름!$B$30</f>
        <v>자동차보험</v>
      </c>
      <c r="H15" s="162">
        <f t="shared" ref="H15:H34" si="1">SUMIF(U:U,G15,V:V)</f>
        <v>0</v>
      </c>
      <c r="I15" s="285" t="e">
        <f>H15/현금흐름!W30</f>
        <v>#DIV/0!</v>
      </c>
      <c r="J15" s="154">
        <f>현금흐름!W30-H15</f>
        <v>0</v>
      </c>
      <c r="K15" s="175"/>
      <c r="L15" s="142"/>
      <c r="M15" s="143"/>
      <c r="N15" s="144"/>
      <c r="O15" s="145"/>
      <c r="Q15" s="155"/>
      <c r="R15" s="156"/>
      <c r="S15" s="147"/>
      <c r="T15" s="147"/>
      <c r="U15" s="157"/>
      <c r="V15" s="157"/>
      <c r="W15" s="158"/>
      <c r="X15" s="50"/>
      <c r="Y15" s="50"/>
      <c r="Z15" s="50"/>
    </row>
    <row r="16" spans="1:26" ht="17.25" customHeight="1">
      <c r="A16" s="314" t="s">
        <v>47</v>
      </c>
      <c r="B16" s="162">
        <f>SUMIF($M$4:$M$15,A16,$N$4:$N$15)</f>
        <v>0</v>
      </c>
      <c r="C16" s="315">
        <f>B16/$B$18</f>
        <v>0</v>
      </c>
      <c r="D16" s="168" t="str">
        <f>현금흐름!$B$31</f>
        <v>주유</v>
      </c>
      <c r="E16" s="178" t="s">
        <v>128</v>
      </c>
      <c r="F16" s="179" t="str">
        <f>현금흐름!A30</f>
        <v>차량</v>
      </c>
      <c r="G16" s="161" t="str">
        <f>현금흐름!$B$31</f>
        <v>주유</v>
      </c>
      <c r="H16" s="162">
        <f t="shared" si="1"/>
        <v>0</v>
      </c>
      <c r="I16" s="285" t="e">
        <f>H16/현금흐름!W31</f>
        <v>#DIV/0!</v>
      </c>
      <c r="J16" s="154">
        <f>현금흐름!W31-H16</f>
        <v>0</v>
      </c>
      <c r="K16" s="141"/>
      <c r="L16" s="185"/>
      <c r="M16" s="186" t="s">
        <v>129</v>
      </c>
      <c r="N16" s="187">
        <f>SUM(N4:N15)</f>
        <v>1000000</v>
      </c>
      <c r="O16" s="188"/>
      <c r="Q16" s="155"/>
      <c r="R16" s="156"/>
      <c r="S16" s="147"/>
      <c r="T16" s="147"/>
      <c r="U16" s="157"/>
      <c r="V16" s="157"/>
      <c r="W16" s="158"/>
      <c r="X16" s="50"/>
      <c r="Y16" s="50"/>
      <c r="Z16" s="50"/>
    </row>
    <row r="17" spans="1:26" ht="17.25" customHeight="1">
      <c r="A17" s="314" t="s">
        <v>48</v>
      </c>
      <c r="B17" s="162">
        <f>SUMIF($M$4:$M$15,A17,$N$4:$N$15)</f>
        <v>0</v>
      </c>
      <c r="C17" s="315">
        <f>B17/$B$18</f>
        <v>0</v>
      </c>
      <c r="D17" s="168" t="str">
        <f>현금흐름!$B$32</f>
        <v>기타유지비</v>
      </c>
      <c r="E17" s="178" t="s">
        <v>128</v>
      </c>
      <c r="F17" s="180" t="str">
        <f>현금흐름!A30</f>
        <v>차량</v>
      </c>
      <c r="G17" s="161" t="str">
        <f>현금흐름!$B$32</f>
        <v>기타유지비</v>
      </c>
      <c r="H17" s="162">
        <f t="shared" si="1"/>
        <v>0</v>
      </c>
      <c r="I17" s="285" t="e">
        <f>H17/현금흐름!W32</f>
        <v>#DIV/0!</v>
      </c>
      <c r="J17" s="154">
        <f>현금흐름!W32-H17</f>
        <v>0</v>
      </c>
      <c r="K17" s="141"/>
      <c r="L17" s="128"/>
      <c r="Q17" s="155"/>
      <c r="R17" s="156"/>
      <c r="S17" s="147"/>
      <c r="T17" s="147"/>
      <c r="U17" s="157"/>
      <c r="V17" s="157"/>
      <c r="W17" s="158"/>
      <c r="X17" s="50"/>
      <c r="Y17" s="50"/>
      <c r="Z17" s="50"/>
    </row>
    <row r="18" spans="1:26" ht="17.25" customHeight="1">
      <c r="A18" s="316" t="s">
        <v>129</v>
      </c>
      <c r="B18" s="317">
        <f>SUM(B15:B17)</f>
        <v>1000000</v>
      </c>
      <c r="C18" s="318"/>
      <c r="D18" s="168" t="str">
        <f>현금흐름!$B$33</f>
        <v>집밥</v>
      </c>
      <c r="E18" s="178" t="s">
        <v>128</v>
      </c>
      <c r="F18" s="163" t="str">
        <f>현금흐름!A33</f>
        <v>식비</v>
      </c>
      <c r="G18" s="161" t="str">
        <f>현금흐름!$B$33</f>
        <v>집밥</v>
      </c>
      <c r="H18" s="162">
        <f t="shared" si="1"/>
        <v>0</v>
      </c>
      <c r="I18" s="285" t="e">
        <f>H18/현금흐름!W33</f>
        <v>#DIV/0!</v>
      </c>
      <c r="J18" s="154">
        <f>현금흐름!W33-H18</f>
        <v>0</v>
      </c>
      <c r="K18" s="141"/>
      <c r="L18" s="128" t="s">
        <v>49</v>
      </c>
      <c r="Q18" s="155"/>
      <c r="R18" s="156"/>
      <c r="S18" s="147"/>
      <c r="T18" s="147"/>
      <c r="U18" s="157"/>
      <c r="V18" s="157"/>
      <c r="W18" s="158"/>
      <c r="X18" s="50"/>
      <c r="Y18" s="50"/>
      <c r="Z18" s="50"/>
    </row>
    <row r="19" spans="1:26" ht="17.25" customHeight="1">
      <c r="A19" s="53"/>
      <c r="B19" s="53"/>
      <c r="C19" s="53"/>
      <c r="D19" s="168" t="str">
        <f>현금흐름!$B$34</f>
        <v>외식/배달</v>
      </c>
      <c r="E19" s="178" t="s">
        <v>128</v>
      </c>
      <c r="F19" s="181" t="str">
        <f>현금흐름!A33</f>
        <v>식비</v>
      </c>
      <c r="G19" s="161" t="str">
        <f>현금흐름!$B$34</f>
        <v>외식/배달</v>
      </c>
      <c r="H19" s="162">
        <f t="shared" si="1"/>
        <v>0</v>
      </c>
      <c r="I19" s="285" t="e">
        <f>H19/현금흐름!W34</f>
        <v>#DIV/0!</v>
      </c>
      <c r="J19" s="154">
        <f>현금흐름!W34-H19</f>
        <v>0</v>
      </c>
      <c r="K19" s="141"/>
      <c r="L19" s="131" t="s">
        <v>116</v>
      </c>
      <c r="M19" s="132" t="s">
        <v>130</v>
      </c>
      <c r="N19" s="132" t="s">
        <v>24</v>
      </c>
      <c r="O19" s="133" t="s">
        <v>117</v>
      </c>
      <c r="Q19" s="155"/>
      <c r="R19" s="156"/>
      <c r="S19" s="147"/>
      <c r="T19" s="147"/>
      <c r="U19" s="157"/>
      <c r="V19" s="157"/>
      <c r="W19" s="158"/>
      <c r="X19" s="50"/>
      <c r="Y19" s="50"/>
      <c r="Z19" s="50"/>
    </row>
    <row r="20" spans="1:26" ht="17.25" customHeight="1">
      <c r="A20" s="437" t="s">
        <v>49</v>
      </c>
      <c r="B20" s="438"/>
      <c r="C20" s="439"/>
      <c r="D20" s="168" t="str">
        <f>현금흐름!$B$35</f>
        <v>카페/간식</v>
      </c>
      <c r="E20" s="178" t="s">
        <v>128</v>
      </c>
      <c r="F20" s="184" t="str">
        <f>현금흐름!A33</f>
        <v>식비</v>
      </c>
      <c r="G20" s="161" t="str">
        <f>현금흐름!$B$35</f>
        <v>카페/간식</v>
      </c>
      <c r="H20" s="162">
        <f t="shared" si="1"/>
        <v>0</v>
      </c>
      <c r="I20" s="285" t="e">
        <f>H20/현금흐름!W35</f>
        <v>#DIV/0!</v>
      </c>
      <c r="J20" s="154">
        <f>현금흐름!W35-H20</f>
        <v>0</v>
      </c>
      <c r="K20" s="141"/>
      <c r="L20" s="142"/>
      <c r="M20" s="192" t="s">
        <v>153</v>
      </c>
      <c r="N20" s="193">
        <v>1000000</v>
      </c>
      <c r="O20" s="194"/>
      <c r="Q20" s="155"/>
      <c r="R20" s="156"/>
      <c r="S20" s="147"/>
      <c r="T20" s="147"/>
      <c r="U20" s="157"/>
      <c r="V20" s="157"/>
      <c r="W20" s="158"/>
      <c r="X20" s="50"/>
      <c r="Y20" s="50"/>
      <c r="Z20" s="50"/>
    </row>
    <row r="21" spans="1:26" ht="17.25" customHeight="1">
      <c r="A21" s="165" t="s">
        <v>130</v>
      </c>
      <c r="B21" s="166" t="s">
        <v>24</v>
      </c>
      <c r="C21" s="167" t="s">
        <v>127</v>
      </c>
      <c r="D21" s="168" t="str">
        <f>현금흐름!$B$36</f>
        <v>음악</v>
      </c>
      <c r="E21" s="178" t="s">
        <v>128</v>
      </c>
      <c r="F21" s="288" t="str">
        <f>현금흐름!A36</f>
        <v>취미</v>
      </c>
      <c r="G21" s="161" t="str">
        <f>현금흐름!$B$36</f>
        <v>음악</v>
      </c>
      <c r="H21" s="162">
        <f t="shared" si="1"/>
        <v>0</v>
      </c>
      <c r="I21" s="285" t="e">
        <f>H21/현금흐름!W36</f>
        <v>#DIV/0!</v>
      </c>
      <c r="J21" s="154">
        <f>현금흐름!W36-H21</f>
        <v>0</v>
      </c>
      <c r="K21" s="141"/>
      <c r="L21" s="142"/>
      <c r="M21" s="143" t="s">
        <v>154</v>
      </c>
      <c r="N21" s="193">
        <v>1000000</v>
      </c>
      <c r="O21" s="145"/>
      <c r="Q21" s="155"/>
      <c r="R21" s="156"/>
      <c r="S21" s="147"/>
      <c r="T21" s="147"/>
      <c r="U21" s="157"/>
      <c r="V21" s="157"/>
      <c r="W21" s="158"/>
      <c r="X21" s="50"/>
      <c r="Y21" s="50"/>
      <c r="Z21" s="50"/>
    </row>
    <row r="22" spans="1:26" ht="17.25" customHeight="1">
      <c r="A22" s="183" t="str">
        <f>현금흐름!A10</f>
        <v>대출상환</v>
      </c>
      <c r="B22" s="162">
        <f>SUMIF(M$20:M$31,A22,N$20:N$31)</f>
        <v>1000000</v>
      </c>
      <c r="C22" s="169">
        <f>B22/$B$26</f>
        <v>0.5</v>
      </c>
      <c r="D22" s="168" t="str">
        <f>현금흐름!$B$37</f>
        <v>문화</v>
      </c>
      <c r="E22" s="178" t="s">
        <v>128</v>
      </c>
      <c r="F22" s="289" t="str">
        <f>현금흐름!A36</f>
        <v>취미</v>
      </c>
      <c r="G22" s="161" t="str">
        <f>현금흐름!$B$37</f>
        <v>문화</v>
      </c>
      <c r="H22" s="162">
        <f t="shared" si="1"/>
        <v>0</v>
      </c>
      <c r="I22" s="285" t="e">
        <f>H22/현금흐름!W37</f>
        <v>#DIV/0!</v>
      </c>
      <c r="J22" s="154">
        <f>현금흐름!W37-H22</f>
        <v>0</v>
      </c>
      <c r="K22" s="141"/>
      <c r="L22" s="142"/>
      <c r="M22" s="143"/>
      <c r="N22" s="144"/>
      <c r="O22" s="145"/>
      <c r="Q22" s="155"/>
      <c r="R22" s="156"/>
      <c r="S22" s="147"/>
      <c r="T22" s="147"/>
      <c r="U22" s="157"/>
      <c r="V22" s="157"/>
      <c r="W22" s="158"/>
      <c r="X22" s="50"/>
      <c r="Y22" s="50"/>
      <c r="Z22" s="50"/>
    </row>
    <row r="23" spans="1:26" ht="17.25" customHeight="1">
      <c r="A23" s="183" t="str">
        <f>현금흐름!A11</f>
        <v>금융투자</v>
      </c>
      <c r="B23" s="162">
        <f>SUMIF(M$20:M$31,A23,N$20:N$31)</f>
        <v>0</v>
      </c>
      <c r="C23" s="169">
        <f>B23/$B$26</f>
        <v>0</v>
      </c>
      <c r="D23" s="168" t="str">
        <f>현금흐름!$B$38</f>
        <v>여행</v>
      </c>
      <c r="E23" s="178" t="s">
        <v>128</v>
      </c>
      <c r="F23" s="290" t="str">
        <f>현금흐름!A36</f>
        <v>취미</v>
      </c>
      <c r="G23" s="161" t="str">
        <f>현금흐름!$B$38</f>
        <v>여행</v>
      </c>
      <c r="H23" s="162">
        <f t="shared" si="1"/>
        <v>0</v>
      </c>
      <c r="I23" s="285" t="e">
        <f>H23/현금흐름!W38</f>
        <v>#DIV/0!</v>
      </c>
      <c r="J23" s="154">
        <f>현금흐름!W38-H23</f>
        <v>0</v>
      </c>
      <c r="K23" s="141"/>
      <c r="L23" s="142"/>
      <c r="M23" s="143"/>
      <c r="N23" s="144"/>
      <c r="O23" s="145"/>
      <c r="Q23" s="155"/>
      <c r="R23" s="156"/>
      <c r="S23" s="147"/>
      <c r="T23" s="147"/>
      <c r="U23" s="157"/>
      <c r="V23" s="157"/>
      <c r="W23" s="158"/>
      <c r="X23" s="50"/>
      <c r="Y23" s="50"/>
      <c r="Z23" s="50"/>
    </row>
    <row r="24" spans="1:26" ht="17.25" customHeight="1">
      <c r="A24" s="183" t="str">
        <f>현금흐름!A12</f>
        <v>비상금</v>
      </c>
      <c r="B24" s="162">
        <f>SUMIF(M$20:M$31,A24,N$20:N$31)</f>
        <v>1000000</v>
      </c>
      <c r="C24" s="169">
        <f>B24/$B$26</f>
        <v>0.5</v>
      </c>
      <c r="D24" s="168" t="str">
        <f>현금흐름!$B$39</f>
        <v>운동</v>
      </c>
      <c r="E24" s="178" t="s">
        <v>128</v>
      </c>
      <c r="F24" s="174" t="str">
        <f>현금흐름!A39</f>
        <v>개발</v>
      </c>
      <c r="G24" s="161" t="str">
        <f>현금흐름!$B$39</f>
        <v>운동</v>
      </c>
      <c r="H24" s="162">
        <f t="shared" si="1"/>
        <v>0</v>
      </c>
      <c r="I24" s="285" t="e">
        <f>H24/현금흐름!W39</f>
        <v>#DIV/0!</v>
      </c>
      <c r="J24" s="154">
        <f>현금흐름!W39-H24</f>
        <v>0</v>
      </c>
      <c r="K24" s="141"/>
      <c r="L24" s="142"/>
      <c r="M24" s="143"/>
      <c r="N24" s="144"/>
      <c r="O24" s="145"/>
      <c r="Q24" s="155"/>
      <c r="R24" s="156"/>
      <c r="S24" s="147"/>
      <c r="T24" s="147"/>
      <c r="U24" s="157"/>
      <c r="V24" s="157"/>
      <c r="W24" s="158"/>
      <c r="X24" s="50"/>
      <c r="Y24" s="50"/>
      <c r="Z24" s="50"/>
    </row>
    <row r="25" spans="1:26" ht="17.25" customHeight="1">
      <c r="A25" s="183" t="str">
        <f>현금흐름!A13</f>
        <v>목적적금-여행</v>
      </c>
      <c r="B25" s="162">
        <f>SUMIF(M$20:M$31,A25,N$20:N$31)</f>
        <v>0</v>
      </c>
      <c r="C25" s="169">
        <f>B25/$B$26</f>
        <v>0</v>
      </c>
      <c r="D25" s="168" t="str">
        <f>현금흐름!$B$40</f>
        <v>교육</v>
      </c>
      <c r="E25" s="178" t="s">
        <v>128</v>
      </c>
      <c r="F25" s="180" t="str">
        <f>현금흐름!A39</f>
        <v>개발</v>
      </c>
      <c r="G25" s="161" t="str">
        <f>현금흐름!$B$40</f>
        <v>교육</v>
      </c>
      <c r="H25" s="162">
        <f t="shared" si="1"/>
        <v>0</v>
      </c>
      <c r="I25" s="285" t="e">
        <f>H25/현금흐름!W40</f>
        <v>#DIV/0!</v>
      </c>
      <c r="J25" s="154">
        <f>현금흐름!W40-H25</f>
        <v>0</v>
      </c>
      <c r="K25" s="141"/>
      <c r="L25" s="142"/>
      <c r="M25" s="143"/>
      <c r="N25" s="144"/>
      <c r="O25" s="145"/>
      <c r="Q25" s="155"/>
      <c r="R25" s="156"/>
      <c r="S25" s="147"/>
      <c r="T25" s="147"/>
      <c r="U25" s="157"/>
      <c r="V25" s="157"/>
      <c r="W25" s="158"/>
      <c r="X25" s="50"/>
      <c r="Y25" s="50"/>
      <c r="Z25" s="50"/>
    </row>
    <row r="26" spans="1:26" ht="17.25" customHeight="1">
      <c r="A26" s="165" t="s">
        <v>129</v>
      </c>
      <c r="B26" s="176">
        <f>SUM(B22:B25)</f>
        <v>2000000</v>
      </c>
      <c r="C26" s="177"/>
      <c r="D26" s="168" t="str">
        <f>현금흐름!$B$41</f>
        <v>미용</v>
      </c>
      <c r="E26" s="178" t="s">
        <v>128</v>
      </c>
      <c r="F26" s="174" t="str">
        <f>현금흐름!A41</f>
        <v>꾸밈</v>
      </c>
      <c r="G26" s="161" t="str">
        <f>현금흐름!$B$41</f>
        <v>미용</v>
      </c>
      <c r="H26" s="162">
        <f t="shared" si="1"/>
        <v>0</v>
      </c>
      <c r="I26" s="285" t="e">
        <f>H26/현금흐름!W41</f>
        <v>#DIV/0!</v>
      </c>
      <c r="J26" s="154">
        <f>현금흐름!W41-H26</f>
        <v>0</v>
      </c>
      <c r="K26" s="141"/>
      <c r="L26" s="142"/>
      <c r="M26" s="182"/>
      <c r="N26" s="144"/>
      <c r="O26" s="145"/>
      <c r="Q26" s="155"/>
      <c r="R26" s="156"/>
      <c r="S26" s="147"/>
      <c r="T26" s="147"/>
      <c r="U26" s="157"/>
      <c r="V26" s="157"/>
      <c r="W26" s="158"/>
      <c r="X26" s="50"/>
      <c r="Y26" s="50"/>
      <c r="Z26" s="50"/>
    </row>
    <row r="27" spans="1:26" ht="17.25" customHeight="1">
      <c r="A27" s="53"/>
      <c r="B27" s="53"/>
      <c r="C27" s="53"/>
      <c r="D27" s="168" t="str">
        <f>현금흐름!$B$42</f>
        <v>의류/잡화</v>
      </c>
      <c r="E27" s="178" t="s">
        <v>128</v>
      </c>
      <c r="F27" s="180" t="str">
        <f>현금흐름!A41</f>
        <v>꾸밈</v>
      </c>
      <c r="G27" s="161" t="str">
        <f>현금흐름!$B$42</f>
        <v>의류/잡화</v>
      </c>
      <c r="H27" s="162">
        <f t="shared" si="1"/>
        <v>0</v>
      </c>
      <c r="I27" s="285" t="e">
        <f>H27/현금흐름!W42</f>
        <v>#DIV/0!</v>
      </c>
      <c r="J27" s="154">
        <f>현금흐름!W42-H27</f>
        <v>0</v>
      </c>
      <c r="K27" s="175"/>
      <c r="L27" s="142"/>
      <c r="M27" s="182"/>
      <c r="N27" s="144"/>
      <c r="O27" s="145"/>
      <c r="Q27" s="155"/>
      <c r="R27" s="156"/>
      <c r="S27" s="147"/>
      <c r="T27" s="147"/>
      <c r="U27" s="157"/>
      <c r="V27" s="157"/>
      <c r="W27" s="158"/>
      <c r="X27" s="50"/>
      <c r="Y27" s="50"/>
      <c r="Z27" s="50"/>
    </row>
    <row r="28" spans="1:26" ht="17.25" customHeight="1">
      <c r="A28" s="454" t="s">
        <v>131</v>
      </c>
      <c r="B28" s="455"/>
      <c r="C28" s="456"/>
      <c r="D28" s="168" t="str">
        <f>현금흐름!$B$43</f>
        <v>경조사</v>
      </c>
      <c r="E28" s="178" t="s">
        <v>128</v>
      </c>
      <c r="F28" s="174" t="str">
        <f>현금흐름!A43</f>
        <v>관계</v>
      </c>
      <c r="G28" s="161" t="str">
        <f>현금흐름!$B$43</f>
        <v>경조사</v>
      </c>
      <c r="H28" s="162">
        <f t="shared" si="1"/>
        <v>0</v>
      </c>
      <c r="I28" s="285" t="e">
        <f>H28/현금흐름!W43</f>
        <v>#DIV/0!</v>
      </c>
      <c r="J28" s="154">
        <f>현금흐름!W43-H28</f>
        <v>0</v>
      </c>
      <c r="K28" s="191"/>
      <c r="L28" s="142"/>
      <c r="M28" s="182"/>
      <c r="N28" s="144"/>
      <c r="O28" s="145"/>
      <c r="Q28" s="155"/>
      <c r="R28" s="156"/>
      <c r="S28" s="147"/>
      <c r="T28" s="147"/>
      <c r="U28" s="157"/>
      <c r="V28" s="157"/>
      <c r="W28" s="158"/>
      <c r="X28" s="50"/>
      <c r="Y28" s="50"/>
      <c r="Z28" s="50"/>
    </row>
    <row r="29" spans="1:26" ht="17.25" customHeight="1">
      <c r="A29" s="189" t="str">
        <f>현금흐름!A76</f>
        <v>신한 더모아</v>
      </c>
      <c r="B29" s="153">
        <f t="shared" ref="B29:B34" si="2">SUMIF(R:R,A29,V:V)</f>
        <v>0</v>
      </c>
      <c r="C29" s="190">
        <f t="shared" ref="C29:C34" si="3">B29/$B$35</f>
        <v>0</v>
      </c>
      <c r="D29" s="168" t="str">
        <f>현금흐름!$B$44</f>
        <v>모임</v>
      </c>
      <c r="E29" s="178" t="s">
        <v>128</v>
      </c>
      <c r="F29" s="180" t="str">
        <f>현금흐름!A43</f>
        <v>관계</v>
      </c>
      <c r="G29" s="161" t="str">
        <f>현금흐름!$B$44</f>
        <v>모임</v>
      </c>
      <c r="H29" s="162">
        <f t="shared" si="1"/>
        <v>0</v>
      </c>
      <c r="I29" s="285" t="e">
        <f>H29/현금흐름!W44</f>
        <v>#DIV/0!</v>
      </c>
      <c r="J29" s="154">
        <f>현금흐름!W44-H29</f>
        <v>0</v>
      </c>
      <c r="K29" s="127"/>
      <c r="L29" s="142"/>
      <c r="M29" s="182"/>
      <c r="N29" s="144"/>
      <c r="O29" s="145"/>
      <c r="Q29" s="155"/>
      <c r="R29" s="156"/>
      <c r="S29" s="147"/>
      <c r="T29" s="147"/>
      <c r="U29" s="157"/>
      <c r="V29" s="157"/>
      <c r="W29" s="158"/>
      <c r="X29" s="50"/>
      <c r="Y29" s="50"/>
      <c r="Z29" s="50"/>
    </row>
    <row r="30" spans="1:26" ht="17.25" customHeight="1">
      <c r="A30" s="189" t="str">
        <f>현금흐름!A77</f>
        <v>현대 네이버</v>
      </c>
      <c r="B30" s="153">
        <f t="shared" si="2"/>
        <v>0</v>
      </c>
      <c r="C30" s="190">
        <f t="shared" si="3"/>
        <v>0</v>
      </c>
      <c r="D30" s="168" t="str">
        <f>현금흐름!$B$45</f>
        <v>의료</v>
      </c>
      <c r="E30" s="178" t="s">
        <v>128</v>
      </c>
      <c r="F30" s="195" t="str">
        <f>현금흐름!A45</f>
        <v>건강</v>
      </c>
      <c r="G30" s="161" t="str">
        <f>현금흐름!$B$45</f>
        <v>의료</v>
      </c>
      <c r="H30" s="162">
        <f t="shared" si="1"/>
        <v>0</v>
      </c>
      <c r="I30" s="285" t="e">
        <f>H30/현금흐름!W45</f>
        <v>#DIV/0!</v>
      </c>
      <c r="J30" s="154">
        <f>현금흐름!W45-H30</f>
        <v>0</v>
      </c>
      <c r="K30" s="127"/>
      <c r="L30" s="142"/>
      <c r="M30" s="182"/>
      <c r="N30" s="144"/>
      <c r="O30" s="145"/>
      <c r="Q30" s="155"/>
      <c r="R30" s="156"/>
      <c r="S30" s="147"/>
      <c r="T30" s="147"/>
      <c r="U30" s="157"/>
      <c r="V30" s="157"/>
      <c r="W30" s="158"/>
      <c r="X30" s="50"/>
      <c r="Y30" s="50"/>
      <c r="Z30" s="50"/>
    </row>
    <row r="31" spans="1:26" ht="17.25" customHeight="1">
      <c r="A31" s="189" t="str">
        <f>현금흐름!A78</f>
        <v>국민 노리체크</v>
      </c>
      <c r="B31" s="153">
        <f t="shared" si="2"/>
        <v>0</v>
      </c>
      <c r="C31" s="190">
        <f t="shared" si="3"/>
        <v>0</v>
      </c>
      <c r="D31" s="168" t="str">
        <f>현금흐름!$B$46</f>
        <v>동물병원</v>
      </c>
      <c r="E31" s="178" t="s">
        <v>128</v>
      </c>
      <c r="F31" s="174" t="str">
        <f>현금흐름!A46</f>
        <v>복순</v>
      </c>
      <c r="G31" s="161" t="str">
        <f>현금흐름!$B$46</f>
        <v>동물병원</v>
      </c>
      <c r="H31" s="162">
        <f t="shared" si="1"/>
        <v>0</v>
      </c>
      <c r="I31" s="285" t="e">
        <f>H31/현금흐름!W46</f>
        <v>#DIV/0!</v>
      </c>
      <c r="J31" s="154">
        <f>현금흐름!W46-H31</f>
        <v>0</v>
      </c>
      <c r="K31" s="127"/>
      <c r="L31" s="142"/>
      <c r="M31" s="182"/>
      <c r="N31" s="144"/>
      <c r="O31" s="145"/>
      <c r="Q31" s="155"/>
      <c r="R31" s="156"/>
      <c r="S31" s="147"/>
      <c r="T31" s="147"/>
      <c r="U31" s="157"/>
      <c r="V31" s="157"/>
      <c r="W31" s="158"/>
      <c r="X31" s="50"/>
      <c r="Y31" s="50"/>
      <c r="Z31" s="50"/>
    </row>
    <row r="32" spans="1:26" ht="17.25" customHeight="1">
      <c r="A32" s="189" t="str">
        <f>현금흐름!A79</f>
        <v>토스체크</v>
      </c>
      <c r="B32" s="153">
        <f t="shared" si="2"/>
        <v>0</v>
      </c>
      <c r="C32" s="190">
        <f t="shared" si="3"/>
        <v>0</v>
      </c>
      <c r="D32" s="168" t="str">
        <f>현금흐름!$B$47</f>
        <v>용품</v>
      </c>
      <c r="E32" s="178" t="s">
        <v>128</v>
      </c>
      <c r="F32" s="180" t="str">
        <f>현금흐름!A46</f>
        <v>복순</v>
      </c>
      <c r="G32" s="161" t="str">
        <f>현금흐름!$B$47</f>
        <v>용품</v>
      </c>
      <c r="H32" s="162">
        <f t="shared" si="1"/>
        <v>0</v>
      </c>
      <c r="I32" s="285" t="e">
        <f>H32/현금흐름!W47</f>
        <v>#DIV/0!</v>
      </c>
      <c r="J32" s="154">
        <f>현금흐름!W47-H32</f>
        <v>0</v>
      </c>
      <c r="K32" s="50"/>
      <c r="L32" s="185"/>
      <c r="M32" s="186" t="s">
        <v>129</v>
      </c>
      <c r="N32" s="187">
        <f>SUM(N20:N31)</f>
        <v>2000000</v>
      </c>
      <c r="O32" s="188"/>
      <c r="Q32" s="155"/>
      <c r="R32" s="156"/>
      <c r="S32" s="147"/>
      <c r="T32" s="147"/>
      <c r="U32" s="157"/>
      <c r="V32" s="157"/>
      <c r="W32" s="158"/>
      <c r="X32" s="50"/>
      <c r="Y32" s="50"/>
      <c r="Z32" s="50"/>
    </row>
    <row r="33" spans="1:26" ht="17.25" customHeight="1">
      <c r="A33" s="189" t="s">
        <v>155</v>
      </c>
      <c r="B33" s="153">
        <f t="shared" si="2"/>
        <v>256548</v>
      </c>
      <c r="C33" s="190">
        <f t="shared" si="3"/>
        <v>1</v>
      </c>
      <c r="D33" s="168" t="str">
        <f>현금흐름!$B$48</f>
        <v>생필품</v>
      </c>
      <c r="E33" s="178" t="s">
        <v>128</v>
      </c>
      <c r="F33" s="174" t="str">
        <f>현금흐름!A48</f>
        <v>생활</v>
      </c>
      <c r="G33" s="161" t="str">
        <f>현금흐름!$B$48</f>
        <v>생필품</v>
      </c>
      <c r="H33" s="162">
        <f t="shared" si="1"/>
        <v>0</v>
      </c>
      <c r="I33" s="285" t="e">
        <f>H33/현금흐름!W48</f>
        <v>#DIV/0!</v>
      </c>
      <c r="J33" s="154">
        <f>현금흐름!W48-H33</f>
        <v>0</v>
      </c>
      <c r="K33" s="50"/>
      <c r="L33" s="125"/>
      <c r="Q33" s="155"/>
      <c r="R33" s="156"/>
      <c r="S33" s="147"/>
      <c r="T33" s="147"/>
      <c r="U33" s="157"/>
      <c r="V33" s="157"/>
      <c r="W33" s="158"/>
      <c r="X33" s="50"/>
      <c r="Y33" s="50"/>
      <c r="Z33" s="50"/>
    </row>
    <row r="34" spans="1:26" ht="17.25" customHeight="1">
      <c r="A34" s="189" t="s">
        <v>156</v>
      </c>
      <c r="B34" s="153">
        <f t="shared" si="2"/>
        <v>0</v>
      </c>
      <c r="C34" s="190">
        <f t="shared" si="3"/>
        <v>0</v>
      </c>
      <c r="D34" s="168" t="str">
        <f>현금흐름!$B$49</f>
        <v>기타</v>
      </c>
      <c r="E34" s="178" t="s">
        <v>128</v>
      </c>
      <c r="F34" s="180" t="str">
        <f>현금흐름!A48</f>
        <v>생활</v>
      </c>
      <c r="G34" s="161" t="str">
        <f>현금흐름!$B$49</f>
        <v>기타</v>
      </c>
      <c r="H34" s="162">
        <f t="shared" si="1"/>
        <v>0</v>
      </c>
      <c r="I34" s="285" t="e">
        <f>H34/현금흐름!W49</f>
        <v>#DIV/0!</v>
      </c>
      <c r="J34" s="154">
        <f>현금흐름!W49-H34</f>
        <v>0</v>
      </c>
      <c r="K34" s="50"/>
      <c r="L34" s="125"/>
      <c r="Q34" s="155"/>
      <c r="R34" s="156"/>
      <c r="S34" s="147"/>
      <c r="T34" s="147"/>
      <c r="U34" s="157"/>
      <c r="V34" s="157"/>
      <c r="W34" s="158"/>
      <c r="X34" s="50"/>
      <c r="Y34" s="50"/>
      <c r="Z34" s="50"/>
    </row>
    <row r="35" spans="1:26" ht="17.25" customHeight="1">
      <c r="A35" s="199" t="s">
        <v>2</v>
      </c>
      <c r="B35" s="200">
        <f>SUM(B29:B34)</f>
        <v>256548</v>
      </c>
      <c r="C35" s="201"/>
      <c r="D35" s="126"/>
      <c r="E35" s="196"/>
      <c r="F35" s="440" t="s">
        <v>1</v>
      </c>
      <c r="G35" s="367"/>
      <c r="H35" s="197">
        <f>SUM(H15:H34)</f>
        <v>0</v>
      </c>
      <c r="I35" s="291" t="e">
        <f>H35/현금흐름!W50</f>
        <v>#DIV/0!</v>
      </c>
      <c r="J35" s="198">
        <f>현금흐름!W50-H35</f>
        <v>0</v>
      </c>
      <c r="K35" s="50"/>
      <c r="L35" s="125"/>
      <c r="Q35" s="155"/>
      <c r="R35" s="156"/>
      <c r="S35" s="147"/>
      <c r="T35" s="147"/>
      <c r="U35" s="157"/>
      <c r="V35" s="157"/>
      <c r="W35" s="158"/>
      <c r="X35" s="50"/>
      <c r="Y35" s="50"/>
      <c r="Z35" s="50"/>
    </row>
    <row r="36" spans="1:26" ht="17.25" customHeight="1">
      <c r="A36" s="53"/>
      <c r="B36" s="53"/>
      <c r="C36" s="53"/>
      <c r="D36" s="126"/>
      <c r="E36" s="441" t="s">
        <v>4</v>
      </c>
      <c r="F36" s="399"/>
      <c r="G36" s="382"/>
      <c r="H36" s="202">
        <f>SUM(H14,H35)</f>
        <v>256548</v>
      </c>
      <c r="I36" s="203" t="e">
        <f>H36/현금흐름!W51</f>
        <v>#DIV/0!</v>
      </c>
      <c r="J36" s="204">
        <f>SUM(J14,J35)</f>
        <v>-256548</v>
      </c>
      <c r="K36" s="50"/>
      <c r="L36" s="125"/>
      <c r="Q36" s="155"/>
      <c r="R36" s="156"/>
      <c r="S36" s="147"/>
      <c r="T36" s="147"/>
      <c r="U36" s="157"/>
      <c r="V36" s="157"/>
      <c r="W36" s="158"/>
      <c r="X36" s="50"/>
      <c r="Y36" s="50"/>
      <c r="Z36" s="50"/>
    </row>
    <row r="37" spans="1:26" ht="17.25" customHeight="1">
      <c r="A37" s="454" t="s">
        <v>132</v>
      </c>
      <c r="B37" s="455"/>
      <c r="C37" s="456"/>
      <c r="D37" s="205"/>
      <c r="H37" s="125"/>
      <c r="L37" s="125"/>
      <c r="Q37" s="155"/>
      <c r="R37" s="156"/>
      <c r="S37" s="147"/>
      <c r="T37" s="147"/>
      <c r="U37" s="157"/>
      <c r="V37" s="157"/>
      <c r="W37" s="158"/>
      <c r="X37" s="50"/>
      <c r="Y37" s="50"/>
      <c r="Z37" s="50"/>
    </row>
    <row r="38" spans="1:26" ht="17.25" customHeight="1">
      <c r="A38" s="206" t="s">
        <v>49</v>
      </c>
      <c r="B38" s="153">
        <f>N32</f>
        <v>2000000</v>
      </c>
      <c r="C38" s="190">
        <f>B38/$B$18</f>
        <v>2</v>
      </c>
      <c r="D38" s="126"/>
      <c r="E38" s="437" t="s">
        <v>133</v>
      </c>
      <c r="F38" s="348"/>
      <c r="G38" s="348"/>
      <c r="H38" s="348"/>
      <c r="I38" s="376"/>
      <c r="J38" s="50"/>
      <c r="K38" s="125"/>
      <c r="L38" s="125"/>
      <c r="Q38" s="155"/>
      <c r="R38" s="156"/>
      <c r="S38" s="147"/>
      <c r="T38" s="147"/>
      <c r="U38" s="156"/>
      <c r="V38" s="157"/>
      <c r="W38" s="158"/>
      <c r="X38" s="50"/>
      <c r="Y38" s="50"/>
      <c r="Z38" s="50"/>
    </row>
    <row r="39" spans="1:26" ht="17.25" customHeight="1">
      <c r="A39" s="183" t="s">
        <v>125</v>
      </c>
      <c r="B39" s="162">
        <f>H14</f>
        <v>256548</v>
      </c>
      <c r="C39" s="169">
        <f>B39/$B$18</f>
        <v>0.256548</v>
      </c>
      <c r="D39" s="126"/>
      <c r="E39" s="207" t="s">
        <v>134</v>
      </c>
      <c r="F39" s="207">
        <v>7.0000000000000007E-2</v>
      </c>
      <c r="G39" s="161" t="s">
        <v>135</v>
      </c>
      <c r="H39" s="208" t="str">
        <f>IF($C$39&lt;$F$39,"권장기준 미만","권장기준 초과")</f>
        <v>권장기준 초과</v>
      </c>
      <c r="I39" s="209" t="str">
        <f>IF(H39="권장기준 미만","개선","양호")</f>
        <v>양호</v>
      </c>
      <c r="J39" s="50"/>
      <c r="K39" s="125"/>
      <c r="L39" s="125"/>
      <c r="Q39" s="155"/>
      <c r="R39" s="156"/>
      <c r="S39" s="147"/>
      <c r="T39" s="147"/>
      <c r="U39" s="157"/>
      <c r="V39" s="157"/>
      <c r="W39" s="158"/>
      <c r="X39" s="50"/>
      <c r="Y39" s="50"/>
      <c r="Z39" s="50"/>
    </row>
    <row r="40" spans="1:26" ht="17.25" customHeight="1">
      <c r="A40" s="183" t="s">
        <v>128</v>
      </c>
      <c r="B40" s="162">
        <f>H35</f>
        <v>0</v>
      </c>
      <c r="C40" s="169">
        <f>B40/$B$18</f>
        <v>0</v>
      </c>
      <c r="D40" s="126"/>
      <c r="E40" s="207" t="s">
        <v>136</v>
      </c>
      <c r="F40" s="207">
        <v>0.31</v>
      </c>
      <c r="G40" s="161" t="s">
        <v>137</v>
      </c>
      <c r="H40" s="208" t="str">
        <f>IF($C$40&lt;$F$40,"권장기준 미만","권장기준 초과")</f>
        <v>권장기준 미만</v>
      </c>
      <c r="I40" s="209" t="str">
        <f t="shared" ref="I40:I41" si="4">IF(H40="권장기준 미만","양호","개선")</f>
        <v>양호</v>
      </c>
      <c r="J40" s="50"/>
      <c r="K40" s="125"/>
      <c r="L40" s="125"/>
      <c r="Q40" s="155"/>
      <c r="R40" s="156"/>
      <c r="S40" s="147"/>
      <c r="T40" s="147"/>
      <c r="U40" s="156"/>
      <c r="V40" s="157"/>
      <c r="W40" s="158"/>
      <c r="X40" s="50"/>
      <c r="Y40" s="50"/>
      <c r="Z40" s="50"/>
    </row>
    <row r="41" spans="1:26" ht="17.25" customHeight="1">
      <c r="A41" s="214" t="s">
        <v>2</v>
      </c>
      <c r="B41" s="200">
        <f>SUM(B38:B40)</f>
        <v>2256548</v>
      </c>
      <c r="C41" s="201"/>
      <c r="D41" s="126"/>
      <c r="E41" s="210" t="s">
        <v>138</v>
      </c>
      <c r="F41" s="210">
        <v>0.32</v>
      </c>
      <c r="G41" s="211" t="s">
        <v>137</v>
      </c>
      <c r="H41" s="212" t="str">
        <f>IF($C$41&lt;$F$41,"권장기준 미만","권장기준 초과")</f>
        <v>권장기준 미만</v>
      </c>
      <c r="I41" s="213" t="str">
        <f t="shared" si="4"/>
        <v>양호</v>
      </c>
      <c r="J41" s="50"/>
      <c r="K41" s="125"/>
      <c r="L41" s="125"/>
      <c r="Q41" s="155"/>
      <c r="R41" s="156"/>
      <c r="S41" s="147"/>
      <c r="T41" s="147"/>
      <c r="U41" s="156"/>
      <c r="V41" s="157"/>
      <c r="W41" s="158"/>
      <c r="X41" s="50"/>
      <c r="Y41" s="50"/>
      <c r="Z41" s="50"/>
    </row>
    <row r="42" spans="1:26" ht="17.25" customHeight="1">
      <c r="A42" s="53"/>
      <c r="B42" s="53"/>
      <c r="C42" s="53"/>
      <c r="D42" s="126"/>
      <c r="E42" s="53"/>
      <c r="F42" s="53"/>
      <c r="G42" s="53"/>
      <c r="H42" s="53"/>
      <c r="I42" s="53"/>
      <c r="J42" s="50"/>
      <c r="K42" s="125"/>
      <c r="L42" s="125"/>
      <c r="Q42" s="155"/>
      <c r="R42" s="156"/>
      <c r="S42" s="147"/>
      <c r="T42" s="147"/>
      <c r="U42" s="157"/>
      <c r="V42" s="157"/>
      <c r="W42" s="158"/>
      <c r="X42" s="50"/>
      <c r="Y42" s="50"/>
      <c r="Z42" s="50"/>
    </row>
    <row r="43" spans="1:26" ht="17.25" customHeight="1">
      <c r="A43" s="53"/>
      <c r="B43" s="53"/>
      <c r="C43" s="53"/>
      <c r="D43" s="126"/>
      <c r="E43" s="53"/>
      <c r="F43" s="53"/>
      <c r="G43" s="53"/>
      <c r="H43" s="53"/>
      <c r="I43" s="53"/>
      <c r="J43" s="50"/>
      <c r="K43" s="125"/>
      <c r="L43" s="125"/>
      <c r="Q43" s="155"/>
      <c r="R43" s="156"/>
      <c r="S43" s="147"/>
      <c r="T43" s="147"/>
      <c r="U43" s="157"/>
      <c r="V43" s="157"/>
      <c r="W43" s="158"/>
      <c r="X43" s="50"/>
      <c r="Y43" s="50"/>
      <c r="Z43" s="50"/>
    </row>
    <row r="44" spans="1:26" ht="17.25" customHeight="1">
      <c r="A44" s="53"/>
      <c r="B44" s="53"/>
      <c r="C44" s="53"/>
      <c r="D44" s="126"/>
      <c r="E44" s="53"/>
      <c r="F44" s="53"/>
      <c r="G44" s="53"/>
      <c r="H44" s="53"/>
      <c r="I44" s="53"/>
      <c r="J44" s="50"/>
      <c r="K44" s="125"/>
      <c r="L44" s="125"/>
      <c r="Q44" s="155"/>
      <c r="R44" s="156"/>
      <c r="S44" s="147"/>
      <c r="T44" s="147"/>
      <c r="U44" s="157"/>
      <c r="V44" s="157"/>
      <c r="W44" s="158"/>
      <c r="X44" s="50"/>
      <c r="Y44" s="50"/>
      <c r="Z44" s="50"/>
    </row>
    <row r="45" spans="1:26" ht="17.25" customHeight="1">
      <c r="A45" s="53"/>
      <c r="B45" s="53"/>
      <c r="C45" s="53"/>
      <c r="D45" s="126"/>
      <c r="E45" s="53"/>
      <c r="F45" s="53"/>
      <c r="G45" s="53"/>
      <c r="H45" s="53"/>
      <c r="I45" s="53"/>
      <c r="J45" s="50"/>
      <c r="K45" s="125"/>
      <c r="L45" s="125"/>
      <c r="Q45" s="155"/>
      <c r="R45" s="156"/>
      <c r="S45" s="147"/>
      <c r="T45" s="147"/>
      <c r="U45" s="157"/>
      <c r="V45" s="157"/>
      <c r="W45" s="158"/>
      <c r="X45" s="50"/>
      <c r="Y45" s="50"/>
      <c r="Z45" s="50"/>
    </row>
    <row r="46" spans="1:26" ht="17.25" customHeight="1">
      <c r="A46" s="53"/>
      <c r="B46" s="53"/>
      <c r="C46" s="53"/>
      <c r="D46" s="126"/>
      <c r="E46" s="53"/>
      <c r="F46" s="53"/>
      <c r="G46" s="53"/>
      <c r="H46" s="53"/>
      <c r="I46" s="53"/>
      <c r="J46" s="50"/>
      <c r="K46" s="125"/>
      <c r="L46" s="125"/>
      <c r="P46" s="53"/>
      <c r="Q46" s="155"/>
      <c r="R46" s="156"/>
      <c r="S46" s="147"/>
      <c r="T46" s="147"/>
      <c r="U46" s="157"/>
      <c r="V46" s="157"/>
      <c r="W46" s="158"/>
      <c r="X46" s="50"/>
      <c r="Y46" s="50"/>
      <c r="Z46" s="50"/>
    </row>
    <row r="47" spans="1:26" ht="17.25" customHeight="1">
      <c r="A47" s="53"/>
      <c r="B47" s="53"/>
      <c r="C47" s="53"/>
      <c r="D47" s="126"/>
      <c r="E47" s="53"/>
      <c r="F47" s="53"/>
      <c r="G47" s="53"/>
      <c r="H47" s="53"/>
      <c r="I47" s="53"/>
      <c r="J47" s="50"/>
      <c r="K47" s="125"/>
      <c r="L47" s="125"/>
      <c r="P47" s="53"/>
      <c r="Q47" s="155"/>
      <c r="R47" s="156"/>
      <c r="S47" s="147"/>
      <c r="T47" s="147"/>
      <c r="U47" s="157"/>
      <c r="V47" s="157"/>
      <c r="W47" s="158"/>
      <c r="X47" s="50"/>
      <c r="Y47" s="50"/>
      <c r="Z47" s="50"/>
    </row>
    <row r="48" spans="1:26" ht="17.25" customHeight="1">
      <c r="A48" s="53"/>
      <c r="B48" s="53"/>
      <c r="C48" s="53"/>
      <c r="D48" s="126"/>
      <c r="E48" s="53"/>
      <c r="F48" s="53"/>
      <c r="G48" s="53"/>
      <c r="H48" s="53"/>
      <c r="I48" s="53"/>
      <c r="J48" s="50"/>
      <c r="K48" s="125"/>
      <c r="L48" s="125"/>
      <c r="P48" s="53"/>
      <c r="Q48" s="155"/>
      <c r="R48" s="156"/>
      <c r="S48" s="147"/>
      <c r="T48" s="147"/>
      <c r="U48" s="157"/>
      <c r="V48" s="157"/>
      <c r="W48" s="158"/>
      <c r="X48" s="50"/>
      <c r="Y48" s="50"/>
      <c r="Z48" s="50"/>
    </row>
    <row r="49" spans="1:26" ht="17.25" customHeight="1">
      <c r="A49" s="53"/>
      <c r="B49" s="53"/>
      <c r="C49" s="53"/>
      <c r="D49" s="126"/>
      <c r="E49" s="53"/>
      <c r="F49" s="53"/>
      <c r="G49" s="53"/>
      <c r="H49" s="53"/>
      <c r="I49" s="53"/>
      <c r="J49" s="50"/>
      <c r="K49" s="125"/>
      <c r="L49" s="125"/>
      <c r="Q49" s="155"/>
      <c r="R49" s="156"/>
      <c r="S49" s="147"/>
      <c r="T49" s="147"/>
      <c r="U49" s="157"/>
      <c r="V49" s="157"/>
      <c r="W49" s="158"/>
      <c r="X49" s="50"/>
      <c r="Y49" s="50"/>
      <c r="Z49" s="50"/>
    </row>
    <row r="50" spans="1:26" ht="17.25" customHeight="1">
      <c r="A50" s="53"/>
      <c r="B50" s="53"/>
      <c r="C50" s="53"/>
      <c r="D50" s="126"/>
      <c r="E50" s="53"/>
      <c r="F50" s="53"/>
      <c r="G50" s="53"/>
      <c r="H50" s="53"/>
      <c r="I50" s="53"/>
      <c r="J50" s="50"/>
      <c r="K50" s="125"/>
      <c r="L50" s="125"/>
      <c r="Q50" s="155"/>
      <c r="R50" s="156"/>
      <c r="S50" s="147"/>
      <c r="T50" s="147"/>
      <c r="U50" s="157"/>
      <c r="V50" s="157"/>
      <c r="W50" s="158"/>
      <c r="X50" s="50"/>
      <c r="Y50" s="50"/>
      <c r="Z50" s="50"/>
    </row>
    <row r="51" spans="1:26" ht="17.25" customHeight="1">
      <c r="A51" s="53"/>
      <c r="B51" s="53"/>
      <c r="C51" s="53"/>
      <c r="D51" s="126"/>
      <c r="E51" s="53"/>
      <c r="F51" s="53"/>
      <c r="G51" s="53"/>
      <c r="H51" s="53"/>
      <c r="I51" s="53"/>
      <c r="J51" s="50"/>
      <c r="K51" s="125"/>
      <c r="L51" s="125"/>
      <c r="Q51" s="155"/>
      <c r="R51" s="156"/>
      <c r="S51" s="147"/>
      <c r="T51" s="147"/>
      <c r="U51" s="157"/>
      <c r="V51" s="157"/>
      <c r="W51" s="158"/>
      <c r="X51" s="50"/>
      <c r="Y51" s="50"/>
      <c r="Z51" s="50"/>
    </row>
    <row r="52" spans="1:26" ht="17.25" customHeight="1">
      <c r="A52" s="53"/>
      <c r="B52" s="53"/>
      <c r="C52" s="53"/>
      <c r="D52" s="126"/>
      <c r="E52" s="53"/>
      <c r="F52" s="53"/>
      <c r="G52" s="53"/>
      <c r="H52" s="53"/>
      <c r="I52" s="53"/>
      <c r="J52" s="50"/>
      <c r="K52" s="125"/>
      <c r="L52" s="125"/>
      <c r="Q52" s="155"/>
      <c r="R52" s="156"/>
      <c r="S52" s="147"/>
      <c r="T52" s="147"/>
      <c r="U52" s="157"/>
      <c r="V52" s="157"/>
      <c r="W52" s="158"/>
      <c r="X52" s="50"/>
      <c r="Y52" s="50"/>
      <c r="Z52" s="50"/>
    </row>
    <row r="53" spans="1:26" ht="17.25" customHeight="1">
      <c r="A53" s="53"/>
      <c r="B53" s="53"/>
      <c r="C53" s="53"/>
      <c r="D53" s="126"/>
      <c r="E53" s="53"/>
      <c r="F53" s="53"/>
      <c r="G53" s="53"/>
      <c r="H53" s="53"/>
      <c r="I53" s="53"/>
      <c r="J53" s="50"/>
      <c r="K53" s="125"/>
      <c r="L53" s="125"/>
      <c r="Q53" s="155"/>
      <c r="R53" s="156"/>
      <c r="S53" s="147"/>
      <c r="T53" s="147"/>
      <c r="U53" s="157"/>
      <c r="V53" s="157"/>
      <c r="W53" s="158"/>
      <c r="X53" s="50"/>
      <c r="Y53" s="50"/>
      <c r="Z53" s="50"/>
    </row>
    <row r="54" spans="1:26" ht="17.25" customHeight="1">
      <c r="A54" s="53"/>
      <c r="B54" s="53"/>
      <c r="C54" s="53"/>
      <c r="D54" s="126"/>
      <c r="E54" s="53"/>
      <c r="F54" s="53"/>
      <c r="G54" s="53"/>
      <c r="H54" s="53"/>
      <c r="I54" s="53"/>
      <c r="J54" s="50"/>
      <c r="K54" s="125"/>
      <c r="L54" s="125"/>
      <c r="Q54" s="155"/>
      <c r="R54" s="156"/>
      <c r="S54" s="147"/>
      <c r="T54" s="147"/>
      <c r="U54" s="157"/>
      <c r="V54" s="157"/>
      <c r="W54" s="158"/>
      <c r="X54" s="50"/>
      <c r="Y54" s="50"/>
      <c r="Z54" s="50"/>
    </row>
    <row r="55" spans="1:26" ht="17.25" customHeight="1">
      <c r="A55" s="53"/>
      <c r="B55" s="53"/>
      <c r="C55" s="53"/>
      <c r="D55" s="126"/>
      <c r="E55" s="53"/>
      <c r="F55" s="53"/>
      <c r="G55" s="53"/>
      <c r="H55" s="53"/>
      <c r="I55" s="53"/>
      <c r="J55" s="50"/>
      <c r="K55" s="125"/>
      <c r="L55" s="125"/>
      <c r="Q55" s="155"/>
      <c r="R55" s="156"/>
      <c r="S55" s="147"/>
      <c r="T55" s="147"/>
      <c r="U55" s="157"/>
      <c r="V55" s="157"/>
      <c r="W55" s="158"/>
      <c r="X55" s="50"/>
      <c r="Y55" s="50"/>
      <c r="Z55" s="50"/>
    </row>
    <row r="56" spans="1:26" ht="17.25" customHeight="1">
      <c r="A56" s="53"/>
      <c r="B56" s="53"/>
      <c r="C56" s="53"/>
      <c r="D56" s="126"/>
      <c r="E56" s="53"/>
      <c r="F56" s="53"/>
      <c r="G56" s="53"/>
      <c r="H56" s="53"/>
      <c r="I56" s="53"/>
      <c r="J56" s="50"/>
      <c r="K56" s="125"/>
      <c r="L56" s="125"/>
      <c r="Q56" s="155"/>
      <c r="R56" s="156"/>
      <c r="S56" s="147"/>
      <c r="T56" s="147"/>
      <c r="U56" s="157"/>
      <c r="V56" s="157"/>
      <c r="W56" s="158"/>
      <c r="X56" s="50"/>
      <c r="Y56" s="50"/>
      <c r="Z56" s="50"/>
    </row>
    <row r="57" spans="1:26" ht="17.25" customHeight="1">
      <c r="A57" s="53"/>
      <c r="B57" s="53"/>
      <c r="C57" s="53"/>
      <c r="D57" s="126"/>
      <c r="E57" s="53"/>
      <c r="F57" s="53"/>
      <c r="G57" s="53"/>
      <c r="H57" s="53"/>
      <c r="I57" s="53"/>
      <c r="J57" s="50"/>
      <c r="K57" s="125"/>
      <c r="L57" s="125"/>
      <c r="Q57" s="155"/>
      <c r="R57" s="156"/>
      <c r="S57" s="147"/>
      <c r="T57" s="147"/>
      <c r="U57" s="157"/>
      <c r="V57" s="157"/>
      <c r="W57" s="158"/>
      <c r="X57" s="50"/>
      <c r="Y57" s="50"/>
      <c r="Z57" s="50"/>
    </row>
    <row r="58" spans="1:26" ht="17.25" customHeight="1">
      <c r="A58" s="53"/>
      <c r="B58" s="53"/>
      <c r="C58" s="53"/>
      <c r="D58" s="126"/>
      <c r="E58" s="53"/>
      <c r="F58" s="53"/>
      <c r="G58" s="53"/>
      <c r="H58" s="53"/>
      <c r="I58" s="53"/>
      <c r="J58" s="50"/>
      <c r="K58" s="125"/>
      <c r="L58" s="125"/>
      <c r="Q58" s="155"/>
      <c r="R58" s="156"/>
      <c r="S58" s="147"/>
      <c r="T58" s="147"/>
      <c r="U58" s="157"/>
      <c r="V58" s="157"/>
      <c r="W58" s="158"/>
      <c r="X58" s="50"/>
      <c r="Y58" s="50"/>
      <c r="Z58" s="50"/>
    </row>
    <row r="59" spans="1:26" ht="17.25" customHeight="1">
      <c r="A59" s="53"/>
      <c r="B59" s="53"/>
      <c r="C59" s="53"/>
      <c r="D59" s="126"/>
      <c r="E59" s="53"/>
      <c r="F59" s="53"/>
      <c r="G59" s="53"/>
      <c r="H59" s="53"/>
      <c r="I59" s="53"/>
      <c r="J59" s="50"/>
      <c r="K59" s="125"/>
      <c r="L59" s="125"/>
      <c r="Q59" s="155"/>
      <c r="R59" s="156"/>
      <c r="S59" s="147"/>
      <c r="T59" s="147"/>
      <c r="U59" s="157"/>
      <c r="V59" s="157"/>
      <c r="W59" s="158"/>
      <c r="X59" s="50"/>
      <c r="Y59" s="50"/>
      <c r="Z59" s="50"/>
    </row>
    <row r="60" spans="1:26" ht="17.25" customHeight="1">
      <c r="A60" s="53"/>
      <c r="B60" s="53"/>
      <c r="C60" s="53"/>
      <c r="D60" s="126"/>
      <c r="E60" s="53"/>
      <c r="F60" s="53"/>
      <c r="G60" s="53"/>
      <c r="H60" s="53"/>
      <c r="I60" s="53"/>
      <c r="J60" s="50"/>
      <c r="K60" s="125"/>
      <c r="L60" s="125"/>
      <c r="Q60" s="155"/>
      <c r="R60" s="156"/>
      <c r="S60" s="147"/>
      <c r="T60" s="147"/>
      <c r="U60" s="157"/>
      <c r="V60" s="157"/>
      <c r="W60" s="158"/>
      <c r="X60" s="50"/>
      <c r="Y60" s="50"/>
      <c r="Z60" s="50"/>
    </row>
    <row r="61" spans="1:26" ht="17.25" customHeight="1">
      <c r="A61" s="53"/>
      <c r="B61" s="53"/>
      <c r="C61" s="53"/>
      <c r="D61" s="126"/>
      <c r="E61" s="53"/>
      <c r="F61" s="53"/>
      <c r="G61" s="53"/>
      <c r="H61" s="53"/>
      <c r="I61" s="53"/>
      <c r="J61" s="50"/>
      <c r="K61" s="125"/>
      <c r="L61" s="125"/>
      <c r="Q61" s="155"/>
      <c r="R61" s="156"/>
      <c r="S61" s="147"/>
      <c r="T61" s="147"/>
      <c r="U61" s="157"/>
      <c r="V61" s="157"/>
      <c r="W61" s="158"/>
      <c r="X61" s="50"/>
      <c r="Y61" s="50"/>
      <c r="Z61" s="50"/>
    </row>
    <row r="62" spans="1:26" ht="17.25" customHeight="1">
      <c r="A62" s="53"/>
      <c r="B62" s="53"/>
      <c r="C62" s="53"/>
      <c r="D62" s="126"/>
      <c r="E62" s="53"/>
      <c r="F62" s="53"/>
      <c r="G62" s="53"/>
      <c r="H62" s="53"/>
      <c r="I62" s="53"/>
      <c r="J62" s="50"/>
      <c r="K62" s="125"/>
      <c r="L62" s="125"/>
      <c r="Q62" s="155"/>
      <c r="R62" s="156"/>
      <c r="S62" s="147"/>
      <c r="T62" s="147"/>
      <c r="U62" s="157"/>
      <c r="V62" s="157"/>
      <c r="W62" s="158"/>
      <c r="X62" s="50"/>
      <c r="Y62" s="50"/>
      <c r="Z62" s="50"/>
    </row>
    <row r="63" spans="1:26" ht="17.25" customHeight="1">
      <c r="A63" s="53"/>
      <c r="B63" s="53"/>
      <c r="C63" s="53"/>
      <c r="D63" s="126"/>
      <c r="E63" s="53"/>
      <c r="F63" s="53"/>
      <c r="G63" s="53"/>
      <c r="H63" s="53"/>
      <c r="I63" s="53"/>
      <c r="J63" s="50"/>
      <c r="K63" s="125"/>
      <c r="L63" s="125"/>
      <c r="Q63" s="155"/>
      <c r="R63" s="156"/>
      <c r="S63" s="147"/>
      <c r="T63" s="147"/>
      <c r="U63" s="157"/>
      <c r="V63" s="157"/>
      <c r="W63" s="158"/>
      <c r="X63" s="50"/>
      <c r="Y63" s="50"/>
      <c r="Z63" s="50"/>
    </row>
    <row r="64" spans="1:26" ht="17.25" customHeight="1">
      <c r="A64" s="53"/>
      <c r="B64" s="53"/>
      <c r="C64" s="53"/>
      <c r="D64" s="126"/>
      <c r="E64" s="53"/>
      <c r="F64" s="53"/>
      <c r="G64" s="53"/>
      <c r="H64" s="53"/>
      <c r="I64" s="53"/>
      <c r="J64" s="50"/>
      <c r="K64" s="125"/>
      <c r="L64" s="125"/>
      <c r="Q64" s="155"/>
      <c r="R64" s="215"/>
      <c r="S64" s="216"/>
      <c r="T64" s="216"/>
      <c r="U64" s="217"/>
      <c r="V64" s="157"/>
      <c r="W64" s="158"/>
      <c r="X64" s="50"/>
      <c r="Y64" s="50"/>
      <c r="Z64" s="50"/>
    </row>
    <row r="65" spans="1:26" ht="17.25" customHeight="1">
      <c r="A65" s="53"/>
      <c r="B65" s="53"/>
      <c r="C65" s="53"/>
      <c r="D65" s="126"/>
      <c r="E65" s="53"/>
      <c r="F65" s="53"/>
      <c r="G65" s="53"/>
      <c r="H65" s="53"/>
      <c r="I65" s="53"/>
      <c r="J65" s="50"/>
      <c r="K65" s="125"/>
      <c r="L65" s="125"/>
      <c r="Q65" s="155"/>
      <c r="R65" s="50"/>
      <c r="S65" s="50"/>
      <c r="T65" s="50"/>
      <c r="U65" s="50"/>
      <c r="V65" s="157"/>
      <c r="W65" s="158"/>
      <c r="X65" s="50"/>
      <c r="Y65" s="50"/>
      <c r="Z65" s="50"/>
    </row>
    <row r="66" spans="1:26" ht="17.25" customHeight="1">
      <c r="A66" s="53"/>
      <c r="B66" s="53"/>
      <c r="C66" s="53"/>
      <c r="D66" s="126"/>
      <c r="E66" s="53"/>
      <c r="F66" s="53"/>
      <c r="G66" s="53"/>
      <c r="H66" s="53"/>
      <c r="I66" s="53"/>
      <c r="J66" s="50"/>
      <c r="K66" s="125"/>
      <c r="L66" s="125"/>
      <c r="Q66" s="155"/>
      <c r="R66" s="50"/>
      <c r="S66" s="50"/>
      <c r="T66" s="50"/>
      <c r="U66" s="50"/>
      <c r="V66" s="157"/>
      <c r="W66" s="158"/>
      <c r="X66" s="50"/>
      <c r="Y66" s="50"/>
      <c r="Z66" s="50"/>
    </row>
    <row r="67" spans="1:26" ht="17.25" customHeight="1">
      <c r="A67" s="53"/>
      <c r="B67" s="53"/>
      <c r="C67" s="53"/>
      <c r="D67" s="126"/>
      <c r="E67" s="53"/>
      <c r="F67" s="53"/>
      <c r="G67" s="53"/>
      <c r="H67" s="53"/>
      <c r="I67" s="53"/>
      <c r="J67" s="50"/>
      <c r="K67" s="125"/>
      <c r="L67" s="125"/>
      <c r="Q67" s="155"/>
      <c r="R67" s="50"/>
      <c r="S67" s="50"/>
      <c r="T67" s="50"/>
      <c r="U67" s="50"/>
      <c r="V67" s="157"/>
      <c r="W67" s="158"/>
      <c r="X67" s="50"/>
      <c r="Y67" s="50"/>
      <c r="Z67" s="50"/>
    </row>
    <row r="68" spans="1:26" ht="17.25" customHeight="1">
      <c r="A68" s="125"/>
      <c r="D68" s="126"/>
      <c r="E68" s="53"/>
      <c r="F68" s="53"/>
      <c r="G68" s="53"/>
      <c r="H68" s="53"/>
      <c r="I68" s="53"/>
      <c r="J68" s="50"/>
      <c r="K68" s="125"/>
      <c r="L68" s="125"/>
      <c r="Q68" s="294"/>
      <c r="R68" s="50"/>
      <c r="S68" s="50"/>
      <c r="T68" s="50"/>
      <c r="U68" s="50"/>
      <c r="V68" s="295"/>
      <c r="W68" s="296"/>
      <c r="X68" s="50"/>
      <c r="Y68" s="50"/>
      <c r="Z68" s="50"/>
    </row>
    <row r="69" spans="1:26" ht="17.25" customHeight="1">
      <c r="A69" s="218"/>
      <c r="B69" s="219"/>
      <c r="C69" s="220"/>
      <c r="D69" s="53"/>
      <c r="E69" s="53"/>
      <c r="F69" s="53"/>
      <c r="G69" s="53"/>
      <c r="H69" s="53"/>
      <c r="I69" s="53"/>
      <c r="J69" s="50"/>
      <c r="K69" s="125"/>
      <c r="L69" s="125"/>
      <c r="R69" s="50"/>
      <c r="S69" s="50"/>
      <c r="T69" s="50"/>
      <c r="U69" s="50"/>
      <c r="V69" s="50"/>
      <c r="W69" s="52"/>
      <c r="X69" s="50"/>
      <c r="Y69" s="50"/>
      <c r="Z69" s="50"/>
    </row>
    <row r="70" spans="1:26" ht="17.25" customHeight="1">
      <c r="A70" s="218"/>
      <c r="B70" s="219"/>
      <c r="C70" s="220"/>
      <c r="D70" s="53"/>
      <c r="E70" s="53"/>
      <c r="F70" s="53"/>
      <c r="G70" s="53"/>
      <c r="H70" s="53"/>
      <c r="I70" s="53"/>
      <c r="J70" s="50"/>
      <c r="K70" s="125"/>
      <c r="L70" s="125"/>
      <c r="R70" s="50"/>
      <c r="S70" s="50"/>
      <c r="T70" s="50"/>
      <c r="U70" s="50"/>
      <c r="V70" s="50"/>
      <c r="W70" s="52"/>
      <c r="X70" s="50"/>
      <c r="Y70" s="50"/>
      <c r="Z70" s="50"/>
    </row>
    <row r="71" spans="1:26" ht="17.25" customHeight="1">
      <c r="A71" s="218"/>
      <c r="B71" s="219"/>
      <c r="C71" s="220"/>
      <c r="D71" s="53"/>
      <c r="E71" s="53"/>
      <c r="F71" s="53"/>
      <c r="G71" s="53"/>
      <c r="H71" s="53"/>
      <c r="I71" s="53"/>
      <c r="J71" s="50"/>
      <c r="K71" s="125"/>
      <c r="L71" s="125"/>
      <c r="R71" s="50"/>
      <c r="S71" s="50"/>
      <c r="T71" s="50"/>
      <c r="U71" s="50"/>
      <c r="V71" s="50"/>
      <c r="W71" s="52"/>
      <c r="X71" s="50"/>
      <c r="Y71" s="50"/>
      <c r="Z71" s="50"/>
    </row>
    <row r="72" spans="1:26" ht="17.25" customHeight="1">
      <c r="A72" s="218"/>
      <c r="B72" s="219"/>
      <c r="C72" s="220"/>
      <c r="D72" s="53"/>
      <c r="E72" s="53"/>
      <c r="F72" s="53"/>
      <c r="G72" s="53"/>
      <c r="H72" s="53"/>
      <c r="I72" s="53"/>
      <c r="J72" s="50"/>
      <c r="K72" s="125"/>
      <c r="L72" s="125"/>
      <c r="R72" s="50"/>
      <c r="S72" s="50"/>
      <c r="T72" s="50"/>
      <c r="U72" s="50"/>
      <c r="V72" s="50"/>
      <c r="W72" s="52"/>
      <c r="X72" s="50"/>
      <c r="Y72" s="50"/>
      <c r="Z72" s="50"/>
    </row>
    <row r="73" spans="1:26" ht="17.25" customHeight="1">
      <c r="A73" s="218"/>
      <c r="B73" s="219"/>
      <c r="C73" s="220"/>
      <c r="D73" s="53"/>
      <c r="E73" s="53"/>
      <c r="F73" s="53"/>
      <c r="G73" s="53"/>
      <c r="H73" s="53"/>
      <c r="I73" s="53"/>
      <c r="J73" s="50"/>
      <c r="K73" s="125"/>
      <c r="L73" s="125"/>
      <c r="R73" s="50"/>
      <c r="S73" s="50"/>
      <c r="T73" s="50"/>
      <c r="U73" s="50"/>
      <c r="V73" s="50"/>
      <c r="W73" s="52"/>
      <c r="X73" s="50"/>
      <c r="Y73" s="50"/>
      <c r="Z73" s="50"/>
    </row>
    <row r="74" spans="1:26" ht="17.25" customHeight="1">
      <c r="A74" s="218"/>
      <c r="B74" s="219"/>
      <c r="C74" s="220"/>
      <c r="D74" s="53"/>
      <c r="E74" s="53"/>
      <c r="F74" s="53"/>
      <c r="G74" s="53"/>
      <c r="H74" s="53"/>
      <c r="I74" s="53"/>
      <c r="J74" s="50"/>
      <c r="K74" s="125"/>
      <c r="L74" s="125"/>
      <c r="R74" s="50"/>
      <c r="S74" s="50"/>
      <c r="T74" s="50"/>
      <c r="U74" s="50"/>
      <c r="V74" s="50"/>
      <c r="W74" s="52"/>
      <c r="X74" s="50"/>
      <c r="Y74" s="50"/>
      <c r="Z74" s="50"/>
    </row>
    <row r="75" spans="1:26" ht="17.25" customHeight="1">
      <c r="A75" s="218"/>
      <c r="B75" s="219"/>
      <c r="C75" s="220"/>
      <c r="D75" s="53"/>
      <c r="E75" s="53"/>
      <c r="F75" s="53"/>
      <c r="G75" s="53"/>
      <c r="H75" s="53"/>
      <c r="I75" s="53"/>
      <c r="J75" s="50"/>
      <c r="K75" s="125"/>
      <c r="L75" s="125"/>
      <c r="R75" s="50"/>
      <c r="S75" s="50"/>
      <c r="T75" s="50"/>
      <c r="U75" s="50"/>
      <c r="V75" s="50"/>
      <c r="W75" s="52"/>
      <c r="X75" s="50"/>
      <c r="Y75" s="50"/>
      <c r="Z75" s="50"/>
    </row>
    <row r="76" spans="1:26" ht="17.25" customHeight="1">
      <c r="A76" s="218"/>
      <c r="B76" s="219"/>
      <c r="C76" s="220"/>
      <c r="D76" s="53"/>
      <c r="E76" s="53"/>
      <c r="F76" s="53"/>
      <c r="G76" s="53"/>
      <c r="H76" s="53"/>
      <c r="I76" s="53"/>
      <c r="J76" s="50"/>
      <c r="K76" s="125"/>
      <c r="L76" s="125"/>
      <c r="R76" s="50"/>
      <c r="S76" s="50"/>
      <c r="T76" s="50"/>
      <c r="U76" s="50"/>
      <c r="V76" s="50"/>
      <c r="W76" s="52"/>
      <c r="X76" s="50"/>
      <c r="Y76" s="50"/>
      <c r="Z76" s="50"/>
    </row>
    <row r="77" spans="1:26" ht="17.25" customHeight="1">
      <c r="A77" s="218"/>
      <c r="B77" s="219"/>
      <c r="C77" s="220"/>
      <c r="D77" s="53"/>
      <c r="E77" s="53"/>
      <c r="F77" s="53"/>
      <c r="G77" s="53"/>
      <c r="H77" s="53"/>
      <c r="I77" s="53"/>
      <c r="J77" s="50"/>
      <c r="K77" s="125"/>
      <c r="L77" s="125"/>
      <c r="R77" s="50"/>
      <c r="S77" s="50"/>
      <c r="T77" s="50"/>
      <c r="U77" s="50"/>
      <c r="V77" s="50"/>
      <c r="W77" s="52"/>
      <c r="X77" s="50"/>
      <c r="Y77" s="50"/>
      <c r="Z77" s="50"/>
    </row>
    <row r="78" spans="1:26" ht="17.25" customHeight="1">
      <c r="A78" s="218"/>
      <c r="B78" s="219"/>
      <c r="C78" s="220"/>
      <c r="D78" s="53"/>
      <c r="E78" s="53"/>
      <c r="F78" s="53"/>
      <c r="G78" s="53"/>
      <c r="H78" s="53"/>
      <c r="I78" s="53"/>
      <c r="J78" s="50"/>
      <c r="K78" s="125"/>
      <c r="L78" s="125"/>
      <c r="R78" s="50"/>
      <c r="S78" s="50"/>
      <c r="T78" s="50"/>
      <c r="U78" s="50"/>
      <c r="V78" s="50"/>
      <c r="W78" s="52"/>
      <c r="X78" s="50"/>
      <c r="Y78" s="50"/>
      <c r="Z78" s="50"/>
    </row>
    <row r="79" spans="1:26" ht="17.25" customHeight="1">
      <c r="A79" s="218"/>
      <c r="B79" s="219"/>
      <c r="C79" s="220"/>
      <c r="D79" s="53"/>
      <c r="E79" s="53"/>
      <c r="F79" s="53"/>
      <c r="G79" s="53"/>
      <c r="H79" s="53"/>
      <c r="I79" s="53"/>
      <c r="J79" s="50"/>
      <c r="K79" s="125"/>
      <c r="L79" s="125"/>
      <c r="R79" s="50"/>
      <c r="S79" s="50"/>
      <c r="T79" s="50"/>
      <c r="U79" s="50"/>
      <c r="V79" s="50"/>
      <c r="W79" s="52"/>
      <c r="X79" s="50"/>
      <c r="Y79" s="50"/>
      <c r="Z79" s="50"/>
    </row>
    <row r="80" spans="1:26" ht="17.25" customHeight="1">
      <c r="A80" s="218"/>
      <c r="B80" s="219"/>
      <c r="C80" s="220"/>
      <c r="D80" s="53"/>
      <c r="E80" s="53"/>
      <c r="F80" s="53"/>
      <c r="G80" s="53"/>
      <c r="H80" s="53"/>
      <c r="I80" s="53"/>
      <c r="J80" s="50"/>
      <c r="K80" s="125"/>
      <c r="L80" s="125"/>
      <c r="R80" s="50"/>
      <c r="S80" s="50"/>
      <c r="T80" s="50"/>
      <c r="U80" s="50"/>
      <c r="V80" s="50"/>
      <c r="W80" s="52"/>
      <c r="X80" s="50"/>
      <c r="Y80" s="50"/>
      <c r="Z80" s="50"/>
    </row>
    <row r="81" spans="1:26" ht="17.25" customHeight="1">
      <c r="A81" s="218"/>
      <c r="B81" s="219"/>
      <c r="C81" s="220"/>
      <c r="D81" s="53"/>
      <c r="E81" s="53"/>
      <c r="F81" s="53"/>
      <c r="G81" s="53"/>
      <c r="H81" s="53"/>
      <c r="I81" s="53"/>
      <c r="J81" s="50"/>
      <c r="K81" s="125"/>
      <c r="L81" s="125"/>
      <c r="R81" s="50"/>
      <c r="S81" s="50"/>
      <c r="T81" s="50"/>
      <c r="U81" s="50"/>
      <c r="V81" s="50"/>
      <c r="W81" s="52"/>
      <c r="X81" s="50"/>
      <c r="Y81" s="50"/>
      <c r="Z81" s="50"/>
    </row>
    <row r="82" spans="1:26" ht="17.25" customHeight="1">
      <c r="A82" s="218"/>
      <c r="B82" s="219"/>
      <c r="C82" s="220"/>
      <c r="D82" s="53"/>
      <c r="E82" s="53"/>
      <c r="F82" s="53"/>
      <c r="G82" s="53"/>
      <c r="H82" s="53"/>
      <c r="I82" s="53"/>
      <c r="J82" s="50"/>
      <c r="K82" s="125"/>
      <c r="L82" s="125"/>
      <c r="R82" s="50"/>
      <c r="S82" s="50"/>
      <c r="T82" s="50"/>
      <c r="U82" s="50"/>
      <c r="V82" s="50"/>
      <c r="W82" s="52"/>
      <c r="X82" s="50"/>
      <c r="Y82" s="50"/>
      <c r="Z82" s="50"/>
    </row>
    <row r="83" spans="1:26" ht="17.25" customHeight="1">
      <c r="A83" s="218"/>
      <c r="B83" s="219"/>
      <c r="C83" s="220"/>
      <c r="D83" s="53"/>
      <c r="E83" s="53"/>
      <c r="F83" s="53"/>
      <c r="G83" s="53"/>
      <c r="H83" s="53"/>
      <c r="I83" s="53"/>
      <c r="J83" s="50"/>
      <c r="K83" s="125"/>
      <c r="L83" s="125"/>
      <c r="R83" s="50"/>
      <c r="S83" s="50"/>
      <c r="T83" s="50"/>
      <c r="U83" s="50"/>
      <c r="V83" s="50"/>
      <c r="W83" s="52"/>
      <c r="X83" s="50"/>
      <c r="Y83" s="50"/>
      <c r="Z83" s="50"/>
    </row>
    <row r="84" spans="1:26" ht="17.25" customHeight="1">
      <c r="A84" s="218"/>
      <c r="B84" s="219"/>
      <c r="C84" s="220"/>
      <c r="D84" s="53"/>
      <c r="E84" s="53"/>
      <c r="F84" s="53"/>
      <c r="G84" s="53"/>
      <c r="H84" s="53"/>
      <c r="I84" s="53"/>
      <c r="J84" s="50"/>
      <c r="K84" s="125"/>
      <c r="L84" s="125"/>
      <c r="R84" s="50"/>
      <c r="S84" s="50"/>
      <c r="T84" s="50"/>
      <c r="U84" s="50"/>
      <c r="V84" s="50"/>
      <c r="W84" s="52"/>
      <c r="X84" s="50"/>
      <c r="Y84" s="50"/>
      <c r="Z84" s="50"/>
    </row>
    <row r="85" spans="1:26" ht="17.25" customHeight="1">
      <c r="A85" s="218"/>
      <c r="B85" s="219"/>
      <c r="C85" s="220"/>
      <c r="D85" s="53"/>
      <c r="E85" s="53"/>
      <c r="F85" s="53"/>
      <c r="G85" s="53"/>
      <c r="H85" s="53"/>
      <c r="I85" s="53"/>
      <c r="J85" s="50"/>
      <c r="K85" s="125"/>
      <c r="L85" s="125"/>
      <c r="R85" s="50"/>
      <c r="S85" s="50"/>
      <c r="T85" s="50"/>
      <c r="U85" s="50"/>
      <c r="V85" s="50"/>
      <c r="W85" s="52"/>
      <c r="X85" s="50"/>
      <c r="Y85" s="50"/>
      <c r="Z85" s="50"/>
    </row>
    <row r="86" spans="1:26" ht="17.25" customHeight="1">
      <c r="A86" s="218"/>
      <c r="B86" s="219"/>
      <c r="C86" s="220"/>
      <c r="D86" s="53"/>
      <c r="E86" s="53"/>
      <c r="F86" s="53"/>
      <c r="G86" s="53"/>
      <c r="H86" s="53"/>
      <c r="I86" s="53"/>
      <c r="J86" s="50"/>
      <c r="K86" s="125"/>
      <c r="L86" s="125"/>
      <c r="R86" s="50"/>
      <c r="S86" s="50"/>
      <c r="T86" s="50"/>
      <c r="U86" s="50"/>
      <c r="V86" s="50"/>
      <c r="W86" s="52"/>
      <c r="X86" s="50"/>
      <c r="Y86" s="50"/>
      <c r="Z86" s="50"/>
    </row>
    <row r="87" spans="1:26" ht="17.25" customHeight="1">
      <c r="A87" s="218"/>
      <c r="B87" s="219"/>
      <c r="C87" s="220"/>
      <c r="D87" s="53"/>
      <c r="E87" s="53"/>
      <c r="F87" s="53"/>
      <c r="G87" s="53"/>
      <c r="H87" s="53"/>
      <c r="I87" s="53"/>
      <c r="J87" s="50"/>
      <c r="K87" s="125"/>
      <c r="L87" s="125"/>
      <c r="R87" s="50"/>
      <c r="S87" s="50"/>
      <c r="T87" s="50"/>
      <c r="U87" s="50"/>
      <c r="V87" s="50"/>
      <c r="W87" s="52"/>
      <c r="X87" s="50"/>
      <c r="Y87" s="50"/>
      <c r="Z87" s="50"/>
    </row>
    <row r="88" spans="1:26" ht="17.25" customHeight="1">
      <c r="A88" s="218"/>
      <c r="B88" s="219"/>
      <c r="C88" s="220"/>
      <c r="D88" s="53"/>
      <c r="E88" s="53"/>
      <c r="F88" s="53"/>
      <c r="G88" s="53"/>
      <c r="H88" s="53"/>
      <c r="I88" s="53"/>
      <c r="J88" s="50"/>
      <c r="K88" s="125"/>
      <c r="L88" s="125"/>
      <c r="R88" s="50"/>
      <c r="S88" s="50"/>
      <c r="T88" s="50"/>
      <c r="U88" s="50"/>
      <c r="V88" s="50"/>
      <c r="W88" s="52"/>
      <c r="X88" s="50"/>
      <c r="Y88" s="50"/>
      <c r="Z88" s="50"/>
    </row>
    <row r="89" spans="1:26" ht="17.25" customHeight="1">
      <c r="A89" s="218"/>
      <c r="B89" s="219"/>
      <c r="C89" s="220"/>
      <c r="D89" s="53"/>
      <c r="E89" s="53"/>
      <c r="F89" s="53"/>
      <c r="G89" s="53"/>
      <c r="H89" s="53"/>
      <c r="I89" s="53"/>
      <c r="J89" s="50"/>
      <c r="K89" s="125"/>
      <c r="L89" s="125"/>
      <c r="R89" s="50"/>
      <c r="S89" s="50"/>
      <c r="T89" s="50"/>
      <c r="U89" s="50"/>
      <c r="V89" s="50"/>
      <c r="W89" s="52"/>
      <c r="X89" s="50"/>
      <c r="Y89" s="50"/>
      <c r="Z89" s="50"/>
    </row>
    <row r="90" spans="1:26" ht="17.25" customHeight="1">
      <c r="A90" s="218"/>
      <c r="B90" s="219"/>
      <c r="C90" s="220"/>
      <c r="D90" s="53"/>
      <c r="E90" s="53"/>
      <c r="F90" s="53"/>
      <c r="G90" s="53"/>
      <c r="H90" s="53"/>
      <c r="I90" s="53"/>
      <c r="J90" s="50"/>
      <c r="K90" s="125"/>
      <c r="L90" s="125"/>
      <c r="R90" s="50"/>
      <c r="S90" s="50"/>
      <c r="T90" s="50"/>
      <c r="U90" s="50"/>
      <c r="V90" s="50"/>
      <c r="W90" s="52"/>
      <c r="X90" s="50"/>
      <c r="Y90" s="50"/>
      <c r="Z90" s="50"/>
    </row>
    <row r="91" spans="1:26" ht="17.25" customHeight="1">
      <c r="A91" s="218"/>
      <c r="B91" s="219"/>
      <c r="C91" s="220"/>
      <c r="D91" s="53"/>
      <c r="E91" s="53"/>
      <c r="F91" s="53"/>
      <c r="G91" s="53"/>
      <c r="H91" s="53"/>
      <c r="I91" s="53"/>
      <c r="J91" s="50"/>
      <c r="K91" s="125"/>
      <c r="L91" s="125"/>
      <c r="R91" s="50"/>
      <c r="S91" s="50"/>
      <c r="T91" s="50"/>
      <c r="U91" s="50"/>
      <c r="V91" s="50"/>
      <c r="W91" s="52"/>
      <c r="X91" s="50"/>
      <c r="Y91" s="50"/>
      <c r="Z91" s="50"/>
    </row>
    <row r="92" spans="1:26" ht="17.25" customHeight="1">
      <c r="A92" s="218"/>
      <c r="B92" s="219"/>
      <c r="C92" s="220"/>
      <c r="D92" s="53"/>
      <c r="E92" s="53"/>
      <c r="F92" s="53"/>
      <c r="G92" s="53"/>
      <c r="H92" s="53"/>
      <c r="I92" s="53"/>
      <c r="J92" s="50"/>
      <c r="K92" s="125"/>
      <c r="L92" s="125"/>
      <c r="R92" s="50"/>
      <c r="S92" s="50"/>
      <c r="T92" s="50"/>
      <c r="U92" s="50"/>
      <c r="V92" s="50"/>
      <c r="W92" s="52"/>
      <c r="X92" s="50"/>
      <c r="Y92" s="50"/>
      <c r="Z92" s="50"/>
    </row>
    <row r="93" spans="1:26" ht="17.25" customHeight="1">
      <c r="A93" s="218"/>
      <c r="B93" s="219"/>
      <c r="C93" s="220"/>
      <c r="D93" s="53"/>
      <c r="E93" s="53"/>
      <c r="F93" s="53"/>
      <c r="G93" s="53"/>
      <c r="H93" s="53"/>
      <c r="I93" s="53"/>
      <c r="J93" s="50"/>
      <c r="K93" s="125"/>
      <c r="L93" s="125"/>
      <c r="R93" s="50"/>
      <c r="S93" s="50"/>
      <c r="T93" s="50"/>
      <c r="U93" s="50"/>
      <c r="V93" s="50"/>
      <c r="W93" s="52"/>
      <c r="X93" s="50"/>
      <c r="Y93" s="50"/>
      <c r="Z93" s="50"/>
    </row>
    <row r="94" spans="1:26" ht="17.25" customHeight="1">
      <c r="A94" s="218"/>
      <c r="B94" s="219"/>
      <c r="C94" s="220"/>
      <c r="D94" s="53"/>
      <c r="E94" s="53"/>
      <c r="F94" s="53"/>
      <c r="G94" s="53"/>
      <c r="H94" s="53"/>
      <c r="I94" s="53"/>
      <c r="J94" s="50"/>
      <c r="K94" s="125"/>
      <c r="L94" s="125"/>
      <c r="R94" s="50"/>
      <c r="S94" s="50"/>
      <c r="T94" s="50"/>
      <c r="U94" s="50"/>
      <c r="V94" s="50"/>
      <c r="W94" s="52"/>
      <c r="X94" s="50"/>
      <c r="Y94" s="50"/>
      <c r="Z94" s="50"/>
    </row>
    <row r="95" spans="1:26" ht="17.25" customHeight="1">
      <c r="A95" s="218"/>
      <c r="B95" s="219"/>
      <c r="C95" s="220"/>
      <c r="D95" s="53"/>
      <c r="E95" s="53"/>
      <c r="F95" s="53"/>
      <c r="G95" s="53"/>
      <c r="H95" s="53"/>
      <c r="I95" s="53"/>
      <c r="J95" s="50"/>
      <c r="K95" s="125"/>
      <c r="L95" s="125"/>
      <c r="R95" s="50"/>
      <c r="S95" s="50"/>
      <c r="T95" s="50"/>
      <c r="U95" s="50"/>
      <c r="V95" s="50"/>
      <c r="W95" s="52"/>
      <c r="X95" s="50"/>
      <c r="Y95" s="50"/>
      <c r="Z95" s="50"/>
    </row>
    <row r="96" spans="1:26" ht="17.25" customHeight="1">
      <c r="A96" s="218"/>
      <c r="B96" s="219"/>
      <c r="C96" s="220"/>
      <c r="D96" s="53"/>
      <c r="E96" s="53"/>
      <c r="F96" s="53"/>
      <c r="G96" s="53"/>
      <c r="H96" s="53"/>
      <c r="I96" s="53"/>
      <c r="J96" s="50"/>
      <c r="K96" s="125"/>
      <c r="L96" s="125"/>
      <c r="R96" s="50"/>
      <c r="S96" s="50"/>
      <c r="T96" s="50"/>
      <c r="U96" s="50"/>
      <c r="V96" s="50"/>
      <c r="W96" s="52"/>
      <c r="X96" s="50"/>
      <c r="Y96" s="50"/>
      <c r="Z96" s="50"/>
    </row>
    <row r="97" spans="1:26" ht="17.25" customHeight="1">
      <c r="A97" s="53"/>
      <c r="B97" s="53"/>
      <c r="C97" s="53"/>
      <c r="D97" s="53"/>
      <c r="E97" s="53"/>
      <c r="F97" s="53"/>
      <c r="G97" s="53"/>
      <c r="H97" s="53"/>
      <c r="I97" s="53"/>
      <c r="J97" s="50"/>
      <c r="K97" s="125"/>
      <c r="L97" s="125"/>
      <c r="R97" s="50"/>
      <c r="S97" s="50"/>
      <c r="T97" s="50"/>
      <c r="U97" s="50"/>
      <c r="V97" s="50"/>
      <c r="W97" s="52"/>
      <c r="X97" s="50"/>
      <c r="Y97" s="50"/>
      <c r="Z97" s="50"/>
    </row>
    <row r="98" spans="1:26" ht="17.25" customHeight="1">
      <c r="A98" s="53"/>
      <c r="B98" s="53"/>
      <c r="C98" s="53"/>
      <c r="D98" s="53"/>
      <c r="E98" s="53"/>
      <c r="F98" s="53"/>
      <c r="G98" s="53"/>
      <c r="H98" s="53"/>
      <c r="I98" s="53"/>
      <c r="J98" s="50"/>
      <c r="K98" s="125"/>
      <c r="L98" s="125"/>
      <c r="R98" s="50"/>
      <c r="S98" s="50"/>
      <c r="T98" s="50"/>
      <c r="U98" s="50"/>
      <c r="V98" s="50"/>
      <c r="W98" s="52"/>
      <c r="X98" s="50"/>
      <c r="Y98" s="50"/>
      <c r="Z98" s="50"/>
    </row>
    <row r="99" spans="1:26" ht="17.25" customHeight="1">
      <c r="A99" s="53"/>
      <c r="B99" s="53"/>
      <c r="C99" s="53"/>
      <c r="D99" s="53"/>
      <c r="E99" s="53"/>
      <c r="F99" s="53"/>
      <c r="G99" s="53"/>
      <c r="H99" s="53"/>
      <c r="I99" s="53"/>
      <c r="J99" s="50"/>
      <c r="K99" s="125"/>
      <c r="L99" s="125"/>
      <c r="R99" s="50"/>
      <c r="S99" s="50"/>
      <c r="T99" s="50"/>
      <c r="U99" s="50"/>
      <c r="V99" s="50"/>
      <c r="W99" s="52"/>
      <c r="X99" s="50"/>
      <c r="Y99" s="50"/>
      <c r="Z99" s="50"/>
    </row>
    <row r="100" spans="1:26" ht="17.2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0"/>
      <c r="K100" s="125"/>
      <c r="L100" s="125"/>
      <c r="R100" s="50"/>
      <c r="S100" s="50"/>
      <c r="T100" s="50"/>
      <c r="U100" s="50"/>
      <c r="V100" s="50"/>
      <c r="W100" s="52"/>
      <c r="X100" s="50"/>
      <c r="Y100" s="50"/>
      <c r="Z100" s="50"/>
    </row>
    <row r="101" spans="1:26" ht="17.2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0"/>
      <c r="K101" s="125"/>
      <c r="L101" s="125"/>
      <c r="R101" s="50"/>
      <c r="S101" s="50"/>
      <c r="T101" s="50"/>
      <c r="U101" s="50"/>
      <c r="V101" s="50"/>
      <c r="W101" s="52"/>
      <c r="X101" s="50"/>
      <c r="Y101" s="50"/>
      <c r="Z101" s="50"/>
    </row>
    <row r="102" spans="1:26" ht="17.2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0"/>
      <c r="K102" s="125"/>
      <c r="L102" s="125"/>
      <c r="R102" s="50"/>
      <c r="S102" s="50"/>
      <c r="T102" s="50"/>
      <c r="U102" s="50"/>
      <c r="V102" s="50"/>
      <c r="W102" s="52"/>
      <c r="X102" s="50"/>
      <c r="Y102" s="50"/>
      <c r="Z102" s="50"/>
    </row>
    <row r="103" spans="1:26" ht="17.2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0"/>
      <c r="K103" s="125"/>
      <c r="L103" s="125"/>
      <c r="R103" s="50"/>
      <c r="S103" s="50"/>
      <c r="T103" s="50"/>
      <c r="U103" s="50"/>
      <c r="V103" s="50"/>
      <c r="W103" s="52"/>
      <c r="X103" s="50"/>
      <c r="Y103" s="50"/>
      <c r="Z103" s="50"/>
    </row>
    <row r="104" spans="1:26" ht="17.2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0"/>
      <c r="K104" s="125"/>
      <c r="L104" s="125"/>
      <c r="R104" s="50"/>
      <c r="S104" s="50"/>
      <c r="T104" s="50"/>
      <c r="U104" s="50"/>
      <c r="V104" s="50"/>
      <c r="W104" s="52"/>
      <c r="X104" s="50"/>
      <c r="Y104" s="50"/>
      <c r="Z104" s="50"/>
    </row>
    <row r="105" spans="1:26" ht="17.2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0"/>
      <c r="K105" s="125"/>
      <c r="L105" s="125"/>
      <c r="R105" s="50"/>
      <c r="S105" s="50"/>
      <c r="T105" s="50"/>
      <c r="U105" s="50"/>
      <c r="V105" s="50"/>
      <c r="W105" s="52"/>
      <c r="X105" s="50"/>
      <c r="Y105" s="50"/>
      <c r="Z105" s="50"/>
    </row>
    <row r="106" spans="1:26" ht="17.2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0"/>
      <c r="K106" s="125"/>
      <c r="L106" s="125"/>
      <c r="R106" s="50"/>
      <c r="S106" s="50"/>
      <c r="T106" s="50"/>
      <c r="U106" s="50"/>
      <c r="V106" s="50"/>
      <c r="W106" s="52"/>
      <c r="X106" s="50"/>
      <c r="Y106" s="50"/>
      <c r="Z106" s="50"/>
    </row>
    <row r="107" spans="1:26" ht="17.2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0"/>
      <c r="K107" s="125"/>
      <c r="L107" s="125"/>
      <c r="R107" s="50"/>
      <c r="S107" s="50"/>
      <c r="T107" s="50"/>
      <c r="U107" s="50"/>
      <c r="V107" s="50"/>
      <c r="W107" s="52"/>
      <c r="X107" s="50"/>
      <c r="Y107" s="50"/>
      <c r="Z107" s="50"/>
    </row>
    <row r="108" spans="1:26" ht="17.2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0"/>
      <c r="K108" s="125"/>
      <c r="L108" s="125"/>
      <c r="R108" s="50"/>
      <c r="S108" s="50"/>
      <c r="T108" s="50"/>
      <c r="U108" s="50"/>
      <c r="V108" s="50"/>
      <c r="W108" s="52"/>
      <c r="X108" s="50"/>
      <c r="Y108" s="50"/>
      <c r="Z108" s="50"/>
    </row>
    <row r="109" spans="1:26" ht="17.2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0"/>
      <c r="K109" s="125"/>
      <c r="L109" s="125"/>
      <c r="R109" s="50"/>
      <c r="S109" s="50"/>
      <c r="T109" s="50"/>
      <c r="U109" s="50"/>
      <c r="V109" s="50"/>
      <c r="W109" s="52"/>
      <c r="X109" s="50"/>
      <c r="Y109" s="50"/>
      <c r="Z109" s="50"/>
    </row>
    <row r="110" spans="1:26" ht="17.2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0"/>
      <c r="K110" s="125"/>
      <c r="L110" s="125"/>
      <c r="R110" s="50"/>
      <c r="S110" s="50"/>
      <c r="T110" s="50"/>
      <c r="U110" s="50"/>
      <c r="V110" s="50"/>
      <c r="W110" s="52"/>
      <c r="X110" s="50"/>
      <c r="Y110" s="50"/>
      <c r="Z110" s="50"/>
    </row>
    <row r="111" spans="1:26" ht="17.2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0"/>
      <c r="K111" s="125"/>
      <c r="L111" s="125"/>
      <c r="R111" s="50"/>
      <c r="S111" s="50"/>
      <c r="T111" s="50"/>
      <c r="U111" s="50"/>
      <c r="V111" s="50"/>
      <c r="W111" s="52"/>
      <c r="X111" s="50"/>
      <c r="Y111" s="50"/>
      <c r="Z111" s="50"/>
    </row>
    <row r="112" spans="1:26" ht="17.2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0"/>
      <c r="K112" s="125"/>
      <c r="L112" s="125"/>
      <c r="R112" s="50"/>
      <c r="S112" s="50"/>
      <c r="T112" s="50"/>
      <c r="U112" s="50"/>
      <c r="V112" s="50"/>
      <c r="W112" s="52"/>
      <c r="X112" s="50"/>
      <c r="Y112" s="50"/>
      <c r="Z112" s="50"/>
    </row>
    <row r="113" spans="1:26" ht="17.2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0"/>
      <c r="K113" s="125"/>
      <c r="L113" s="125"/>
      <c r="R113" s="50"/>
      <c r="S113" s="50"/>
      <c r="T113" s="50"/>
      <c r="U113" s="50"/>
      <c r="V113" s="50"/>
      <c r="W113" s="52"/>
      <c r="X113" s="50"/>
      <c r="Y113" s="50"/>
      <c r="Z113" s="50"/>
    </row>
    <row r="114" spans="1:26" ht="17.2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0"/>
      <c r="K114" s="125"/>
      <c r="L114" s="125"/>
      <c r="R114" s="50"/>
      <c r="S114" s="50"/>
      <c r="T114" s="50"/>
      <c r="U114" s="50"/>
      <c r="V114" s="50"/>
      <c r="W114" s="52"/>
      <c r="X114" s="50"/>
      <c r="Y114" s="50"/>
      <c r="Z114" s="50"/>
    </row>
    <row r="115" spans="1:26" ht="17.2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0"/>
      <c r="K115" s="125"/>
      <c r="L115" s="125"/>
      <c r="R115" s="50"/>
      <c r="S115" s="50"/>
      <c r="T115" s="50"/>
      <c r="U115" s="50"/>
      <c r="V115" s="50"/>
      <c r="W115" s="52"/>
      <c r="X115" s="50"/>
      <c r="Y115" s="50"/>
      <c r="Z115" s="50"/>
    </row>
    <row r="116" spans="1:26" ht="17.2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0"/>
      <c r="K116" s="125"/>
      <c r="L116" s="125"/>
      <c r="R116" s="50"/>
      <c r="S116" s="50"/>
      <c r="T116" s="50"/>
      <c r="U116" s="50"/>
      <c r="V116" s="50"/>
      <c r="W116" s="52"/>
      <c r="X116" s="50"/>
      <c r="Y116" s="50"/>
      <c r="Z116" s="50"/>
    </row>
    <row r="117" spans="1:26" ht="17.2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0"/>
      <c r="K117" s="125"/>
      <c r="L117" s="125"/>
      <c r="R117" s="50"/>
      <c r="S117" s="50"/>
      <c r="T117" s="50"/>
      <c r="U117" s="50"/>
      <c r="V117" s="50"/>
      <c r="W117" s="52"/>
      <c r="X117" s="50"/>
      <c r="Y117" s="50"/>
      <c r="Z117" s="50"/>
    </row>
    <row r="118" spans="1:26" ht="17.2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0"/>
      <c r="K118" s="125"/>
      <c r="L118" s="125"/>
      <c r="R118" s="50"/>
      <c r="S118" s="50"/>
      <c r="T118" s="50"/>
      <c r="U118" s="50"/>
      <c r="V118" s="50"/>
      <c r="W118" s="52"/>
      <c r="X118" s="50"/>
      <c r="Y118" s="50"/>
      <c r="Z118" s="50"/>
    </row>
    <row r="119" spans="1:26" ht="17.2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0"/>
      <c r="K119" s="125"/>
      <c r="L119" s="125"/>
      <c r="R119" s="50"/>
      <c r="S119" s="50"/>
      <c r="T119" s="50"/>
      <c r="U119" s="50"/>
      <c r="V119" s="50"/>
      <c r="W119" s="52"/>
      <c r="X119" s="50"/>
      <c r="Y119" s="50"/>
      <c r="Z119" s="50"/>
    </row>
    <row r="120" spans="1:26" ht="17.2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0"/>
      <c r="K120" s="125"/>
      <c r="L120" s="125"/>
      <c r="R120" s="50"/>
      <c r="S120" s="50"/>
      <c r="T120" s="50"/>
      <c r="U120" s="50"/>
      <c r="V120" s="50"/>
      <c r="W120" s="52"/>
      <c r="X120" s="50"/>
      <c r="Y120" s="50"/>
      <c r="Z120" s="50"/>
    </row>
    <row r="121" spans="1:26" ht="17.2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0"/>
      <c r="K121" s="125"/>
      <c r="L121" s="125"/>
      <c r="R121" s="50"/>
      <c r="S121" s="50"/>
      <c r="T121" s="50"/>
      <c r="U121" s="50"/>
      <c r="V121" s="50"/>
      <c r="W121" s="52"/>
      <c r="X121" s="50"/>
      <c r="Y121" s="50"/>
      <c r="Z121" s="50"/>
    </row>
    <row r="122" spans="1:26" ht="17.2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0"/>
      <c r="K122" s="125"/>
      <c r="L122" s="125"/>
      <c r="R122" s="50"/>
      <c r="S122" s="50"/>
      <c r="T122" s="50"/>
      <c r="U122" s="50"/>
      <c r="V122" s="50"/>
      <c r="W122" s="52"/>
      <c r="X122" s="50"/>
      <c r="Y122" s="50"/>
      <c r="Z122" s="50"/>
    </row>
    <row r="123" spans="1:26" ht="17.2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0"/>
      <c r="K123" s="125"/>
      <c r="L123" s="125"/>
      <c r="R123" s="50"/>
      <c r="S123" s="50"/>
      <c r="T123" s="50"/>
      <c r="U123" s="50"/>
      <c r="V123" s="50"/>
      <c r="W123" s="52"/>
      <c r="X123" s="50"/>
      <c r="Y123" s="50"/>
      <c r="Z123" s="50"/>
    </row>
    <row r="124" spans="1:26" ht="17.2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0"/>
      <c r="K124" s="125"/>
      <c r="L124" s="125"/>
      <c r="R124" s="50"/>
      <c r="S124" s="50"/>
      <c r="T124" s="50"/>
      <c r="U124" s="50"/>
      <c r="V124" s="50"/>
      <c r="W124" s="52"/>
      <c r="X124" s="50"/>
      <c r="Y124" s="50"/>
      <c r="Z124" s="50"/>
    </row>
    <row r="125" spans="1:26" ht="17.2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0"/>
      <c r="K125" s="125"/>
      <c r="L125" s="125"/>
      <c r="R125" s="50"/>
      <c r="S125" s="50"/>
      <c r="T125" s="50"/>
      <c r="U125" s="50"/>
      <c r="V125" s="50"/>
      <c r="W125" s="52"/>
      <c r="X125" s="50"/>
      <c r="Y125" s="50"/>
      <c r="Z125" s="50"/>
    </row>
    <row r="126" spans="1:26" ht="17.2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0"/>
      <c r="K126" s="125"/>
      <c r="L126" s="125"/>
      <c r="R126" s="50"/>
      <c r="S126" s="50"/>
      <c r="T126" s="50"/>
      <c r="U126" s="50"/>
      <c r="V126" s="50"/>
      <c r="W126" s="52"/>
      <c r="X126" s="50"/>
      <c r="Y126" s="50"/>
      <c r="Z126" s="50"/>
    </row>
    <row r="127" spans="1:26" ht="17.2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0"/>
      <c r="K127" s="125"/>
      <c r="L127" s="125"/>
      <c r="R127" s="50"/>
      <c r="S127" s="50"/>
      <c r="T127" s="50"/>
      <c r="U127" s="50"/>
      <c r="V127" s="50"/>
      <c r="W127" s="52"/>
      <c r="X127" s="50"/>
      <c r="Y127" s="50"/>
      <c r="Z127" s="50"/>
    </row>
    <row r="128" spans="1:26" ht="17.2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0"/>
      <c r="K128" s="125"/>
      <c r="L128" s="125"/>
      <c r="R128" s="50"/>
      <c r="S128" s="50"/>
      <c r="T128" s="50"/>
      <c r="U128" s="50"/>
      <c r="V128" s="50"/>
      <c r="W128" s="52"/>
      <c r="X128" s="50"/>
      <c r="Y128" s="50"/>
      <c r="Z128" s="50"/>
    </row>
    <row r="129" spans="1:26" ht="17.2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0"/>
      <c r="K129" s="125"/>
      <c r="L129" s="125"/>
      <c r="R129" s="50"/>
      <c r="S129" s="50"/>
      <c r="T129" s="50"/>
      <c r="U129" s="50"/>
      <c r="V129" s="50"/>
      <c r="W129" s="52"/>
      <c r="X129" s="50"/>
      <c r="Y129" s="50"/>
      <c r="Z129" s="50"/>
    </row>
    <row r="130" spans="1:26" ht="17.2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0"/>
      <c r="K130" s="125"/>
      <c r="L130" s="125"/>
      <c r="R130" s="50"/>
      <c r="S130" s="50"/>
      <c r="T130" s="50"/>
      <c r="U130" s="50"/>
      <c r="V130" s="50"/>
      <c r="W130" s="52"/>
      <c r="X130" s="50"/>
      <c r="Y130" s="50"/>
      <c r="Z130" s="50"/>
    </row>
    <row r="131" spans="1:26" ht="17.2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0"/>
      <c r="K131" s="125"/>
      <c r="L131" s="125"/>
      <c r="R131" s="50"/>
      <c r="S131" s="50"/>
      <c r="T131" s="50"/>
      <c r="U131" s="50"/>
      <c r="V131" s="50"/>
      <c r="W131" s="52"/>
      <c r="X131" s="50"/>
      <c r="Y131" s="50"/>
      <c r="Z131" s="50"/>
    </row>
    <row r="132" spans="1:26" ht="17.2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0"/>
      <c r="K132" s="125"/>
      <c r="L132" s="125"/>
      <c r="R132" s="50"/>
      <c r="S132" s="50"/>
      <c r="T132" s="50"/>
      <c r="U132" s="50"/>
      <c r="V132" s="50"/>
      <c r="W132" s="52"/>
      <c r="X132" s="50"/>
      <c r="Y132" s="50"/>
      <c r="Z132" s="50"/>
    </row>
    <row r="133" spans="1:26" ht="17.2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0"/>
      <c r="K133" s="125"/>
      <c r="L133" s="125"/>
      <c r="R133" s="50"/>
      <c r="S133" s="50"/>
      <c r="T133" s="50"/>
      <c r="U133" s="50"/>
      <c r="V133" s="50"/>
      <c r="W133" s="52"/>
      <c r="X133" s="50"/>
      <c r="Y133" s="50"/>
      <c r="Z133" s="50"/>
    </row>
    <row r="134" spans="1:26" ht="17.2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0"/>
      <c r="K134" s="125"/>
      <c r="L134" s="125"/>
      <c r="R134" s="50"/>
      <c r="S134" s="50"/>
      <c r="T134" s="50"/>
      <c r="U134" s="50"/>
      <c r="V134" s="50"/>
      <c r="W134" s="52"/>
      <c r="X134" s="50"/>
      <c r="Y134" s="50"/>
      <c r="Z134" s="50"/>
    </row>
    <row r="135" spans="1:26" ht="17.2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0"/>
      <c r="K135" s="125"/>
      <c r="L135" s="125"/>
      <c r="R135" s="50"/>
      <c r="S135" s="50"/>
      <c r="T135" s="50"/>
      <c r="U135" s="50"/>
      <c r="V135" s="50"/>
      <c r="W135" s="52"/>
      <c r="X135" s="50"/>
      <c r="Y135" s="50"/>
      <c r="Z135" s="50"/>
    </row>
    <row r="136" spans="1:26" ht="17.2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0"/>
      <c r="K136" s="125"/>
      <c r="L136" s="125"/>
      <c r="R136" s="50"/>
      <c r="S136" s="50"/>
      <c r="T136" s="50"/>
      <c r="U136" s="50"/>
      <c r="V136" s="50"/>
      <c r="W136" s="52"/>
      <c r="X136" s="50"/>
      <c r="Y136" s="50"/>
      <c r="Z136" s="50"/>
    </row>
    <row r="137" spans="1:26" ht="17.2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0"/>
      <c r="K137" s="125"/>
      <c r="L137" s="125"/>
      <c r="R137" s="50"/>
      <c r="S137" s="50"/>
      <c r="T137" s="50"/>
      <c r="U137" s="50"/>
      <c r="V137" s="50"/>
      <c r="W137" s="52"/>
      <c r="X137" s="50"/>
      <c r="Y137" s="50"/>
      <c r="Z137" s="50"/>
    </row>
    <row r="138" spans="1:26" ht="17.2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0"/>
      <c r="K138" s="125"/>
      <c r="L138" s="125"/>
      <c r="R138" s="50"/>
      <c r="S138" s="50"/>
      <c r="T138" s="50"/>
      <c r="U138" s="50"/>
      <c r="V138" s="50"/>
      <c r="W138" s="52"/>
      <c r="X138" s="50"/>
      <c r="Y138" s="50"/>
      <c r="Z138" s="50"/>
    </row>
    <row r="139" spans="1:26" ht="17.2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0"/>
      <c r="K139" s="125"/>
      <c r="L139" s="125"/>
      <c r="R139" s="50"/>
      <c r="S139" s="50"/>
      <c r="T139" s="50"/>
      <c r="U139" s="50"/>
      <c r="V139" s="50"/>
      <c r="W139" s="52"/>
      <c r="X139" s="50"/>
      <c r="Y139" s="50"/>
      <c r="Z139" s="50"/>
    </row>
    <row r="140" spans="1:26" ht="17.2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0"/>
      <c r="K140" s="125"/>
      <c r="L140" s="125"/>
      <c r="R140" s="50"/>
      <c r="S140" s="50"/>
      <c r="T140" s="50"/>
      <c r="U140" s="50"/>
      <c r="V140" s="50"/>
      <c r="W140" s="52"/>
      <c r="X140" s="50"/>
      <c r="Y140" s="50"/>
      <c r="Z140" s="50"/>
    </row>
    <row r="141" spans="1:26" ht="17.2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0"/>
      <c r="K141" s="125"/>
      <c r="L141" s="125"/>
      <c r="R141" s="50"/>
      <c r="S141" s="50"/>
      <c r="T141" s="50"/>
      <c r="U141" s="50"/>
      <c r="V141" s="50"/>
      <c r="W141" s="52"/>
      <c r="X141" s="50"/>
      <c r="Y141" s="50"/>
      <c r="Z141" s="50"/>
    </row>
    <row r="142" spans="1:26" ht="17.2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0"/>
      <c r="K142" s="125"/>
      <c r="L142" s="125"/>
      <c r="R142" s="50"/>
      <c r="S142" s="50"/>
      <c r="T142" s="50"/>
      <c r="U142" s="50"/>
      <c r="V142" s="50"/>
      <c r="W142" s="52"/>
      <c r="X142" s="50"/>
      <c r="Y142" s="50"/>
      <c r="Z142" s="50"/>
    </row>
    <row r="143" spans="1:26" ht="17.2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0"/>
      <c r="K143" s="125"/>
      <c r="L143" s="125"/>
      <c r="R143" s="50"/>
      <c r="S143" s="50"/>
      <c r="T143" s="50"/>
      <c r="U143" s="50"/>
      <c r="V143" s="50"/>
      <c r="W143" s="52"/>
      <c r="X143" s="50"/>
      <c r="Y143" s="50"/>
      <c r="Z143" s="50"/>
    </row>
    <row r="144" spans="1:26" ht="17.2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0"/>
      <c r="K144" s="125"/>
      <c r="L144" s="125"/>
      <c r="R144" s="50"/>
      <c r="S144" s="50"/>
      <c r="T144" s="50"/>
      <c r="U144" s="50"/>
      <c r="V144" s="50"/>
      <c r="W144" s="52"/>
      <c r="X144" s="50"/>
      <c r="Y144" s="50"/>
      <c r="Z144" s="50"/>
    </row>
    <row r="145" spans="1:26" ht="17.2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0"/>
      <c r="K145" s="125"/>
      <c r="L145" s="125"/>
      <c r="R145" s="50"/>
      <c r="S145" s="50"/>
      <c r="T145" s="50"/>
      <c r="U145" s="50"/>
      <c r="V145" s="50"/>
      <c r="W145" s="52"/>
      <c r="X145" s="50"/>
      <c r="Y145" s="50"/>
      <c r="Z145" s="50"/>
    </row>
    <row r="146" spans="1:26" ht="17.2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0"/>
      <c r="K146" s="125"/>
      <c r="L146" s="125"/>
      <c r="R146" s="50"/>
      <c r="S146" s="50"/>
      <c r="T146" s="50"/>
      <c r="U146" s="50"/>
      <c r="V146" s="50"/>
      <c r="W146" s="52"/>
      <c r="X146" s="50"/>
      <c r="Y146" s="50"/>
      <c r="Z146" s="50"/>
    </row>
    <row r="147" spans="1:26" ht="17.2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0"/>
      <c r="K147" s="125"/>
      <c r="L147" s="125"/>
      <c r="R147" s="50"/>
      <c r="S147" s="50"/>
      <c r="T147" s="50"/>
      <c r="U147" s="50"/>
      <c r="V147" s="50"/>
      <c r="W147" s="52"/>
      <c r="X147" s="50"/>
      <c r="Y147" s="50"/>
      <c r="Z147" s="50"/>
    </row>
    <row r="148" spans="1:26" ht="17.2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0"/>
      <c r="K148" s="125"/>
      <c r="L148" s="125"/>
      <c r="R148" s="50"/>
      <c r="S148" s="50"/>
      <c r="T148" s="50"/>
      <c r="U148" s="50"/>
      <c r="V148" s="50"/>
      <c r="W148" s="52"/>
      <c r="X148" s="50"/>
      <c r="Y148" s="50"/>
      <c r="Z148" s="50"/>
    </row>
    <row r="149" spans="1:26" ht="17.2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0"/>
      <c r="K149" s="125"/>
      <c r="L149" s="125"/>
      <c r="R149" s="50"/>
      <c r="S149" s="50"/>
      <c r="T149" s="50"/>
      <c r="U149" s="50"/>
      <c r="V149" s="50"/>
      <c r="W149" s="52"/>
      <c r="X149" s="50"/>
      <c r="Y149" s="50"/>
      <c r="Z149" s="50"/>
    </row>
    <row r="150" spans="1:26" ht="17.2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0"/>
      <c r="K150" s="125"/>
      <c r="L150" s="125"/>
      <c r="R150" s="50"/>
      <c r="S150" s="50"/>
      <c r="T150" s="50"/>
      <c r="U150" s="50"/>
      <c r="V150" s="50"/>
      <c r="W150" s="52"/>
      <c r="X150" s="50"/>
      <c r="Y150" s="50"/>
      <c r="Z150" s="50"/>
    </row>
    <row r="151" spans="1:26" ht="17.2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0"/>
      <c r="K151" s="125"/>
      <c r="L151" s="125"/>
      <c r="R151" s="50"/>
      <c r="S151" s="50"/>
      <c r="T151" s="50"/>
      <c r="U151" s="50"/>
      <c r="V151" s="50"/>
      <c r="W151" s="52"/>
      <c r="X151" s="50"/>
      <c r="Y151" s="50"/>
      <c r="Z151" s="50"/>
    </row>
    <row r="152" spans="1:26" ht="17.2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0"/>
      <c r="K152" s="125"/>
      <c r="L152" s="125"/>
      <c r="R152" s="50"/>
      <c r="S152" s="50"/>
      <c r="T152" s="50"/>
      <c r="U152" s="50"/>
      <c r="V152" s="50"/>
      <c r="W152" s="52"/>
      <c r="X152" s="50"/>
      <c r="Y152" s="50"/>
      <c r="Z152" s="50"/>
    </row>
    <row r="153" spans="1:26" ht="17.2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0"/>
      <c r="K153" s="125"/>
      <c r="L153" s="125"/>
      <c r="R153" s="50"/>
      <c r="S153" s="50"/>
      <c r="T153" s="50"/>
      <c r="U153" s="50"/>
      <c r="V153" s="50"/>
      <c r="W153" s="52"/>
      <c r="X153" s="50"/>
      <c r="Y153" s="50"/>
      <c r="Z153" s="50"/>
    </row>
    <row r="154" spans="1:26" ht="17.2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0"/>
      <c r="K154" s="125"/>
      <c r="L154" s="125"/>
      <c r="R154" s="50"/>
      <c r="S154" s="50"/>
      <c r="T154" s="50"/>
      <c r="U154" s="50"/>
      <c r="V154" s="50"/>
      <c r="W154" s="52"/>
      <c r="X154" s="50"/>
      <c r="Y154" s="50"/>
      <c r="Z154" s="50"/>
    </row>
    <row r="155" spans="1:26" ht="17.2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0"/>
      <c r="K155" s="125"/>
      <c r="L155" s="125"/>
      <c r="R155" s="50"/>
      <c r="S155" s="50"/>
      <c r="T155" s="50"/>
      <c r="U155" s="50"/>
      <c r="V155" s="50"/>
      <c r="W155" s="52"/>
      <c r="X155" s="50"/>
      <c r="Y155" s="50"/>
      <c r="Z155" s="50"/>
    </row>
    <row r="156" spans="1:26" ht="17.2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0"/>
      <c r="K156" s="125"/>
      <c r="L156" s="125"/>
      <c r="R156" s="50"/>
      <c r="S156" s="50"/>
      <c r="T156" s="50"/>
      <c r="U156" s="50"/>
      <c r="V156" s="50"/>
      <c r="W156" s="52"/>
      <c r="X156" s="50"/>
      <c r="Y156" s="50"/>
      <c r="Z156" s="50"/>
    </row>
    <row r="157" spans="1:26" ht="17.2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0"/>
      <c r="K157" s="125"/>
      <c r="L157" s="125"/>
      <c r="R157" s="50"/>
      <c r="S157" s="50"/>
      <c r="T157" s="50"/>
      <c r="U157" s="50"/>
      <c r="V157" s="50"/>
      <c r="W157" s="52"/>
      <c r="X157" s="50"/>
      <c r="Y157" s="50"/>
      <c r="Z157" s="50"/>
    </row>
    <row r="158" spans="1:26" ht="17.2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0"/>
      <c r="K158" s="125"/>
      <c r="L158" s="125"/>
      <c r="R158" s="50"/>
      <c r="S158" s="50"/>
      <c r="T158" s="50"/>
      <c r="U158" s="50"/>
      <c r="V158" s="50"/>
      <c r="W158" s="52"/>
      <c r="X158" s="50"/>
      <c r="Y158" s="50"/>
      <c r="Z158" s="50"/>
    </row>
    <row r="159" spans="1:26" ht="17.2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0"/>
      <c r="K159" s="125"/>
      <c r="L159" s="125"/>
      <c r="R159" s="50"/>
      <c r="S159" s="50"/>
      <c r="T159" s="50"/>
      <c r="U159" s="50"/>
      <c r="V159" s="50"/>
      <c r="W159" s="52"/>
      <c r="X159" s="50"/>
      <c r="Y159" s="50"/>
      <c r="Z159" s="50"/>
    </row>
    <row r="160" spans="1:26" ht="17.2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0"/>
      <c r="K160" s="125"/>
      <c r="L160" s="125"/>
      <c r="R160" s="50"/>
      <c r="S160" s="50"/>
      <c r="T160" s="50"/>
      <c r="U160" s="50"/>
      <c r="V160" s="50"/>
      <c r="W160" s="52"/>
      <c r="X160" s="50"/>
      <c r="Y160" s="50"/>
      <c r="Z160" s="50"/>
    </row>
    <row r="161" spans="1:26" ht="17.2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0"/>
      <c r="K161" s="125"/>
      <c r="L161" s="125"/>
      <c r="R161" s="50"/>
      <c r="S161" s="50"/>
      <c r="T161" s="50"/>
      <c r="U161" s="50"/>
      <c r="V161" s="50"/>
      <c r="W161" s="52"/>
      <c r="X161" s="50"/>
      <c r="Y161" s="50"/>
      <c r="Z161" s="50"/>
    </row>
    <row r="162" spans="1:26" ht="17.2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0"/>
      <c r="K162" s="125"/>
      <c r="L162" s="125"/>
      <c r="R162" s="50"/>
      <c r="S162" s="50"/>
      <c r="T162" s="50"/>
      <c r="U162" s="50"/>
      <c r="V162" s="50"/>
      <c r="W162" s="52"/>
      <c r="X162" s="50"/>
      <c r="Y162" s="50"/>
      <c r="Z162" s="50"/>
    </row>
    <row r="163" spans="1:26" ht="17.2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0"/>
      <c r="K163" s="125"/>
      <c r="L163" s="125"/>
      <c r="R163" s="50"/>
      <c r="S163" s="50"/>
      <c r="T163" s="50"/>
      <c r="U163" s="50"/>
      <c r="V163" s="50"/>
      <c r="W163" s="52"/>
      <c r="X163" s="50"/>
      <c r="Y163" s="50"/>
      <c r="Z163" s="50"/>
    </row>
    <row r="164" spans="1:26" ht="17.2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0"/>
      <c r="K164" s="125"/>
      <c r="L164" s="125"/>
      <c r="R164" s="50"/>
      <c r="S164" s="50"/>
      <c r="T164" s="50"/>
      <c r="U164" s="50"/>
      <c r="V164" s="50"/>
      <c r="W164" s="52"/>
      <c r="X164" s="50"/>
      <c r="Y164" s="50"/>
      <c r="Z164" s="50"/>
    </row>
    <row r="165" spans="1:26" ht="17.2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0"/>
      <c r="K165" s="125"/>
      <c r="L165" s="125"/>
      <c r="R165" s="50"/>
      <c r="S165" s="50"/>
      <c r="T165" s="50"/>
      <c r="U165" s="50"/>
      <c r="V165" s="50"/>
      <c r="W165" s="52"/>
      <c r="X165" s="50"/>
      <c r="Y165" s="50"/>
      <c r="Z165" s="50"/>
    </row>
    <row r="166" spans="1:26" ht="17.2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0"/>
      <c r="K166" s="125"/>
      <c r="L166" s="125"/>
      <c r="R166" s="50"/>
      <c r="S166" s="50"/>
      <c r="T166" s="50"/>
      <c r="U166" s="50"/>
      <c r="V166" s="50"/>
      <c r="W166" s="52"/>
      <c r="X166" s="50"/>
      <c r="Y166" s="50"/>
      <c r="Z166" s="50"/>
    </row>
    <row r="167" spans="1:26" ht="17.2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0"/>
      <c r="K167" s="125"/>
      <c r="L167" s="125"/>
      <c r="R167" s="50"/>
      <c r="S167" s="50"/>
      <c r="T167" s="50"/>
      <c r="U167" s="50"/>
      <c r="V167" s="50"/>
      <c r="W167" s="52"/>
      <c r="X167" s="50"/>
      <c r="Y167" s="50"/>
      <c r="Z167" s="50"/>
    </row>
    <row r="168" spans="1:26" ht="17.2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0"/>
      <c r="K168" s="125"/>
      <c r="L168" s="125"/>
      <c r="R168" s="50"/>
      <c r="S168" s="50"/>
      <c r="T168" s="50"/>
      <c r="U168" s="50"/>
      <c r="V168" s="50"/>
      <c r="W168" s="52"/>
      <c r="X168" s="50"/>
      <c r="Y168" s="50"/>
      <c r="Z168" s="50"/>
    </row>
    <row r="169" spans="1:26" ht="17.2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0"/>
      <c r="K169" s="125"/>
      <c r="L169" s="125"/>
      <c r="R169" s="50"/>
      <c r="S169" s="50"/>
      <c r="T169" s="50"/>
      <c r="U169" s="50"/>
      <c r="V169" s="50"/>
      <c r="W169" s="52"/>
      <c r="X169" s="50"/>
      <c r="Y169" s="50"/>
      <c r="Z169" s="50"/>
    </row>
    <row r="170" spans="1:26" ht="17.2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0"/>
      <c r="K170" s="125"/>
      <c r="L170" s="125"/>
      <c r="R170" s="50"/>
      <c r="S170" s="50"/>
      <c r="T170" s="50"/>
      <c r="U170" s="50"/>
      <c r="V170" s="50"/>
      <c r="W170" s="52"/>
      <c r="X170" s="50"/>
      <c r="Y170" s="50"/>
      <c r="Z170" s="50"/>
    </row>
    <row r="171" spans="1:26" ht="17.2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0"/>
      <c r="K171" s="125"/>
      <c r="L171" s="125"/>
      <c r="R171" s="50"/>
      <c r="S171" s="50"/>
      <c r="T171" s="50"/>
      <c r="U171" s="50"/>
      <c r="V171" s="50"/>
      <c r="W171" s="52"/>
      <c r="X171" s="50"/>
      <c r="Y171" s="50"/>
      <c r="Z171" s="50"/>
    </row>
    <row r="172" spans="1:26" ht="17.2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0"/>
      <c r="K172" s="125"/>
      <c r="L172" s="125"/>
      <c r="R172" s="50"/>
      <c r="S172" s="50"/>
      <c r="T172" s="50"/>
      <c r="U172" s="50"/>
      <c r="V172" s="50"/>
      <c r="W172" s="52"/>
      <c r="X172" s="50"/>
      <c r="Y172" s="50"/>
      <c r="Z172" s="50"/>
    </row>
    <row r="173" spans="1:26" ht="17.2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0"/>
      <c r="K173" s="125"/>
      <c r="L173" s="125"/>
      <c r="R173" s="50"/>
      <c r="S173" s="50"/>
      <c r="T173" s="50"/>
      <c r="U173" s="50"/>
      <c r="V173" s="50"/>
      <c r="W173" s="52"/>
      <c r="X173" s="50"/>
      <c r="Y173" s="50"/>
      <c r="Z173" s="50"/>
    </row>
    <row r="174" spans="1:26" ht="17.2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0"/>
      <c r="K174" s="125"/>
      <c r="L174" s="125"/>
      <c r="R174" s="50"/>
      <c r="S174" s="50"/>
      <c r="T174" s="50"/>
      <c r="U174" s="50"/>
      <c r="V174" s="50"/>
      <c r="W174" s="52"/>
      <c r="X174" s="50"/>
      <c r="Y174" s="50"/>
      <c r="Z174" s="50"/>
    </row>
    <row r="175" spans="1:26" ht="17.2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0"/>
      <c r="K175" s="125"/>
      <c r="L175" s="125"/>
      <c r="R175" s="50"/>
      <c r="S175" s="50"/>
      <c r="T175" s="50"/>
      <c r="U175" s="50"/>
      <c r="V175" s="50"/>
      <c r="W175" s="52"/>
      <c r="X175" s="50"/>
      <c r="Y175" s="50"/>
      <c r="Z175" s="50"/>
    </row>
    <row r="176" spans="1:26" ht="17.2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0"/>
      <c r="K176" s="125"/>
      <c r="L176" s="125"/>
      <c r="R176" s="50"/>
      <c r="S176" s="50"/>
      <c r="T176" s="50"/>
      <c r="U176" s="50"/>
      <c r="V176" s="50"/>
      <c r="W176" s="52"/>
      <c r="X176" s="50"/>
      <c r="Y176" s="50"/>
      <c r="Z176" s="50"/>
    </row>
    <row r="177" spans="1:26" ht="17.2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0"/>
      <c r="K177" s="125"/>
      <c r="L177" s="125"/>
      <c r="R177" s="50"/>
      <c r="S177" s="50"/>
      <c r="T177" s="50"/>
      <c r="U177" s="50"/>
      <c r="V177" s="50"/>
      <c r="W177" s="52"/>
      <c r="X177" s="50"/>
      <c r="Y177" s="50"/>
      <c r="Z177" s="50"/>
    </row>
    <row r="178" spans="1:26" ht="17.2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0"/>
      <c r="K178" s="125"/>
      <c r="L178" s="125"/>
      <c r="R178" s="50"/>
      <c r="S178" s="50"/>
      <c r="T178" s="50"/>
      <c r="U178" s="50"/>
      <c r="V178" s="50"/>
      <c r="W178" s="52"/>
      <c r="X178" s="50"/>
      <c r="Y178" s="50"/>
      <c r="Z178" s="50"/>
    </row>
    <row r="179" spans="1:26" ht="17.2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0"/>
      <c r="K179" s="125"/>
      <c r="L179" s="125"/>
      <c r="R179" s="50"/>
      <c r="S179" s="50"/>
      <c r="T179" s="50"/>
      <c r="U179" s="50"/>
      <c r="V179" s="50"/>
      <c r="W179" s="52"/>
      <c r="X179" s="50"/>
      <c r="Y179" s="50"/>
      <c r="Z179" s="50"/>
    </row>
    <row r="180" spans="1:26" ht="17.2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0"/>
      <c r="K180" s="125"/>
      <c r="L180" s="125"/>
      <c r="R180" s="50"/>
      <c r="S180" s="50"/>
      <c r="T180" s="50"/>
      <c r="U180" s="50"/>
      <c r="V180" s="50"/>
      <c r="W180" s="52"/>
      <c r="X180" s="50"/>
      <c r="Y180" s="50"/>
      <c r="Z180" s="50"/>
    </row>
    <row r="181" spans="1:26" ht="17.2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0"/>
      <c r="K181" s="125"/>
      <c r="L181" s="125"/>
      <c r="R181" s="50"/>
      <c r="S181" s="50"/>
      <c r="T181" s="50"/>
      <c r="U181" s="50"/>
      <c r="V181" s="50"/>
      <c r="W181" s="52"/>
      <c r="X181" s="50"/>
      <c r="Y181" s="50"/>
      <c r="Z181" s="50"/>
    </row>
    <row r="182" spans="1:26" ht="17.2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0"/>
      <c r="K182" s="125"/>
      <c r="L182" s="125"/>
      <c r="R182" s="50"/>
      <c r="S182" s="50"/>
      <c r="T182" s="50"/>
      <c r="U182" s="50"/>
      <c r="V182" s="50"/>
      <c r="W182" s="52"/>
      <c r="X182" s="50"/>
      <c r="Y182" s="50"/>
      <c r="Z182" s="50"/>
    </row>
    <row r="183" spans="1:26" ht="17.2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0"/>
      <c r="K183" s="125"/>
      <c r="L183" s="125"/>
      <c r="R183" s="50"/>
      <c r="S183" s="50"/>
      <c r="T183" s="50"/>
      <c r="U183" s="50"/>
      <c r="V183" s="50"/>
      <c r="W183" s="52"/>
      <c r="X183" s="50"/>
      <c r="Y183" s="50"/>
      <c r="Z183" s="50"/>
    </row>
    <row r="184" spans="1:26" ht="17.2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0"/>
      <c r="K184" s="125"/>
      <c r="L184" s="125"/>
      <c r="R184" s="50"/>
      <c r="S184" s="50"/>
      <c r="T184" s="50"/>
      <c r="U184" s="50"/>
      <c r="V184" s="50"/>
      <c r="W184" s="52"/>
      <c r="X184" s="50"/>
      <c r="Y184" s="50"/>
      <c r="Z184" s="50"/>
    </row>
    <row r="185" spans="1:26" ht="17.2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0"/>
      <c r="K185" s="125"/>
      <c r="L185" s="125"/>
      <c r="R185" s="50"/>
      <c r="S185" s="50"/>
      <c r="T185" s="50"/>
      <c r="U185" s="50"/>
      <c r="V185" s="50"/>
      <c r="W185" s="52"/>
      <c r="X185" s="50"/>
      <c r="Y185" s="50"/>
      <c r="Z185" s="50"/>
    </row>
    <row r="186" spans="1:26" ht="17.2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0"/>
      <c r="K186" s="125"/>
      <c r="L186" s="125"/>
      <c r="R186" s="50"/>
      <c r="S186" s="50"/>
      <c r="T186" s="50"/>
      <c r="U186" s="50"/>
      <c r="V186" s="50"/>
      <c r="W186" s="52"/>
      <c r="X186" s="50"/>
      <c r="Y186" s="50"/>
      <c r="Z186" s="50"/>
    </row>
    <row r="187" spans="1:26" ht="17.2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0"/>
      <c r="K187" s="125"/>
      <c r="L187" s="125"/>
      <c r="R187" s="50"/>
      <c r="S187" s="50"/>
      <c r="T187" s="50"/>
      <c r="U187" s="50"/>
      <c r="V187" s="50"/>
      <c r="W187" s="52"/>
      <c r="X187" s="50"/>
      <c r="Y187" s="50"/>
      <c r="Z187" s="50"/>
    </row>
    <row r="188" spans="1:26" ht="17.2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0"/>
      <c r="K188" s="125"/>
      <c r="L188" s="125"/>
      <c r="R188" s="50"/>
      <c r="S188" s="50"/>
      <c r="T188" s="50"/>
      <c r="U188" s="50"/>
      <c r="V188" s="50"/>
      <c r="W188" s="52"/>
      <c r="X188" s="50"/>
      <c r="Y188" s="50"/>
      <c r="Z188" s="50"/>
    </row>
    <row r="189" spans="1:26" ht="17.2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0"/>
      <c r="K189" s="125"/>
      <c r="L189" s="125"/>
      <c r="R189" s="50"/>
      <c r="S189" s="50"/>
      <c r="T189" s="50"/>
      <c r="U189" s="50"/>
      <c r="V189" s="50"/>
      <c r="W189" s="52"/>
      <c r="X189" s="50"/>
      <c r="Y189" s="50"/>
      <c r="Z189" s="50"/>
    </row>
    <row r="190" spans="1:26" ht="17.2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0"/>
      <c r="K190" s="125"/>
      <c r="L190" s="125"/>
      <c r="R190" s="50"/>
      <c r="S190" s="50"/>
      <c r="T190" s="50"/>
      <c r="U190" s="50"/>
      <c r="V190" s="50"/>
      <c r="W190" s="52"/>
      <c r="X190" s="50"/>
      <c r="Y190" s="50"/>
      <c r="Z190" s="50"/>
    </row>
    <row r="191" spans="1:26" ht="17.2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0"/>
      <c r="K191" s="125"/>
      <c r="L191" s="125"/>
      <c r="R191" s="50"/>
      <c r="S191" s="50"/>
      <c r="T191" s="50"/>
      <c r="U191" s="50"/>
      <c r="V191" s="50"/>
      <c r="W191" s="52"/>
      <c r="X191" s="50"/>
      <c r="Y191" s="50"/>
      <c r="Z191" s="50"/>
    </row>
    <row r="192" spans="1:26" ht="17.2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0"/>
      <c r="K192" s="125"/>
      <c r="L192" s="125"/>
      <c r="R192" s="50"/>
      <c r="S192" s="50"/>
      <c r="T192" s="50"/>
      <c r="U192" s="50"/>
      <c r="V192" s="50"/>
      <c r="W192" s="52"/>
      <c r="X192" s="50"/>
      <c r="Y192" s="50"/>
      <c r="Z192" s="50"/>
    </row>
    <row r="193" spans="1:26" ht="17.2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0"/>
      <c r="K193" s="125"/>
      <c r="L193" s="125"/>
      <c r="R193" s="50"/>
      <c r="S193" s="50"/>
      <c r="T193" s="50"/>
      <c r="U193" s="50"/>
      <c r="V193" s="50"/>
      <c r="W193" s="52"/>
      <c r="X193" s="50"/>
      <c r="Y193" s="50"/>
      <c r="Z193" s="50"/>
    </row>
    <row r="194" spans="1:26" ht="17.2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0"/>
      <c r="K194" s="125"/>
      <c r="L194" s="125"/>
      <c r="R194" s="50"/>
      <c r="S194" s="50"/>
      <c r="T194" s="50"/>
      <c r="U194" s="50"/>
      <c r="V194" s="50"/>
      <c r="W194" s="52"/>
      <c r="X194" s="50"/>
      <c r="Y194" s="50"/>
      <c r="Z194" s="50"/>
    </row>
    <row r="195" spans="1:26" ht="17.2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0"/>
      <c r="K195" s="125"/>
      <c r="L195" s="125"/>
      <c r="R195" s="50"/>
      <c r="S195" s="50"/>
      <c r="T195" s="50"/>
      <c r="U195" s="50"/>
      <c r="V195" s="50"/>
      <c r="W195" s="52"/>
      <c r="X195" s="50"/>
      <c r="Y195" s="50"/>
      <c r="Z195" s="50"/>
    </row>
    <row r="196" spans="1:26" ht="17.2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0"/>
      <c r="K196" s="125"/>
      <c r="L196" s="125"/>
      <c r="R196" s="50"/>
      <c r="S196" s="50"/>
      <c r="T196" s="50"/>
      <c r="U196" s="50"/>
      <c r="V196" s="50"/>
      <c r="W196" s="52"/>
      <c r="X196" s="50"/>
      <c r="Y196" s="50"/>
      <c r="Z196" s="50"/>
    </row>
    <row r="197" spans="1:26" ht="17.2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0"/>
      <c r="K197" s="125"/>
      <c r="L197" s="125"/>
      <c r="R197" s="50"/>
      <c r="S197" s="50"/>
      <c r="T197" s="50"/>
      <c r="U197" s="50"/>
      <c r="V197" s="50"/>
      <c r="W197" s="52"/>
      <c r="X197" s="50"/>
      <c r="Y197" s="50"/>
      <c r="Z197" s="50"/>
    </row>
    <row r="198" spans="1:26" ht="17.2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0"/>
      <c r="K198" s="125"/>
      <c r="L198" s="125"/>
      <c r="R198" s="50"/>
      <c r="S198" s="50"/>
      <c r="T198" s="50"/>
      <c r="U198" s="50"/>
      <c r="V198" s="50"/>
      <c r="W198" s="52"/>
      <c r="X198" s="50"/>
      <c r="Y198" s="50"/>
      <c r="Z198" s="50"/>
    </row>
    <row r="199" spans="1:26" ht="17.2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0"/>
      <c r="K199" s="125"/>
      <c r="L199" s="125"/>
      <c r="R199" s="50"/>
      <c r="S199" s="50"/>
      <c r="T199" s="50"/>
      <c r="U199" s="50"/>
      <c r="V199" s="50"/>
      <c r="W199" s="52"/>
      <c r="X199" s="50"/>
      <c r="Y199" s="50"/>
      <c r="Z199" s="50"/>
    </row>
    <row r="200" spans="1:26" ht="17.2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0"/>
      <c r="K200" s="125"/>
      <c r="L200" s="125"/>
      <c r="R200" s="50"/>
      <c r="S200" s="50"/>
      <c r="T200" s="50"/>
      <c r="U200" s="50"/>
      <c r="V200" s="50"/>
      <c r="W200" s="52"/>
      <c r="X200" s="50"/>
      <c r="Y200" s="50"/>
      <c r="Z200" s="50"/>
    </row>
    <row r="201" spans="1:26" ht="17.2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0"/>
      <c r="K201" s="125"/>
      <c r="L201" s="125"/>
      <c r="R201" s="50"/>
      <c r="S201" s="50"/>
      <c r="T201" s="50"/>
      <c r="U201" s="50"/>
      <c r="V201" s="50"/>
      <c r="W201" s="52"/>
      <c r="X201" s="50"/>
      <c r="Y201" s="50"/>
      <c r="Z201" s="50"/>
    </row>
    <row r="202" spans="1:26" ht="17.2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0"/>
      <c r="K202" s="125"/>
      <c r="L202" s="125"/>
      <c r="R202" s="50"/>
      <c r="S202" s="50"/>
      <c r="T202" s="50"/>
      <c r="U202" s="50"/>
      <c r="V202" s="50"/>
      <c r="W202" s="52"/>
      <c r="X202" s="50"/>
      <c r="Y202" s="50"/>
      <c r="Z202" s="50"/>
    </row>
    <row r="203" spans="1:26" ht="17.2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0"/>
      <c r="K203" s="125"/>
      <c r="L203" s="125"/>
      <c r="R203" s="50"/>
      <c r="S203" s="50"/>
      <c r="T203" s="50"/>
      <c r="U203" s="50"/>
      <c r="V203" s="50"/>
      <c r="W203" s="52"/>
      <c r="X203" s="50"/>
      <c r="Y203" s="50"/>
      <c r="Z203" s="50"/>
    </row>
    <row r="204" spans="1:26" ht="17.2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0"/>
      <c r="K204" s="125"/>
      <c r="L204" s="125"/>
      <c r="R204" s="50"/>
      <c r="S204" s="50"/>
      <c r="T204" s="50"/>
      <c r="U204" s="50"/>
      <c r="V204" s="50"/>
      <c r="W204" s="52"/>
      <c r="X204" s="50"/>
      <c r="Y204" s="50"/>
      <c r="Z204" s="50"/>
    </row>
    <row r="205" spans="1:26" ht="17.2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0"/>
      <c r="K205" s="125"/>
      <c r="L205" s="125"/>
      <c r="R205" s="50"/>
      <c r="S205" s="50"/>
      <c r="T205" s="50"/>
      <c r="U205" s="50"/>
      <c r="V205" s="50"/>
      <c r="W205" s="52"/>
      <c r="X205" s="50"/>
      <c r="Y205" s="50"/>
      <c r="Z205" s="50"/>
    </row>
    <row r="206" spans="1:26" ht="17.2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0"/>
      <c r="K206" s="125"/>
      <c r="L206" s="125"/>
      <c r="R206" s="50"/>
      <c r="S206" s="50"/>
      <c r="T206" s="50"/>
      <c r="U206" s="50"/>
      <c r="V206" s="50"/>
      <c r="W206" s="52"/>
      <c r="X206" s="50"/>
      <c r="Y206" s="50"/>
      <c r="Z206" s="50"/>
    </row>
    <row r="207" spans="1:26" ht="17.2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0"/>
      <c r="K207" s="125"/>
      <c r="L207" s="125"/>
      <c r="R207" s="50"/>
      <c r="S207" s="50"/>
      <c r="T207" s="50"/>
      <c r="U207" s="50"/>
      <c r="V207" s="50"/>
      <c r="W207" s="52"/>
      <c r="X207" s="50"/>
      <c r="Y207" s="50"/>
      <c r="Z207" s="50"/>
    </row>
    <row r="208" spans="1:26" ht="17.2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0"/>
      <c r="K208" s="125"/>
      <c r="L208" s="125"/>
      <c r="R208" s="50"/>
      <c r="S208" s="50"/>
      <c r="T208" s="50"/>
      <c r="U208" s="50"/>
      <c r="V208" s="50"/>
      <c r="W208" s="52"/>
      <c r="X208" s="50"/>
      <c r="Y208" s="50"/>
      <c r="Z208" s="50"/>
    </row>
    <row r="209" spans="1:26" ht="17.2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0"/>
      <c r="K209" s="125"/>
      <c r="L209" s="125"/>
      <c r="R209" s="50"/>
      <c r="S209" s="50"/>
      <c r="T209" s="50"/>
      <c r="U209" s="50"/>
      <c r="V209" s="50"/>
      <c r="W209" s="52"/>
      <c r="X209" s="50"/>
      <c r="Y209" s="50"/>
      <c r="Z209" s="50"/>
    </row>
    <row r="210" spans="1:26" ht="17.2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0"/>
      <c r="K210" s="125"/>
      <c r="L210" s="125"/>
      <c r="R210" s="50"/>
      <c r="S210" s="50"/>
      <c r="T210" s="50"/>
      <c r="U210" s="50"/>
      <c r="V210" s="50"/>
      <c r="W210" s="52"/>
      <c r="X210" s="50"/>
      <c r="Y210" s="50"/>
      <c r="Z210" s="50"/>
    </row>
    <row r="211" spans="1:26" ht="17.2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0"/>
      <c r="K211" s="125"/>
      <c r="L211" s="125"/>
      <c r="R211" s="50"/>
      <c r="S211" s="50"/>
      <c r="T211" s="50"/>
      <c r="U211" s="50"/>
      <c r="V211" s="50"/>
      <c r="W211" s="52"/>
      <c r="X211" s="50"/>
      <c r="Y211" s="50"/>
      <c r="Z211" s="50"/>
    </row>
    <row r="212" spans="1:26" ht="17.2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0"/>
      <c r="K212" s="125"/>
      <c r="L212" s="125"/>
      <c r="R212" s="50"/>
      <c r="S212" s="50"/>
      <c r="T212" s="50"/>
      <c r="U212" s="50"/>
      <c r="V212" s="50"/>
      <c r="W212" s="52"/>
      <c r="X212" s="50"/>
      <c r="Y212" s="50"/>
      <c r="Z212" s="50"/>
    </row>
    <row r="213" spans="1:26" ht="17.2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0"/>
      <c r="K213" s="125"/>
      <c r="L213" s="125"/>
      <c r="R213" s="50"/>
      <c r="S213" s="50"/>
      <c r="T213" s="50"/>
      <c r="U213" s="50"/>
      <c r="V213" s="50"/>
      <c r="W213" s="52"/>
      <c r="X213" s="50"/>
      <c r="Y213" s="50"/>
      <c r="Z213" s="50"/>
    </row>
    <row r="214" spans="1:26" ht="17.2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0"/>
      <c r="K214" s="125"/>
      <c r="L214" s="125"/>
      <c r="R214" s="50"/>
      <c r="S214" s="50"/>
      <c r="T214" s="50"/>
      <c r="U214" s="50"/>
      <c r="V214" s="50"/>
      <c r="W214" s="52"/>
      <c r="X214" s="50"/>
      <c r="Y214" s="50"/>
      <c r="Z214" s="50"/>
    </row>
    <row r="215" spans="1:26" ht="17.2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0"/>
      <c r="K215" s="125"/>
      <c r="L215" s="125"/>
      <c r="R215" s="50"/>
      <c r="S215" s="50"/>
      <c r="T215" s="50"/>
      <c r="U215" s="50"/>
      <c r="V215" s="50"/>
      <c r="W215" s="52"/>
      <c r="X215" s="50"/>
      <c r="Y215" s="50"/>
      <c r="Z215" s="50"/>
    </row>
    <row r="216" spans="1:26" ht="17.2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0"/>
      <c r="K216" s="125"/>
      <c r="L216" s="125"/>
      <c r="R216" s="50"/>
      <c r="S216" s="50"/>
      <c r="T216" s="50"/>
      <c r="U216" s="50"/>
      <c r="V216" s="50"/>
      <c r="W216" s="52"/>
      <c r="X216" s="50"/>
      <c r="Y216" s="50"/>
      <c r="Z216" s="50"/>
    </row>
    <row r="217" spans="1:26" ht="17.2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0"/>
      <c r="K217" s="125"/>
      <c r="L217" s="125"/>
      <c r="R217" s="50"/>
      <c r="S217" s="50"/>
      <c r="T217" s="50"/>
      <c r="U217" s="50"/>
      <c r="V217" s="50"/>
      <c r="W217" s="52"/>
      <c r="X217" s="50"/>
      <c r="Y217" s="50"/>
      <c r="Z217" s="50"/>
    </row>
    <row r="218" spans="1:26" ht="17.2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0"/>
      <c r="K218" s="125"/>
      <c r="L218" s="125"/>
      <c r="R218" s="50"/>
      <c r="S218" s="50"/>
      <c r="T218" s="50"/>
      <c r="U218" s="50"/>
      <c r="V218" s="50"/>
      <c r="W218" s="52"/>
      <c r="X218" s="50"/>
      <c r="Y218" s="50"/>
      <c r="Z218" s="50"/>
    </row>
    <row r="219" spans="1:26" ht="17.2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0"/>
      <c r="K219" s="125"/>
      <c r="L219" s="125"/>
      <c r="R219" s="50"/>
      <c r="S219" s="50"/>
      <c r="T219" s="50"/>
      <c r="U219" s="50"/>
      <c r="V219" s="50"/>
      <c r="W219" s="52"/>
      <c r="X219" s="50"/>
      <c r="Y219" s="50"/>
      <c r="Z219" s="50"/>
    </row>
    <row r="220" spans="1:26" ht="17.2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0"/>
      <c r="K220" s="125"/>
      <c r="L220" s="125"/>
      <c r="R220" s="50"/>
      <c r="S220" s="50"/>
      <c r="T220" s="50"/>
      <c r="U220" s="50"/>
      <c r="V220" s="50"/>
      <c r="W220" s="52"/>
      <c r="X220" s="50"/>
      <c r="Y220" s="50"/>
      <c r="Z220" s="50"/>
    </row>
    <row r="221" spans="1:26" ht="17.2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0"/>
      <c r="K221" s="125"/>
      <c r="L221" s="125"/>
      <c r="R221" s="50"/>
      <c r="S221" s="50"/>
      <c r="T221" s="50"/>
      <c r="U221" s="50"/>
      <c r="V221" s="50"/>
      <c r="W221" s="52"/>
      <c r="X221" s="50"/>
      <c r="Y221" s="50"/>
      <c r="Z221" s="50"/>
    </row>
    <row r="222" spans="1:26" ht="17.2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0"/>
      <c r="K222" s="125"/>
      <c r="L222" s="125"/>
      <c r="R222" s="50"/>
      <c r="S222" s="50"/>
      <c r="T222" s="50"/>
      <c r="U222" s="50"/>
      <c r="V222" s="50"/>
      <c r="W222" s="52"/>
      <c r="X222" s="50"/>
      <c r="Y222" s="50"/>
      <c r="Z222" s="50"/>
    </row>
    <row r="223" spans="1:26" ht="17.2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0"/>
      <c r="K223" s="125"/>
      <c r="L223" s="125"/>
      <c r="R223" s="50"/>
      <c r="S223" s="50"/>
      <c r="T223" s="50"/>
      <c r="U223" s="50"/>
      <c r="V223" s="50"/>
      <c r="W223" s="52"/>
      <c r="X223" s="50"/>
      <c r="Y223" s="50"/>
      <c r="Z223" s="50"/>
    </row>
    <row r="224" spans="1:26" ht="17.2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0"/>
      <c r="K224" s="125"/>
      <c r="L224" s="125"/>
      <c r="R224" s="50"/>
      <c r="S224" s="50"/>
      <c r="T224" s="50"/>
      <c r="U224" s="50"/>
      <c r="V224" s="50"/>
      <c r="W224" s="52"/>
      <c r="X224" s="50"/>
      <c r="Y224" s="50"/>
      <c r="Z224" s="50"/>
    </row>
    <row r="225" spans="1:26" ht="17.2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0"/>
      <c r="K225" s="125"/>
      <c r="L225" s="125"/>
      <c r="R225" s="50"/>
      <c r="S225" s="50"/>
      <c r="T225" s="50"/>
      <c r="U225" s="50"/>
      <c r="V225" s="50"/>
      <c r="W225" s="52"/>
      <c r="X225" s="50"/>
      <c r="Y225" s="50"/>
      <c r="Z225" s="50"/>
    </row>
    <row r="226" spans="1:26" ht="17.2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0"/>
      <c r="K226" s="125"/>
      <c r="L226" s="125"/>
      <c r="R226" s="50"/>
      <c r="S226" s="50"/>
      <c r="T226" s="50"/>
      <c r="U226" s="50"/>
      <c r="V226" s="50"/>
      <c r="W226" s="52"/>
      <c r="X226" s="50"/>
      <c r="Y226" s="50"/>
      <c r="Z226" s="50"/>
    </row>
    <row r="227" spans="1:26" ht="17.2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0"/>
      <c r="K227" s="125"/>
      <c r="L227" s="125"/>
      <c r="R227" s="50"/>
      <c r="S227" s="50"/>
      <c r="T227" s="50"/>
      <c r="U227" s="50"/>
      <c r="V227" s="50"/>
      <c r="W227" s="52"/>
      <c r="X227" s="50"/>
      <c r="Y227" s="50"/>
      <c r="Z227" s="50"/>
    </row>
    <row r="228" spans="1:26" ht="17.2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0"/>
      <c r="K228" s="125"/>
      <c r="L228" s="125"/>
      <c r="R228" s="50"/>
      <c r="S228" s="50"/>
      <c r="T228" s="50"/>
      <c r="U228" s="50"/>
      <c r="V228" s="50"/>
      <c r="W228" s="52"/>
      <c r="X228" s="50"/>
      <c r="Y228" s="50"/>
      <c r="Z228" s="50"/>
    </row>
    <row r="229" spans="1:26" ht="17.2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0"/>
      <c r="K229" s="125"/>
      <c r="L229" s="125"/>
      <c r="R229" s="50"/>
      <c r="S229" s="50"/>
      <c r="T229" s="50"/>
      <c r="U229" s="50"/>
      <c r="V229" s="50"/>
      <c r="W229" s="52"/>
      <c r="X229" s="50"/>
      <c r="Y229" s="50"/>
      <c r="Z229" s="50"/>
    </row>
    <row r="230" spans="1:26" ht="17.2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0"/>
      <c r="K230" s="125"/>
      <c r="L230" s="125"/>
      <c r="R230" s="50"/>
      <c r="S230" s="50"/>
      <c r="T230" s="50"/>
      <c r="U230" s="50"/>
      <c r="V230" s="50"/>
      <c r="W230" s="52"/>
      <c r="X230" s="50"/>
      <c r="Y230" s="50"/>
      <c r="Z230" s="50"/>
    </row>
    <row r="231" spans="1:26" ht="17.2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0"/>
      <c r="K231" s="125"/>
      <c r="L231" s="125"/>
      <c r="R231" s="50"/>
      <c r="S231" s="50"/>
      <c r="T231" s="50"/>
      <c r="U231" s="50"/>
      <c r="V231" s="50"/>
      <c r="W231" s="52"/>
      <c r="X231" s="50"/>
      <c r="Y231" s="50"/>
      <c r="Z231" s="50"/>
    </row>
    <row r="232" spans="1:26" ht="17.2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0"/>
      <c r="K232" s="125"/>
      <c r="L232" s="125"/>
      <c r="R232" s="50"/>
      <c r="S232" s="50"/>
      <c r="T232" s="50"/>
      <c r="U232" s="50"/>
      <c r="V232" s="50"/>
      <c r="W232" s="52"/>
      <c r="X232" s="50"/>
      <c r="Y232" s="50"/>
      <c r="Z232" s="50"/>
    </row>
    <row r="233" spans="1:26" ht="17.2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0"/>
      <c r="K233" s="125"/>
      <c r="L233" s="125"/>
      <c r="R233" s="50"/>
      <c r="S233" s="50"/>
      <c r="T233" s="50"/>
      <c r="U233" s="50"/>
      <c r="V233" s="50"/>
      <c r="W233" s="52"/>
      <c r="X233" s="50"/>
      <c r="Y233" s="50"/>
      <c r="Z233" s="50"/>
    </row>
    <row r="234" spans="1:26" ht="17.2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0"/>
      <c r="K234" s="125"/>
      <c r="L234" s="125"/>
      <c r="R234" s="50"/>
      <c r="S234" s="50"/>
      <c r="T234" s="50"/>
      <c r="U234" s="50"/>
      <c r="V234" s="50"/>
      <c r="W234" s="52"/>
      <c r="X234" s="50"/>
      <c r="Y234" s="50"/>
      <c r="Z234" s="50"/>
    </row>
    <row r="235" spans="1:26" ht="17.2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0"/>
      <c r="K235" s="125"/>
      <c r="L235" s="125"/>
      <c r="R235" s="50"/>
      <c r="S235" s="50"/>
      <c r="T235" s="50"/>
      <c r="U235" s="50"/>
      <c r="V235" s="50"/>
      <c r="W235" s="52"/>
      <c r="X235" s="50"/>
      <c r="Y235" s="50"/>
      <c r="Z235" s="50"/>
    </row>
    <row r="236" spans="1:26" ht="17.2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0"/>
      <c r="K236" s="125"/>
      <c r="L236" s="125"/>
      <c r="R236" s="50"/>
      <c r="S236" s="50"/>
      <c r="T236" s="50"/>
      <c r="U236" s="50"/>
      <c r="V236" s="50"/>
      <c r="W236" s="52"/>
      <c r="X236" s="50"/>
      <c r="Y236" s="50"/>
      <c r="Z236" s="50"/>
    </row>
    <row r="237" spans="1:26" ht="17.2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0"/>
      <c r="K237" s="125"/>
      <c r="L237" s="125"/>
      <c r="R237" s="50"/>
      <c r="S237" s="50"/>
      <c r="T237" s="50"/>
      <c r="U237" s="50"/>
      <c r="V237" s="50"/>
      <c r="W237" s="52"/>
      <c r="X237" s="50"/>
      <c r="Y237" s="50"/>
      <c r="Z237" s="50"/>
    </row>
    <row r="238" spans="1:26" ht="17.2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0"/>
      <c r="K238" s="125"/>
      <c r="L238" s="125"/>
      <c r="R238" s="50"/>
      <c r="S238" s="50"/>
      <c r="T238" s="50"/>
      <c r="U238" s="50"/>
      <c r="V238" s="50"/>
      <c r="W238" s="52"/>
      <c r="X238" s="50"/>
      <c r="Y238" s="50"/>
      <c r="Z238" s="50"/>
    </row>
    <row r="239" spans="1:26" ht="17.2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0"/>
      <c r="K239" s="125"/>
      <c r="L239" s="125"/>
      <c r="R239" s="50"/>
      <c r="S239" s="50"/>
      <c r="T239" s="50"/>
      <c r="U239" s="50"/>
      <c r="V239" s="50"/>
      <c r="W239" s="52"/>
      <c r="X239" s="50"/>
      <c r="Y239" s="50"/>
      <c r="Z239" s="50"/>
    </row>
    <row r="240" spans="1:26" ht="17.2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0"/>
      <c r="K240" s="125"/>
      <c r="L240" s="125"/>
      <c r="R240" s="50"/>
      <c r="S240" s="50"/>
      <c r="T240" s="50"/>
      <c r="U240" s="50"/>
      <c r="V240" s="50"/>
      <c r="W240" s="52"/>
      <c r="X240" s="50"/>
      <c r="Y240" s="50"/>
      <c r="Z240" s="50"/>
    </row>
    <row r="241" spans="1:26" ht="17.2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0"/>
      <c r="K241" s="125"/>
      <c r="L241" s="125"/>
      <c r="R241" s="50"/>
      <c r="S241" s="50"/>
      <c r="T241" s="50"/>
      <c r="U241" s="50"/>
      <c r="V241" s="50"/>
      <c r="W241" s="52"/>
      <c r="X241" s="50"/>
      <c r="Y241" s="50"/>
      <c r="Z241" s="50"/>
    </row>
    <row r="242" spans="1:26" ht="17.2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0"/>
      <c r="K242" s="125"/>
      <c r="L242" s="125"/>
      <c r="R242" s="50"/>
      <c r="S242" s="50"/>
      <c r="T242" s="50"/>
      <c r="U242" s="50"/>
      <c r="V242" s="50"/>
      <c r="W242" s="52"/>
      <c r="X242" s="50"/>
      <c r="Y242" s="50"/>
      <c r="Z242" s="50"/>
    </row>
    <row r="243" spans="1:26" ht="17.2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0"/>
      <c r="K243" s="125"/>
      <c r="L243" s="125"/>
      <c r="R243" s="50"/>
      <c r="S243" s="50"/>
      <c r="T243" s="50"/>
      <c r="U243" s="50"/>
      <c r="V243" s="50"/>
      <c r="W243" s="52"/>
      <c r="X243" s="50"/>
      <c r="Y243" s="50"/>
      <c r="Z243" s="50"/>
    </row>
    <row r="244" spans="1:26" ht="17.2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0"/>
      <c r="K244" s="125"/>
      <c r="L244" s="125"/>
      <c r="R244" s="50"/>
      <c r="S244" s="50"/>
      <c r="T244" s="50"/>
      <c r="U244" s="50"/>
      <c r="V244" s="50"/>
      <c r="W244" s="52"/>
      <c r="X244" s="50"/>
      <c r="Y244" s="50"/>
      <c r="Z244" s="50"/>
    </row>
    <row r="245" spans="1:26" ht="17.2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0"/>
      <c r="K245" s="125"/>
      <c r="L245" s="125"/>
      <c r="R245" s="50"/>
      <c r="S245" s="50"/>
      <c r="T245" s="50"/>
      <c r="U245" s="50"/>
      <c r="V245" s="50"/>
      <c r="W245" s="52"/>
      <c r="X245" s="50"/>
      <c r="Y245" s="50"/>
      <c r="Z245" s="50"/>
    </row>
    <row r="246" spans="1:26" ht="17.2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0"/>
      <c r="K246" s="125"/>
      <c r="L246" s="125"/>
      <c r="R246" s="50"/>
      <c r="S246" s="50"/>
      <c r="T246" s="50"/>
      <c r="U246" s="50"/>
      <c r="V246" s="50"/>
      <c r="W246" s="52"/>
      <c r="X246" s="50"/>
      <c r="Y246" s="50"/>
      <c r="Z246" s="50"/>
    </row>
    <row r="247" spans="1:26" ht="17.2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0"/>
      <c r="K247" s="125"/>
      <c r="L247" s="125"/>
      <c r="R247" s="50"/>
      <c r="S247" s="50"/>
      <c r="T247" s="50"/>
      <c r="U247" s="50"/>
      <c r="V247" s="50"/>
      <c r="W247" s="52"/>
      <c r="X247" s="50"/>
      <c r="Y247" s="50"/>
      <c r="Z247" s="50"/>
    </row>
    <row r="248" spans="1:26" ht="17.2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0"/>
      <c r="K248" s="125"/>
      <c r="L248" s="125"/>
      <c r="R248" s="50"/>
      <c r="S248" s="50"/>
      <c r="T248" s="50"/>
      <c r="U248" s="50"/>
      <c r="V248" s="50"/>
      <c r="W248" s="52"/>
      <c r="X248" s="50"/>
      <c r="Y248" s="50"/>
      <c r="Z248" s="50"/>
    </row>
    <row r="249" spans="1:26" ht="17.2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0"/>
      <c r="K249" s="125"/>
      <c r="L249" s="125"/>
      <c r="R249" s="50"/>
      <c r="S249" s="50"/>
      <c r="T249" s="50"/>
      <c r="U249" s="50"/>
      <c r="V249" s="50"/>
      <c r="W249" s="52"/>
      <c r="X249" s="50"/>
      <c r="Y249" s="50"/>
      <c r="Z249" s="50"/>
    </row>
    <row r="250" spans="1:26" ht="17.2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0"/>
      <c r="K250" s="125"/>
      <c r="L250" s="125"/>
      <c r="R250" s="50"/>
      <c r="S250" s="50"/>
      <c r="T250" s="50"/>
      <c r="U250" s="50"/>
      <c r="V250" s="50"/>
      <c r="W250" s="52"/>
      <c r="X250" s="50"/>
      <c r="Y250" s="50"/>
      <c r="Z250" s="50"/>
    </row>
    <row r="251" spans="1:26" ht="17.2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0"/>
      <c r="K251" s="125"/>
      <c r="L251" s="125"/>
      <c r="R251" s="50"/>
      <c r="S251" s="50"/>
      <c r="T251" s="50"/>
      <c r="U251" s="50"/>
      <c r="V251" s="50"/>
      <c r="W251" s="52"/>
      <c r="X251" s="50"/>
      <c r="Y251" s="50"/>
      <c r="Z251" s="50"/>
    </row>
    <row r="252" spans="1:26" ht="17.2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0"/>
      <c r="K252" s="125"/>
      <c r="L252" s="125"/>
      <c r="R252" s="50"/>
      <c r="S252" s="50"/>
      <c r="T252" s="50"/>
      <c r="U252" s="50"/>
      <c r="V252" s="50"/>
      <c r="W252" s="52"/>
      <c r="X252" s="50"/>
      <c r="Y252" s="50"/>
      <c r="Z252" s="50"/>
    </row>
    <row r="253" spans="1:26" ht="17.2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0"/>
      <c r="K253" s="125"/>
      <c r="L253" s="125"/>
      <c r="R253" s="50"/>
      <c r="S253" s="50"/>
      <c r="T253" s="50"/>
      <c r="U253" s="50"/>
      <c r="V253" s="50"/>
      <c r="W253" s="52"/>
      <c r="X253" s="50"/>
      <c r="Y253" s="50"/>
      <c r="Z253" s="50"/>
    </row>
    <row r="254" spans="1:26" ht="17.2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0"/>
      <c r="K254" s="125"/>
      <c r="L254" s="125"/>
      <c r="R254" s="50"/>
      <c r="S254" s="50"/>
      <c r="T254" s="50"/>
      <c r="U254" s="50"/>
      <c r="V254" s="50"/>
      <c r="W254" s="52"/>
      <c r="X254" s="50"/>
      <c r="Y254" s="50"/>
      <c r="Z254" s="50"/>
    </row>
    <row r="255" spans="1:26" ht="17.2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0"/>
      <c r="K255" s="125"/>
      <c r="L255" s="125"/>
      <c r="R255" s="50"/>
      <c r="S255" s="50"/>
      <c r="T255" s="50"/>
      <c r="U255" s="50"/>
      <c r="V255" s="50"/>
      <c r="W255" s="52"/>
      <c r="X255" s="50"/>
      <c r="Y255" s="50"/>
      <c r="Z255" s="50"/>
    </row>
    <row r="256" spans="1:26" ht="17.2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0"/>
      <c r="K256" s="125"/>
      <c r="L256" s="125"/>
      <c r="R256" s="50"/>
      <c r="S256" s="50"/>
      <c r="T256" s="50"/>
      <c r="U256" s="50"/>
      <c r="V256" s="50"/>
      <c r="W256" s="52"/>
      <c r="X256" s="50"/>
      <c r="Y256" s="50"/>
      <c r="Z256" s="50"/>
    </row>
    <row r="257" spans="1:26" ht="17.2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0"/>
      <c r="K257" s="125"/>
      <c r="L257" s="125"/>
      <c r="R257" s="50"/>
      <c r="S257" s="50"/>
      <c r="T257" s="50"/>
      <c r="U257" s="50"/>
      <c r="V257" s="50"/>
      <c r="W257" s="52"/>
      <c r="X257" s="50"/>
      <c r="Y257" s="50"/>
      <c r="Z257" s="50"/>
    </row>
    <row r="258" spans="1:26" ht="17.2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0"/>
      <c r="K258" s="125"/>
      <c r="L258" s="125"/>
      <c r="R258" s="50"/>
      <c r="S258" s="50"/>
      <c r="T258" s="50"/>
      <c r="U258" s="50"/>
      <c r="V258" s="50"/>
      <c r="W258" s="52"/>
      <c r="X258" s="50"/>
      <c r="Y258" s="50"/>
      <c r="Z258" s="50"/>
    </row>
    <row r="259" spans="1:26" ht="17.2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0"/>
      <c r="K259" s="125"/>
      <c r="L259" s="125"/>
      <c r="R259" s="50"/>
      <c r="S259" s="50"/>
      <c r="T259" s="50"/>
      <c r="U259" s="50"/>
      <c r="V259" s="50"/>
      <c r="W259" s="52"/>
      <c r="X259" s="50"/>
      <c r="Y259" s="50"/>
      <c r="Z259" s="50"/>
    </row>
    <row r="260" spans="1:26" ht="17.2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0"/>
      <c r="K260" s="125"/>
      <c r="L260" s="125"/>
      <c r="R260" s="50"/>
      <c r="S260" s="50"/>
      <c r="T260" s="50"/>
      <c r="U260" s="50"/>
      <c r="V260" s="50"/>
      <c r="W260" s="52"/>
      <c r="X260" s="50"/>
      <c r="Y260" s="50"/>
      <c r="Z260" s="50"/>
    </row>
    <row r="261" spans="1:26" ht="17.2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0"/>
      <c r="K261" s="125"/>
      <c r="L261" s="125"/>
      <c r="R261" s="50"/>
      <c r="S261" s="50"/>
      <c r="T261" s="50"/>
      <c r="U261" s="50"/>
      <c r="V261" s="50"/>
      <c r="W261" s="52"/>
      <c r="X261" s="50"/>
      <c r="Y261" s="50"/>
      <c r="Z261" s="50"/>
    </row>
    <row r="262" spans="1:26" ht="17.2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0"/>
      <c r="K262" s="125"/>
      <c r="L262" s="125"/>
      <c r="R262" s="50"/>
      <c r="S262" s="50"/>
      <c r="T262" s="50"/>
      <c r="U262" s="50"/>
      <c r="V262" s="50"/>
      <c r="W262" s="52"/>
      <c r="X262" s="50"/>
      <c r="Y262" s="50"/>
      <c r="Z262" s="50"/>
    </row>
    <row r="263" spans="1:26" ht="17.2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0"/>
      <c r="K263" s="125"/>
      <c r="L263" s="125"/>
      <c r="R263" s="50"/>
      <c r="S263" s="50"/>
      <c r="T263" s="50"/>
      <c r="U263" s="50"/>
      <c r="V263" s="50"/>
      <c r="W263" s="52"/>
      <c r="X263" s="50"/>
      <c r="Y263" s="50"/>
      <c r="Z263" s="50"/>
    </row>
    <row r="264" spans="1:26" ht="17.2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0"/>
      <c r="K264" s="125"/>
      <c r="L264" s="125"/>
      <c r="R264" s="50"/>
      <c r="S264" s="50"/>
      <c r="T264" s="50"/>
      <c r="U264" s="50"/>
      <c r="V264" s="50"/>
      <c r="W264" s="52"/>
      <c r="X264" s="50"/>
      <c r="Y264" s="50"/>
      <c r="Z264" s="50"/>
    </row>
    <row r="265" spans="1:26" ht="17.2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0"/>
      <c r="K265" s="125"/>
      <c r="L265" s="125"/>
      <c r="R265" s="50"/>
      <c r="S265" s="50"/>
      <c r="T265" s="50"/>
      <c r="U265" s="50"/>
      <c r="V265" s="50"/>
      <c r="W265" s="52"/>
      <c r="X265" s="50"/>
      <c r="Y265" s="50"/>
      <c r="Z265" s="50"/>
    </row>
    <row r="266" spans="1:26" ht="17.2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0"/>
      <c r="K266" s="125"/>
      <c r="L266" s="125"/>
      <c r="R266" s="50"/>
      <c r="S266" s="50"/>
      <c r="T266" s="50"/>
      <c r="U266" s="50"/>
      <c r="V266" s="50"/>
      <c r="W266" s="52"/>
      <c r="X266" s="50"/>
      <c r="Y266" s="50"/>
      <c r="Z266" s="50"/>
    </row>
    <row r="267" spans="1:26" ht="17.2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0"/>
      <c r="K267" s="125"/>
      <c r="L267" s="125"/>
      <c r="R267" s="50"/>
      <c r="S267" s="50"/>
      <c r="T267" s="50"/>
      <c r="U267" s="50"/>
      <c r="V267" s="50"/>
      <c r="W267" s="52"/>
      <c r="X267" s="50"/>
      <c r="Y267" s="50"/>
      <c r="Z267" s="50"/>
    </row>
    <row r="268" spans="1:26" ht="17.2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0"/>
      <c r="K268" s="125"/>
      <c r="L268" s="125"/>
      <c r="R268" s="50"/>
      <c r="S268" s="50"/>
      <c r="T268" s="50"/>
      <c r="U268" s="50"/>
      <c r="V268" s="50"/>
      <c r="W268" s="52"/>
      <c r="X268" s="50"/>
      <c r="Y268" s="50"/>
      <c r="Z268" s="50"/>
    </row>
    <row r="269" spans="1:26" ht="17.2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0"/>
      <c r="K269" s="125"/>
      <c r="L269" s="125"/>
      <c r="R269" s="50"/>
      <c r="S269" s="50"/>
      <c r="T269" s="50"/>
      <c r="U269" s="50"/>
      <c r="V269" s="50"/>
      <c r="W269" s="52"/>
      <c r="X269" s="50"/>
      <c r="Y269" s="50"/>
      <c r="Z269" s="50"/>
    </row>
    <row r="270" spans="1:26" ht="17.2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0"/>
      <c r="K270" s="125"/>
      <c r="L270" s="125"/>
      <c r="R270" s="50"/>
      <c r="S270" s="50"/>
      <c r="T270" s="50"/>
      <c r="U270" s="50"/>
      <c r="V270" s="50"/>
      <c r="W270" s="52"/>
      <c r="X270" s="50"/>
      <c r="Y270" s="50"/>
      <c r="Z270" s="50"/>
    </row>
    <row r="271" spans="1:26" ht="17.2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0"/>
      <c r="K271" s="125"/>
      <c r="L271" s="125"/>
      <c r="R271" s="50"/>
      <c r="S271" s="50"/>
      <c r="T271" s="50"/>
      <c r="U271" s="50"/>
      <c r="V271" s="50"/>
      <c r="W271" s="52"/>
      <c r="X271" s="50"/>
      <c r="Y271" s="50"/>
      <c r="Z271" s="50"/>
    </row>
    <row r="272" spans="1:26" ht="17.2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0"/>
      <c r="K272" s="125"/>
      <c r="L272" s="125"/>
      <c r="R272" s="50"/>
      <c r="S272" s="50"/>
      <c r="T272" s="50"/>
      <c r="U272" s="50"/>
      <c r="V272" s="50"/>
      <c r="W272" s="52"/>
      <c r="X272" s="50"/>
      <c r="Y272" s="50"/>
      <c r="Z272" s="50"/>
    </row>
    <row r="273" spans="1:26" ht="17.2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0"/>
      <c r="K273" s="125"/>
      <c r="L273" s="125"/>
      <c r="R273" s="50"/>
      <c r="S273" s="50"/>
      <c r="T273" s="50"/>
      <c r="U273" s="50"/>
      <c r="V273" s="50"/>
      <c r="W273" s="52"/>
      <c r="X273" s="50"/>
      <c r="Y273" s="50"/>
      <c r="Z273" s="50"/>
    </row>
    <row r="274" spans="1:26" ht="17.2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0"/>
      <c r="K274" s="125"/>
      <c r="L274" s="125"/>
      <c r="R274" s="50"/>
      <c r="S274" s="50"/>
      <c r="T274" s="50"/>
      <c r="U274" s="50"/>
      <c r="V274" s="50"/>
      <c r="W274" s="52"/>
      <c r="X274" s="50"/>
      <c r="Y274" s="50"/>
      <c r="Z274" s="50"/>
    </row>
    <row r="275" spans="1:26" ht="17.2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0"/>
      <c r="K275" s="125"/>
      <c r="L275" s="125"/>
      <c r="R275" s="50"/>
      <c r="S275" s="50"/>
      <c r="T275" s="50"/>
      <c r="U275" s="50"/>
      <c r="V275" s="50"/>
      <c r="W275" s="52"/>
      <c r="X275" s="50"/>
      <c r="Y275" s="50"/>
      <c r="Z275" s="50"/>
    </row>
    <row r="276" spans="1:26" ht="17.2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0"/>
      <c r="K276" s="125"/>
      <c r="L276" s="125"/>
      <c r="R276" s="50"/>
      <c r="S276" s="50"/>
      <c r="T276" s="50"/>
      <c r="U276" s="50"/>
      <c r="V276" s="50"/>
      <c r="W276" s="52"/>
      <c r="X276" s="50"/>
      <c r="Y276" s="50"/>
      <c r="Z276" s="50"/>
    </row>
    <row r="277" spans="1:26" ht="17.2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0"/>
      <c r="K277" s="125"/>
      <c r="L277" s="125"/>
      <c r="R277" s="50"/>
      <c r="S277" s="50"/>
      <c r="T277" s="50"/>
      <c r="U277" s="50"/>
      <c r="V277" s="50"/>
      <c r="W277" s="52"/>
      <c r="X277" s="50"/>
      <c r="Y277" s="50"/>
      <c r="Z277" s="50"/>
    </row>
    <row r="278" spans="1:26" ht="17.2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0"/>
      <c r="K278" s="125"/>
      <c r="L278" s="125"/>
      <c r="R278" s="50"/>
      <c r="S278" s="50"/>
      <c r="T278" s="50"/>
      <c r="U278" s="50"/>
      <c r="V278" s="50"/>
      <c r="W278" s="52"/>
      <c r="X278" s="50"/>
      <c r="Y278" s="50"/>
      <c r="Z278" s="50"/>
    </row>
    <row r="279" spans="1:26" ht="17.2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0"/>
      <c r="K279" s="125"/>
      <c r="L279" s="125"/>
      <c r="R279" s="50"/>
      <c r="S279" s="50"/>
      <c r="T279" s="50"/>
      <c r="U279" s="50"/>
      <c r="V279" s="50"/>
      <c r="W279" s="52"/>
      <c r="X279" s="50"/>
      <c r="Y279" s="50"/>
      <c r="Z279" s="50"/>
    </row>
    <row r="280" spans="1:26" ht="17.2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0"/>
      <c r="K280" s="125"/>
      <c r="L280" s="125"/>
      <c r="R280" s="50"/>
      <c r="S280" s="50"/>
      <c r="T280" s="50"/>
      <c r="U280" s="50"/>
      <c r="V280" s="50"/>
      <c r="W280" s="52"/>
      <c r="X280" s="50"/>
      <c r="Y280" s="50"/>
      <c r="Z280" s="50"/>
    </row>
    <row r="281" spans="1:26" ht="17.2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0"/>
      <c r="K281" s="125"/>
      <c r="L281" s="125"/>
      <c r="R281" s="50"/>
      <c r="S281" s="50"/>
      <c r="T281" s="50"/>
      <c r="U281" s="50"/>
      <c r="V281" s="50"/>
      <c r="W281" s="52"/>
      <c r="X281" s="50"/>
      <c r="Y281" s="50"/>
      <c r="Z281" s="50"/>
    </row>
    <row r="282" spans="1:26" ht="17.2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0"/>
      <c r="K282" s="125"/>
      <c r="L282" s="125"/>
      <c r="R282" s="50"/>
      <c r="S282" s="50"/>
      <c r="T282" s="50"/>
      <c r="U282" s="50"/>
      <c r="V282" s="50"/>
      <c r="W282" s="52"/>
      <c r="X282" s="50"/>
      <c r="Y282" s="50"/>
      <c r="Z282" s="50"/>
    </row>
    <row r="283" spans="1:26" ht="17.2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0"/>
      <c r="K283" s="125"/>
      <c r="L283" s="125"/>
      <c r="R283" s="50"/>
      <c r="S283" s="50"/>
      <c r="T283" s="50"/>
      <c r="U283" s="50"/>
      <c r="V283" s="50"/>
      <c r="W283" s="52"/>
      <c r="X283" s="50"/>
      <c r="Y283" s="50"/>
      <c r="Z283" s="50"/>
    </row>
    <row r="284" spans="1:26" ht="17.2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0"/>
      <c r="K284" s="125"/>
      <c r="L284" s="125"/>
      <c r="R284" s="50"/>
      <c r="S284" s="50"/>
      <c r="T284" s="50"/>
      <c r="U284" s="50"/>
      <c r="V284" s="50"/>
      <c r="W284" s="52"/>
      <c r="X284" s="50"/>
      <c r="Y284" s="50"/>
      <c r="Z284" s="50"/>
    </row>
    <row r="285" spans="1:26" ht="17.2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0"/>
      <c r="K285" s="125"/>
      <c r="L285" s="125"/>
      <c r="R285" s="50"/>
      <c r="S285" s="50"/>
      <c r="T285" s="50"/>
      <c r="U285" s="50"/>
      <c r="V285" s="50"/>
      <c r="W285" s="52"/>
      <c r="X285" s="50"/>
      <c r="Y285" s="50"/>
      <c r="Z285" s="50"/>
    </row>
    <row r="286" spans="1:26" ht="17.2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0"/>
      <c r="K286" s="125"/>
      <c r="L286" s="125"/>
      <c r="R286" s="50"/>
      <c r="S286" s="50"/>
      <c r="T286" s="50"/>
      <c r="U286" s="50"/>
      <c r="V286" s="50"/>
      <c r="W286" s="52"/>
      <c r="X286" s="50"/>
      <c r="Y286" s="50"/>
      <c r="Z286" s="50"/>
    </row>
    <row r="287" spans="1:26" ht="17.2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0"/>
      <c r="K287" s="125"/>
      <c r="L287" s="125"/>
      <c r="R287" s="50"/>
      <c r="S287" s="50"/>
      <c r="T287" s="50"/>
      <c r="U287" s="50"/>
      <c r="V287" s="50"/>
      <c r="W287" s="52"/>
      <c r="X287" s="50"/>
      <c r="Y287" s="50"/>
      <c r="Z287" s="50"/>
    </row>
    <row r="288" spans="1:26" ht="17.2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0"/>
      <c r="K288" s="125"/>
      <c r="L288" s="125"/>
      <c r="R288" s="50"/>
      <c r="S288" s="50"/>
      <c r="T288" s="50"/>
      <c r="U288" s="50"/>
      <c r="V288" s="50"/>
      <c r="W288" s="52"/>
      <c r="X288" s="50"/>
      <c r="Y288" s="50"/>
      <c r="Z288" s="50"/>
    </row>
    <row r="289" spans="1:26" ht="17.2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0"/>
      <c r="K289" s="125"/>
      <c r="L289" s="125"/>
      <c r="R289" s="50"/>
      <c r="S289" s="50"/>
      <c r="T289" s="50"/>
      <c r="U289" s="50"/>
      <c r="V289" s="50"/>
      <c r="W289" s="52"/>
      <c r="X289" s="50"/>
      <c r="Y289" s="50"/>
      <c r="Z289" s="50"/>
    </row>
    <row r="290" spans="1:26" ht="17.2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0"/>
      <c r="K290" s="125"/>
      <c r="L290" s="125"/>
      <c r="R290" s="50"/>
      <c r="S290" s="50"/>
      <c r="T290" s="50"/>
      <c r="U290" s="50"/>
      <c r="V290" s="50"/>
      <c r="W290" s="52"/>
      <c r="X290" s="50"/>
      <c r="Y290" s="50"/>
      <c r="Z290" s="50"/>
    </row>
    <row r="291" spans="1:26" ht="17.2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0"/>
      <c r="K291" s="125"/>
      <c r="L291" s="125"/>
      <c r="R291" s="50"/>
      <c r="S291" s="50"/>
      <c r="T291" s="50"/>
      <c r="U291" s="50"/>
      <c r="V291" s="50"/>
      <c r="W291" s="52"/>
      <c r="X291" s="50"/>
      <c r="Y291" s="50"/>
      <c r="Z291" s="50"/>
    </row>
    <row r="292" spans="1:26" ht="17.2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0"/>
      <c r="K292" s="125"/>
      <c r="L292" s="125"/>
      <c r="R292" s="50"/>
      <c r="S292" s="50"/>
      <c r="T292" s="50"/>
      <c r="U292" s="50"/>
      <c r="V292" s="50"/>
      <c r="W292" s="52"/>
      <c r="X292" s="50"/>
      <c r="Y292" s="50"/>
      <c r="Z292" s="50"/>
    </row>
    <row r="293" spans="1:26" ht="17.2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0"/>
      <c r="K293" s="125"/>
      <c r="L293" s="125"/>
      <c r="R293" s="50"/>
      <c r="S293" s="50"/>
      <c r="T293" s="50"/>
      <c r="U293" s="50"/>
      <c r="V293" s="50"/>
      <c r="W293" s="52"/>
      <c r="X293" s="50"/>
      <c r="Y293" s="50"/>
      <c r="Z293" s="50"/>
    </row>
    <row r="294" spans="1:26" ht="17.2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0"/>
      <c r="K294" s="125"/>
      <c r="L294" s="125"/>
      <c r="R294" s="50"/>
      <c r="S294" s="50"/>
      <c r="T294" s="50"/>
      <c r="U294" s="50"/>
      <c r="V294" s="50"/>
      <c r="W294" s="52"/>
      <c r="X294" s="50"/>
      <c r="Y294" s="50"/>
      <c r="Z294" s="50"/>
    </row>
    <row r="295" spans="1:26" ht="17.2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0"/>
      <c r="K295" s="125"/>
      <c r="L295" s="125"/>
      <c r="R295" s="50"/>
      <c r="S295" s="50"/>
      <c r="T295" s="50"/>
      <c r="U295" s="50"/>
      <c r="V295" s="50"/>
      <c r="W295" s="52"/>
      <c r="X295" s="50"/>
      <c r="Y295" s="50"/>
      <c r="Z295" s="50"/>
    </row>
    <row r="296" spans="1:26" ht="17.2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0"/>
      <c r="K296" s="125"/>
      <c r="L296" s="125"/>
      <c r="R296" s="50"/>
      <c r="S296" s="50"/>
      <c r="T296" s="50"/>
      <c r="U296" s="50"/>
      <c r="V296" s="50"/>
      <c r="W296" s="52"/>
      <c r="X296" s="50"/>
      <c r="Y296" s="50"/>
      <c r="Z296" s="50"/>
    </row>
    <row r="297" spans="1:26" ht="17.2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0"/>
      <c r="K297" s="125"/>
      <c r="L297" s="125"/>
      <c r="R297" s="50"/>
      <c r="S297" s="50"/>
      <c r="T297" s="50"/>
      <c r="U297" s="50"/>
      <c r="V297" s="50"/>
      <c r="W297" s="52"/>
      <c r="X297" s="50"/>
      <c r="Y297" s="50"/>
      <c r="Z297" s="50"/>
    </row>
    <row r="298" spans="1:26" ht="17.2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0"/>
      <c r="K298" s="125"/>
      <c r="L298" s="125"/>
      <c r="R298" s="50"/>
      <c r="S298" s="50"/>
      <c r="T298" s="50"/>
      <c r="U298" s="50"/>
      <c r="V298" s="50"/>
      <c r="W298" s="52"/>
      <c r="X298" s="50"/>
      <c r="Y298" s="50"/>
      <c r="Z298" s="50"/>
    </row>
    <row r="299" spans="1:26" ht="17.2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0"/>
      <c r="K299" s="125"/>
      <c r="L299" s="125"/>
      <c r="R299" s="50"/>
      <c r="S299" s="50"/>
      <c r="T299" s="50"/>
      <c r="U299" s="50"/>
      <c r="V299" s="50"/>
      <c r="W299" s="52"/>
      <c r="X299" s="50"/>
      <c r="Y299" s="50"/>
      <c r="Z299" s="50"/>
    </row>
    <row r="300" spans="1:26" ht="17.2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0"/>
      <c r="K300" s="125"/>
      <c r="L300" s="125"/>
      <c r="R300" s="50"/>
      <c r="S300" s="50"/>
      <c r="T300" s="50"/>
      <c r="U300" s="50"/>
      <c r="V300" s="50"/>
      <c r="W300" s="52"/>
      <c r="X300" s="50"/>
      <c r="Y300" s="50"/>
      <c r="Z300" s="50"/>
    </row>
    <row r="301" spans="1:26" ht="17.2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0"/>
      <c r="K301" s="125"/>
      <c r="L301" s="125"/>
      <c r="R301" s="50"/>
      <c r="S301" s="50"/>
      <c r="T301" s="50"/>
      <c r="U301" s="50"/>
      <c r="V301" s="50"/>
      <c r="W301" s="52"/>
      <c r="X301" s="50"/>
      <c r="Y301" s="50"/>
      <c r="Z301" s="50"/>
    </row>
    <row r="302" spans="1:26" ht="17.2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0"/>
      <c r="K302" s="125"/>
      <c r="L302" s="125"/>
      <c r="R302" s="50"/>
      <c r="S302" s="50"/>
      <c r="T302" s="50"/>
      <c r="U302" s="50"/>
      <c r="V302" s="50"/>
      <c r="W302" s="52"/>
      <c r="X302" s="50"/>
      <c r="Y302" s="50"/>
      <c r="Z302" s="50"/>
    </row>
    <row r="303" spans="1:26" ht="17.2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0"/>
      <c r="K303" s="125"/>
      <c r="L303" s="125"/>
      <c r="R303" s="50"/>
      <c r="S303" s="50"/>
      <c r="T303" s="50"/>
      <c r="U303" s="50"/>
      <c r="V303" s="50"/>
      <c r="W303" s="52"/>
      <c r="X303" s="50"/>
      <c r="Y303" s="50"/>
      <c r="Z303" s="50"/>
    </row>
    <row r="304" spans="1:26" ht="17.2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0"/>
      <c r="K304" s="125"/>
      <c r="L304" s="125"/>
      <c r="R304" s="50"/>
      <c r="S304" s="50"/>
      <c r="T304" s="50"/>
      <c r="U304" s="50"/>
      <c r="V304" s="50"/>
      <c r="W304" s="52"/>
      <c r="X304" s="50"/>
      <c r="Y304" s="50"/>
      <c r="Z304" s="50"/>
    </row>
    <row r="305" spans="1:26" ht="17.2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0"/>
      <c r="K305" s="125"/>
      <c r="L305" s="125"/>
      <c r="R305" s="50"/>
      <c r="S305" s="50"/>
      <c r="T305" s="50"/>
      <c r="U305" s="50"/>
      <c r="V305" s="50"/>
      <c r="W305" s="52"/>
      <c r="X305" s="50"/>
      <c r="Y305" s="50"/>
      <c r="Z305" s="50"/>
    </row>
    <row r="306" spans="1:26" ht="17.2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0"/>
      <c r="K306" s="125"/>
      <c r="L306" s="125"/>
      <c r="R306" s="50"/>
      <c r="S306" s="50"/>
      <c r="T306" s="50"/>
      <c r="U306" s="50"/>
      <c r="V306" s="50"/>
      <c r="W306" s="52"/>
      <c r="X306" s="50"/>
      <c r="Y306" s="50"/>
      <c r="Z306" s="50"/>
    </row>
    <row r="307" spans="1:26" ht="17.2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0"/>
      <c r="K307" s="125"/>
      <c r="L307" s="125"/>
      <c r="R307" s="50"/>
      <c r="S307" s="50"/>
      <c r="T307" s="50"/>
      <c r="U307" s="50"/>
      <c r="V307" s="50"/>
      <c r="W307" s="52"/>
      <c r="X307" s="50"/>
      <c r="Y307" s="50"/>
      <c r="Z307" s="50"/>
    </row>
    <row r="308" spans="1:26" ht="17.2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0"/>
      <c r="K308" s="125"/>
      <c r="L308" s="125"/>
      <c r="R308" s="50"/>
      <c r="S308" s="50"/>
      <c r="T308" s="50"/>
      <c r="U308" s="50"/>
      <c r="V308" s="50"/>
      <c r="W308" s="52"/>
      <c r="X308" s="50"/>
      <c r="Y308" s="50"/>
      <c r="Z308" s="50"/>
    </row>
    <row r="309" spans="1:26" ht="17.2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0"/>
      <c r="K309" s="125"/>
      <c r="L309" s="125"/>
      <c r="R309" s="50"/>
      <c r="S309" s="50"/>
      <c r="T309" s="50"/>
      <c r="U309" s="50"/>
      <c r="V309" s="50"/>
      <c r="W309" s="52"/>
      <c r="X309" s="50"/>
      <c r="Y309" s="50"/>
      <c r="Z309" s="50"/>
    </row>
    <row r="310" spans="1:26" ht="17.2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0"/>
      <c r="K310" s="125"/>
      <c r="L310" s="125"/>
      <c r="R310" s="50"/>
      <c r="S310" s="50"/>
      <c r="T310" s="50"/>
      <c r="U310" s="50"/>
      <c r="V310" s="50"/>
      <c r="W310" s="52"/>
      <c r="X310" s="50"/>
      <c r="Y310" s="50"/>
      <c r="Z310" s="50"/>
    </row>
    <row r="311" spans="1:26" ht="17.2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0"/>
      <c r="K311" s="125"/>
      <c r="L311" s="125"/>
      <c r="R311" s="50"/>
      <c r="S311" s="50"/>
      <c r="T311" s="50"/>
      <c r="U311" s="50"/>
      <c r="V311" s="50"/>
      <c r="W311" s="52"/>
      <c r="X311" s="50"/>
      <c r="Y311" s="50"/>
      <c r="Z311" s="50"/>
    </row>
    <row r="312" spans="1:26" ht="17.2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0"/>
      <c r="K312" s="125"/>
      <c r="L312" s="125"/>
      <c r="R312" s="50"/>
      <c r="S312" s="50"/>
      <c r="T312" s="50"/>
      <c r="U312" s="50"/>
      <c r="V312" s="50"/>
      <c r="W312" s="52"/>
      <c r="X312" s="50"/>
      <c r="Y312" s="50"/>
      <c r="Z312" s="50"/>
    </row>
    <row r="313" spans="1:26" ht="17.2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0"/>
      <c r="K313" s="125"/>
      <c r="L313" s="125"/>
      <c r="R313" s="50"/>
      <c r="S313" s="50"/>
      <c r="T313" s="50"/>
      <c r="U313" s="50"/>
      <c r="V313" s="50"/>
      <c r="W313" s="52"/>
      <c r="X313" s="50"/>
      <c r="Y313" s="50"/>
      <c r="Z313" s="50"/>
    </row>
    <row r="314" spans="1:26" ht="17.2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0"/>
      <c r="K314" s="125"/>
      <c r="L314" s="125"/>
      <c r="R314" s="50"/>
      <c r="S314" s="50"/>
      <c r="T314" s="50"/>
      <c r="U314" s="50"/>
      <c r="V314" s="50"/>
      <c r="W314" s="52"/>
      <c r="X314" s="50"/>
      <c r="Y314" s="50"/>
      <c r="Z314" s="50"/>
    </row>
    <row r="315" spans="1:26" ht="17.2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0"/>
      <c r="K315" s="125"/>
      <c r="L315" s="125"/>
      <c r="R315" s="50"/>
      <c r="S315" s="50"/>
      <c r="T315" s="50"/>
      <c r="U315" s="50"/>
      <c r="V315" s="50"/>
      <c r="W315" s="52"/>
      <c r="X315" s="50"/>
      <c r="Y315" s="50"/>
      <c r="Z315" s="50"/>
    </row>
    <row r="316" spans="1:26" ht="17.2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0"/>
      <c r="K316" s="125"/>
      <c r="L316" s="125"/>
      <c r="R316" s="50"/>
      <c r="S316" s="50"/>
      <c r="T316" s="50"/>
      <c r="U316" s="50"/>
      <c r="V316" s="50"/>
      <c r="W316" s="52"/>
      <c r="X316" s="50"/>
      <c r="Y316" s="50"/>
      <c r="Z316" s="50"/>
    </row>
    <row r="317" spans="1:26" ht="17.2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0"/>
      <c r="K317" s="125"/>
      <c r="L317" s="125"/>
      <c r="R317" s="50"/>
      <c r="S317" s="50"/>
      <c r="T317" s="50"/>
      <c r="U317" s="50"/>
      <c r="V317" s="50"/>
      <c r="W317" s="52"/>
      <c r="X317" s="50"/>
      <c r="Y317" s="50"/>
      <c r="Z317" s="50"/>
    </row>
    <row r="318" spans="1:26" ht="17.2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0"/>
      <c r="K318" s="125"/>
      <c r="L318" s="125"/>
      <c r="R318" s="50"/>
      <c r="S318" s="50"/>
      <c r="T318" s="50"/>
      <c r="U318" s="50"/>
      <c r="V318" s="50"/>
      <c r="W318" s="52"/>
      <c r="X318" s="50"/>
      <c r="Y318" s="50"/>
      <c r="Z318" s="50"/>
    </row>
    <row r="319" spans="1:26" ht="17.2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0"/>
      <c r="K319" s="125"/>
      <c r="L319" s="125"/>
      <c r="R319" s="50"/>
      <c r="S319" s="50"/>
      <c r="T319" s="50"/>
      <c r="U319" s="50"/>
      <c r="V319" s="50"/>
      <c r="W319" s="52"/>
      <c r="X319" s="50"/>
      <c r="Y319" s="50"/>
      <c r="Z319" s="50"/>
    </row>
    <row r="320" spans="1:26" ht="17.2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0"/>
      <c r="K320" s="125"/>
      <c r="L320" s="125"/>
      <c r="R320" s="50"/>
      <c r="S320" s="50"/>
      <c r="T320" s="50"/>
      <c r="U320" s="50"/>
      <c r="V320" s="50"/>
      <c r="W320" s="52"/>
      <c r="X320" s="50"/>
      <c r="Y320" s="50"/>
      <c r="Z320" s="50"/>
    </row>
    <row r="321" spans="1:26" ht="17.2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0"/>
      <c r="K321" s="125"/>
      <c r="L321" s="125"/>
      <c r="R321" s="50"/>
      <c r="S321" s="50"/>
      <c r="T321" s="50"/>
      <c r="U321" s="50"/>
      <c r="V321" s="50"/>
      <c r="W321" s="52"/>
      <c r="X321" s="50"/>
      <c r="Y321" s="50"/>
      <c r="Z321" s="50"/>
    </row>
    <row r="322" spans="1:26" ht="17.2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0"/>
      <c r="K322" s="125"/>
      <c r="L322" s="125"/>
      <c r="R322" s="50"/>
      <c r="S322" s="50"/>
      <c r="T322" s="50"/>
      <c r="U322" s="50"/>
      <c r="V322" s="50"/>
      <c r="W322" s="52"/>
      <c r="X322" s="50"/>
      <c r="Y322" s="50"/>
      <c r="Z322" s="50"/>
    </row>
    <row r="323" spans="1:26" ht="17.2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0"/>
      <c r="K323" s="125"/>
      <c r="L323" s="125"/>
      <c r="R323" s="50"/>
      <c r="S323" s="50"/>
      <c r="T323" s="50"/>
      <c r="U323" s="50"/>
      <c r="V323" s="50"/>
      <c r="W323" s="52"/>
      <c r="X323" s="50"/>
      <c r="Y323" s="50"/>
      <c r="Z323" s="50"/>
    </row>
    <row r="324" spans="1:26" ht="17.2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0"/>
      <c r="K324" s="125"/>
      <c r="L324" s="125"/>
      <c r="R324" s="50"/>
      <c r="S324" s="50"/>
      <c r="T324" s="50"/>
      <c r="U324" s="50"/>
      <c r="V324" s="50"/>
      <c r="W324" s="52"/>
      <c r="X324" s="50"/>
      <c r="Y324" s="50"/>
      <c r="Z324" s="50"/>
    </row>
    <row r="325" spans="1:26" ht="17.2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0"/>
      <c r="K325" s="125"/>
      <c r="L325" s="125"/>
      <c r="R325" s="50"/>
      <c r="S325" s="50"/>
      <c r="T325" s="50"/>
      <c r="U325" s="50"/>
      <c r="V325" s="50"/>
      <c r="W325" s="52"/>
      <c r="X325" s="50"/>
      <c r="Y325" s="50"/>
      <c r="Z325" s="50"/>
    </row>
    <row r="326" spans="1:26" ht="17.2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0"/>
      <c r="K326" s="125"/>
      <c r="L326" s="125"/>
      <c r="R326" s="50"/>
      <c r="S326" s="50"/>
      <c r="T326" s="50"/>
      <c r="U326" s="50"/>
      <c r="V326" s="50"/>
      <c r="W326" s="52"/>
      <c r="X326" s="50"/>
      <c r="Y326" s="50"/>
      <c r="Z326" s="50"/>
    </row>
    <row r="327" spans="1:26" ht="17.2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0"/>
      <c r="K327" s="125"/>
      <c r="L327" s="125"/>
      <c r="R327" s="50"/>
      <c r="S327" s="50"/>
      <c r="T327" s="50"/>
      <c r="U327" s="50"/>
      <c r="V327" s="50"/>
      <c r="W327" s="52"/>
      <c r="X327" s="50"/>
      <c r="Y327" s="50"/>
      <c r="Z327" s="50"/>
    </row>
    <row r="328" spans="1:26" ht="17.2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0"/>
      <c r="K328" s="125"/>
      <c r="L328" s="125"/>
      <c r="R328" s="50"/>
      <c r="S328" s="50"/>
      <c r="T328" s="50"/>
      <c r="U328" s="50"/>
      <c r="V328" s="50"/>
      <c r="W328" s="52"/>
      <c r="X328" s="50"/>
      <c r="Y328" s="50"/>
      <c r="Z328" s="50"/>
    </row>
    <row r="329" spans="1:26" ht="17.2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0"/>
      <c r="K329" s="125"/>
      <c r="L329" s="125"/>
      <c r="R329" s="50"/>
      <c r="S329" s="50"/>
      <c r="T329" s="50"/>
      <c r="U329" s="50"/>
      <c r="V329" s="50"/>
      <c r="W329" s="52"/>
      <c r="X329" s="50"/>
      <c r="Y329" s="50"/>
      <c r="Z329" s="50"/>
    </row>
    <row r="330" spans="1:26" ht="17.2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0"/>
      <c r="K330" s="125"/>
      <c r="L330" s="125"/>
      <c r="R330" s="50"/>
      <c r="S330" s="50"/>
      <c r="T330" s="50"/>
      <c r="U330" s="50"/>
      <c r="V330" s="50"/>
      <c r="W330" s="52"/>
      <c r="X330" s="50"/>
      <c r="Y330" s="50"/>
      <c r="Z330" s="50"/>
    </row>
    <row r="331" spans="1:26" ht="17.2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0"/>
      <c r="K331" s="125"/>
      <c r="L331" s="125"/>
      <c r="R331" s="50"/>
      <c r="S331" s="50"/>
      <c r="T331" s="50"/>
      <c r="U331" s="50"/>
      <c r="V331" s="50"/>
      <c r="W331" s="52"/>
      <c r="X331" s="50"/>
      <c r="Y331" s="50"/>
      <c r="Z331" s="50"/>
    </row>
    <row r="332" spans="1:26" ht="17.2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0"/>
      <c r="K332" s="125"/>
      <c r="L332" s="125"/>
      <c r="R332" s="50"/>
      <c r="S332" s="50"/>
      <c r="T332" s="50"/>
      <c r="U332" s="50"/>
      <c r="V332" s="50"/>
      <c r="W332" s="52"/>
      <c r="X332" s="50"/>
      <c r="Y332" s="50"/>
      <c r="Z332" s="50"/>
    </row>
    <row r="333" spans="1:26" ht="17.2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0"/>
      <c r="K333" s="125"/>
      <c r="L333" s="125"/>
      <c r="R333" s="50"/>
      <c r="S333" s="50"/>
      <c r="T333" s="50"/>
      <c r="U333" s="50"/>
      <c r="V333" s="50"/>
      <c r="W333" s="52"/>
      <c r="X333" s="50"/>
      <c r="Y333" s="50"/>
      <c r="Z333" s="50"/>
    </row>
    <row r="334" spans="1:26" ht="17.2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0"/>
      <c r="K334" s="125"/>
      <c r="L334" s="125"/>
      <c r="R334" s="50"/>
      <c r="S334" s="50"/>
      <c r="T334" s="50"/>
      <c r="U334" s="50"/>
      <c r="V334" s="50"/>
      <c r="W334" s="52"/>
      <c r="X334" s="50"/>
      <c r="Y334" s="50"/>
      <c r="Z334" s="50"/>
    </row>
    <row r="335" spans="1:26" ht="17.2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0"/>
      <c r="K335" s="125"/>
      <c r="L335" s="125"/>
      <c r="R335" s="50"/>
      <c r="S335" s="50"/>
      <c r="T335" s="50"/>
      <c r="U335" s="50"/>
      <c r="V335" s="50"/>
      <c r="W335" s="52"/>
      <c r="X335" s="50"/>
      <c r="Y335" s="50"/>
      <c r="Z335" s="50"/>
    </row>
    <row r="336" spans="1:26" ht="17.2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0"/>
      <c r="K336" s="125"/>
      <c r="L336" s="125"/>
      <c r="R336" s="50"/>
      <c r="S336" s="50"/>
      <c r="T336" s="50"/>
      <c r="U336" s="50"/>
      <c r="V336" s="50"/>
      <c r="W336" s="52"/>
      <c r="X336" s="50"/>
      <c r="Y336" s="50"/>
      <c r="Z336" s="50"/>
    </row>
    <row r="337" spans="1:26" ht="17.2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0"/>
      <c r="K337" s="125"/>
      <c r="L337" s="125"/>
      <c r="R337" s="50"/>
      <c r="S337" s="50"/>
      <c r="T337" s="50"/>
      <c r="U337" s="50"/>
      <c r="V337" s="50"/>
      <c r="W337" s="52"/>
      <c r="X337" s="50"/>
      <c r="Y337" s="50"/>
      <c r="Z337" s="50"/>
    </row>
    <row r="338" spans="1:26" ht="17.2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0"/>
      <c r="K338" s="125"/>
      <c r="L338" s="125"/>
      <c r="R338" s="50"/>
      <c r="S338" s="50"/>
      <c r="T338" s="50"/>
      <c r="U338" s="50"/>
      <c r="V338" s="50"/>
      <c r="W338" s="52"/>
      <c r="X338" s="50"/>
      <c r="Y338" s="50"/>
      <c r="Z338" s="50"/>
    </row>
    <row r="339" spans="1:26" ht="17.2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0"/>
      <c r="K339" s="125"/>
      <c r="L339" s="125"/>
      <c r="R339" s="50"/>
      <c r="S339" s="50"/>
      <c r="T339" s="50"/>
      <c r="U339" s="50"/>
      <c r="V339" s="50"/>
      <c r="W339" s="52"/>
      <c r="X339" s="50"/>
      <c r="Y339" s="50"/>
      <c r="Z339" s="50"/>
    </row>
    <row r="340" spans="1:26" ht="17.2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0"/>
      <c r="K340" s="125"/>
      <c r="L340" s="125"/>
      <c r="R340" s="50"/>
      <c r="S340" s="50"/>
      <c r="T340" s="50"/>
      <c r="U340" s="50"/>
      <c r="V340" s="50"/>
      <c r="W340" s="52"/>
      <c r="X340" s="50"/>
      <c r="Y340" s="50"/>
      <c r="Z340" s="50"/>
    </row>
    <row r="341" spans="1:26" ht="17.2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0"/>
      <c r="K341" s="125"/>
      <c r="L341" s="125"/>
      <c r="R341" s="50"/>
      <c r="S341" s="50"/>
      <c r="T341" s="50"/>
      <c r="U341" s="50"/>
      <c r="V341" s="50"/>
      <c r="W341" s="52"/>
      <c r="X341" s="50"/>
      <c r="Y341" s="50"/>
      <c r="Z341" s="50"/>
    </row>
    <row r="342" spans="1:26" ht="17.2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0"/>
      <c r="K342" s="125"/>
      <c r="L342" s="125"/>
      <c r="R342" s="50"/>
      <c r="S342" s="50"/>
      <c r="T342" s="50"/>
      <c r="U342" s="50"/>
      <c r="V342" s="50"/>
      <c r="W342" s="52"/>
      <c r="X342" s="50"/>
      <c r="Y342" s="50"/>
      <c r="Z342" s="50"/>
    </row>
    <row r="343" spans="1:26" ht="17.2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0"/>
      <c r="K343" s="125"/>
      <c r="L343" s="125"/>
      <c r="R343" s="50"/>
      <c r="S343" s="50"/>
      <c r="T343" s="50"/>
      <c r="U343" s="50"/>
      <c r="V343" s="50"/>
      <c r="W343" s="52"/>
      <c r="X343" s="50"/>
      <c r="Y343" s="50"/>
      <c r="Z343" s="50"/>
    </row>
    <row r="344" spans="1:26" ht="17.2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0"/>
      <c r="K344" s="125"/>
      <c r="L344" s="125"/>
      <c r="R344" s="50"/>
      <c r="S344" s="50"/>
      <c r="T344" s="50"/>
      <c r="U344" s="50"/>
      <c r="V344" s="50"/>
      <c r="W344" s="52"/>
      <c r="X344" s="50"/>
      <c r="Y344" s="50"/>
      <c r="Z344" s="50"/>
    </row>
    <row r="345" spans="1:26" ht="17.2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0"/>
      <c r="K345" s="125"/>
      <c r="L345" s="125"/>
      <c r="R345" s="50"/>
      <c r="S345" s="50"/>
      <c r="T345" s="50"/>
      <c r="U345" s="50"/>
      <c r="V345" s="50"/>
      <c r="W345" s="52"/>
      <c r="X345" s="50"/>
      <c r="Y345" s="50"/>
      <c r="Z345" s="50"/>
    </row>
    <row r="346" spans="1:26" ht="17.2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0"/>
      <c r="K346" s="125"/>
      <c r="L346" s="125"/>
      <c r="R346" s="50"/>
      <c r="S346" s="50"/>
      <c r="T346" s="50"/>
      <c r="U346" s="50"/>
      <c r="V346" s="50"/>
      <c r="W346" s="52"/>
      <c r="X346" s="50"/>
      <c r="Y346" s="50"/>
      <c r="Z346" s="50"/>
    </row>
    <row r="347" spans="1:26" ht="17.2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0"/>
      <c r="K347" s="125"/>
      <c r="L347" s="125"/>
      <c r="R347" s="50"/>
      <c r="S347" s="50"/>
      <c r="T347" s="50"/>
      <c r="U347" s="50"/>
      <c r="V347" s="50"/>
      <c r="W347" s="52"/>
      <c r="X347" s="50"/>
      <c r="Y347" s="50"/>
      <c r="Z347" s="50"/>
    </row>
    <row r="348" spans="1:26" ht="17.2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0"/>
      <c r="K348" s="125"/>
      <c r="L348" s="125"/>
      <c r="R348" s="50"/>
      <c r="S348" s="50"/>
      <c r="T348" s="50"/>
      <c r="U348" s="50"/>
      <c r="V348" s="50"/>
      <c r="W348" s="52"/>
      <c r="X348" s="50"/>
      <c r="Y348" s="50"/>
      <c r="Z348" s="50"/>
    </row>
    <row r="349" spans="1:26" ht="17.2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0"/>
      <c r="K349" s="125"/>
      <c r="L349" s="125"/>
      <c r="R349" s="50"/>
      <c r="S349" s="50"/>
      <c r="T349" s="50"/>
      <c r="U349" s="50"/>
      <c r="V349" s="50"/>
      <c r="W349" s="52"/>
      <c r="X349" s="50"/>
      <c r="Y349" s="50"/>
      <c r="Z349" s="50"/>
    </row>
    <row r="350" spans="1:26" ht="17.2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0"/>
      <c r="K350" s="125"/>
      <c r="L350" s="125"/>
      <c r="R350" s="50"/>
      <c r="S350" s="50"/>
      <c r="T350" s="50"/>
      <c r="U350" s="50"/>
      <c r="V350" s="50"/>
      <c r="W350" s="52"/>
      <c r="X350" s="50"/>
      <c r="Y350" s="50"/>
      <c r="Z350" s="50"/>
    </row>
    <row r="351" spans="1:26" ht="17.2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0"/>
      <c r="K351" s="125"/>
      <c r="L351" s="125"/>
      <c r="R351" s="50"/>
      <c r="S351" s="50"/>
      <c r="T351" s="50"/>
      <c r="U351" s="50"/>
      <c r="V351" s="50"/>
      <c r="W351" s="52"/>
      <c r="X351" s="50"/>
      <c r="Y351" s="50"/>
      <c r="Z351" s="50"/>
    </row>
    <row r="352" spans="1:26" ht="17.2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0"/>
      <c r="K352" s="125"/>
      <c r="L352" s="125"/>
      <c r="R352" s="50"/>
      <c r="S352" s="50"/>
      <c r="T352" s="50"/>
      <c r="U352" s="50"/>
      <c r="V352" s="50"/>
      <c r="W352" s="52"/>
      <c r="X352" s="50"/>
      <c r="Y352" s="50"/>
      <c r="Z352" s="50"/>
    </row>
    <row r="353" spans="1:26" ht="17.2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0"/>
      <c r="K353" s="125"/>
      <c r="L353" s="125"/>
      <c r="R353" s="50"/>
      <c r="S353" s="50"/>
      <c r="T353" s="50"/>
      <c r="U353" s="50"/>
      <c r="V353" s="50"/>
      <c r="W353" s="52"/>
      <c r="X353" s="50"/>
      <c r="Y353" s="50"/>
      <c r="Z353" s="50"/>
    </row>
    <row r="354" spans="1:26" ht="17.2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0"/>
      <c r="K354" s="125"/>
      <c r="L354" s="125"/>
      <c r="R354" s="50"/>
      <c r="S354" s="50"/>
      <c r="T354" s="50"/>
      <c r="U354" s="50"/>
      <c r="V354" s="50"/>
      <c r="W354" s="52"/>
      <c r="X354" s="50"/>
      <c r="Y354" s="50"/>
      <c r="Z354" s="50"/>
    </row>
    <row r="355" spans="1:26" ht="17.2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0"/>
      <c r="K355" s="125"/>
      <c r="L355" s="125"/>
      <c r="R355" s="50"/>
      <c r="S355" s="50"/>
      <c r="T355" s="50"/>
      <c r="U355" s="50"/>
      <c r="V355" s="50"/>
      <c r="W355" s="52"/>
      <c r="X355" s="50"/>
      <c r="Y355" s="50"/>
      <c r="Z355" s="50"/>
    </row>
    <row r="356" spans="1:26" ht="17.2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0"/>
      <c r="K356" s="125"/>
      <c r="L356" s="125"/>
      <c r="R356" s="50"/>
      <c r="S356" s="50"/>
      <c r="T356" s="50"/>
      <c r="U356" s="50"/>
      <c r="V356" s="50"/>
      <c r="W356" s="52"/>
      <c r="X356" s="50"/>
      <c r="Y356" s="50"/>
      <c r="Z356" s="50"/>
    </row>
    <row r="357" spans="1:26" ht="17.2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0"/>
      <c r="K357" s="125"/>
      <c r="L357" s="125"/>
      <c r="R357" s="50"/>
      <c r="S357" s="50"/>
      <c r="T357" s="50"/>
      <c r="U357" s="50"/>
      <c r="V357" s="50"/>
      <c r="W357" s="52"/>
      <c r="X357" s="50"/>
      <c r="Y357" s="50"/>
      <c r="Z357" s="50"/>
    </row>
    <row r="358" spans="1:26" ht="17.2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0"/>
      <c r="K358" s="125"/>
      <c r="L358" s="125"/>
      <c r="R358" s="50"/>
      <c r="S358" s="50"/>
      <c r="T358" s="50"/>
      <c r="U358" s="50"/>
      <c r="V358" s="50"/>
      <c r="W358" s="52"/>
      <c r="X358" s="50"/>
      <c r="Y358" s="50"/>
      <c r="Z358" s="50"/>
    </row>
    <row r="359" spans="1:26" ht="17.2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0"/>
      <c r="K359" s="125"/>
      <c r="L359" s="125"/>
      <c r="R359" s="50"/>
      <c r="S359" s="50"/>
      <c r="T359" s="50"/>
      <c r="U359" s="50"/>
      <c r="V359" s="50"/>
      <c r="W359" s="52"/>
      <c r="X359" s="50"/>
      <c r="Y359" s="50"/>
      <c r="Z359" s="50"/>
    </row>
    <row r="360" spans="1:26" ht="17.2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0"/>
      <c r="K360" s="125"/>
      <c r="L360" s="125"/>
      <c r="R360" s="50"/>
      <c r="S360" s="50"/>
      <c r="T360" s="50"/>
      <c r="U360" s="50"/>
      <c r="V360" s="50"/>
      <c r="W360" s="52"/>
      <c r="X360" s="50"/>
      <c r="Y360" s="50"/>
      <c r="Z360" s="50"/>
    </row>
    <row r="361" spans="1:26" ht="17.2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0"/>
      <c r="K361" s="125"/>
      <c r="L361" s="125"/>
      <c r="R361" s="50"/>
      <c r="S361" s="50"/>
      <c r="T361" s="50"/>
      <c r="U361" s="50"/>
      <c r="V361" s="50"/>
      <c r="W361" s="52"/>
      <c r="X361" s="50"/>
      <c r="Y361" s="50"/>
      <c r="Z361" s="50"/>
    </row>
    <row r="362" spans="1:26" ht="17.2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0"/>
      <c r="K362" s="125"/>
      <c r="L362" s="125"/>
      <c r="R362" s="50"/>
      <c r="S362" s="50"/>
      <c r="T362" s="50"/>
      <c r="U362" s="50"/>
      <c r="V362" s="50"/>
      <c r="W362" s="52"/>
      <c r="X362" s="50"/>
      <c r="Y362" s="50"/>
      <c r="Z362" s="50"/>
    </row>
    <row r="363" spans="1:26" ht="17.2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0"/>
      <c r="K363" s="125"/>
      <c r="L363" s="125"/>
      <c r="R363" s="50"/>
      <c r="S363" s="50"/>
      <c r="T363" s="50"/>
      <c r="U363" s="50"/>
      <c r="V363" s="50"/>
      <c r="W363" s="52"/>
      <c r="X363" s="50"/>
      <c r="Y363" s="50"/>
      <c r="Z363" s="50"/>
    </row>
    <row r="364" spans="1:26" ht="17.2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0"/>
      <c r="K364" s="125"/>
      <c r="L364" s="125"/>
      <c r="R364" s="50"/>
      <c r="S364" s="50"/>
      <c r="T364" s="50"/>
      <c r="U364" s="50"/>
      <c r="V364" s="50"/>
      <c r="W364" s="52"/>
      <c r="X364" s="50"/>
      <c r="Y364" s="50"/>
      <c r="Z364" s="50"/>
    </row>
    <row r="365" spans="1:26" ht="17.2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0"/>
      <c r="K365" s="125"/>
      <c r="L365" s="125"/>
      <c r="R365" s="50"/>
      <c r="S365" s="50"/>
      <c r="T365" s="50"/>
      <c r="U365" s="50"/>
      <c r="V365" s="50"/>
      <c r="W365" s="52"/>
      <c r="X365" s="50"/>
      <c r="Y365" s="50"/>
      <c r="Z365" s="50"/>
    </row>
    <row r="366" spans="1:26" ht="17.2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0"/>
      <c r="K366" s="125"/>
      <c r="L366" s="125"/>
      <c r="R366" s="50"/>
      <c r="S366" s="50"/>
      <c r="T366" s="50"/>
      <c r="U366" s="50"/>
      <c r="V366" s="50"/>
      <c r="W366" s="52"/>
      <c r="X366" s="50"/>
      <c r="Y366" s="50"/>
      <c r="Z366" s="50"/>
    </row>
    <row r="367" spans="1:26" ht="17.2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0"/>
      <c r="K367" s="125"/>
      <c r="L367" s="125"/>
      <c r="R367" s="50"/>
      <c r="S367" s="50"/>
      <c r="T367" s="50"/>
      <c r="U367" s="50"/>
      <c r="V367" s="50"/>
      <c r="W367" s="52"/>
      <c r="X367" s="50"/>
      <c r="Y367" s="50"/>
      <c r="Z367" s="50"/>
    </row>
    <row r="368" spans="1:26" ht="17.2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0"/>
      <c r="K368" s="125"/>
      <c r="L368" s="125"/>
      <c r="R368" s="50"/>
      <c r="S368" s="50"/>
      <c r="T368" s="50"/>
      <c r="U368" s="50"/>
      <c r="V368" s="50"/>
      <c r="W368" s="52"/>
      <c r="X368" s="50"/>
      <c r="Y368" s="50"/>
      <c r="Z368" s="50"/>
    </row>
    <row r="369" spans="1:26" ht="17.2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0"/>
      <c r="K369" s="125"/>
      <c r="L369" s="125"/>
      <c r="R369" s="50"/>
      <c r="S369" s="50"/>
      <c r="T369" s="50"/>
      <c r="U369" s="50"/>
      <c r="V369" s="50"/>
      <c r="W369" s="52"/>
      <c r="X369" s="50"/>
      <c r="Y369" s="50"/>
      <c r="Z369" s="50"/>
    </row>
    <row r="370" spans="1:26" ht="17.2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0"/>
      <c r="K370" s="125"/>
      <c r="L370" s="125"/>
      <c r="R370" s="50"/>
      <c r="S370" s="50"/>
      <c r="T370" s="50"/>
      <c r="U370" s="50"/>
      <c r="V370" s="50"/>
      <c r="W370" s="52"/>
      <c r="X370" s="50"/>
      <c r="Y370" s="50"/>
      <c r="Z370" s="50"/>
    </row>
    <row r="371" spans="1:26" ht="17.2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0"/>
      <c r="K371" s="125"/>
      <c r="L371" s="125"/>
      <c r="R371" s="50"/>
      <c r="S371" s="50"/>
      <c r="T371" s="50"/>
      <c r="U371" s="50"/>
      <c r="V371" s="50"/>
      <c r="W371" s="52"/>
      <c r="X371" s="50"/>
      <c r="Y371" s="50"/>
      <c r="Z371" s="50"/>
    </row>
    <row r="372" spans="1:26" ht="17.2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0"/>
      <c r="K372" s="125"/>
      <c r="L372" s="125"/>
      <c r="R372" s="50"/>
      <c r="S372" s="50"/>
      <c r="T372" s="50"/>
      <c r="U372" s="50"/>
      <c r="V372" s="50"/>
      <c r="W372" s="52"/>
      <c r="X372" s="50"/>
      <c r="Y372" s="50"/>
      <c r="Z372" s="50"/>
    </row>
    <row r="373" spans="1:26" ht="17.2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0"/>
      <c r="K373" s="125"/>
      <c r="L373" s="125"/>
      <c r="R373" s="50"/>
      <c r="S373" s="50"/>
      <c r="T373" s="50"/>
      <c r="U373" s="50"/>
      <c r="V373" s="50"/>
      <c r="W373" s="52"/>
      <c r="X373" s="50"/>
      <c r="Y373" s="50"/>
      <c r="Z373" s="50"/>
    </row>
    <row r="374" spans="1:26" ht="17.2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0"/>
      <c r="K374" s="125"/>
      <c r="L374" s="125"/>
      <c r="R374" s="50"/>
      <c r="S374" s="50"/>
      <c r="T374" s="50"/>
      <c r="U374" s="50"/>
      <c r="V374" s="50"/>
      <c r="W374" s="52"/>
      <c r="X374" s="50"/>
      <c r="Y374" s="50"/>
      <c r="Z374" s="50"/>
    </row>
    <row r="375" spans="1:26" ht="17.2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0"/>
      <c r="K375" s="125"/>
      <c r="L375" s="125"/>
      <c r="R375" s="50"/>
      <c r="S375" s="50"/>
      <c r="T375" s="50"/>
      <c r="U375" s="50"/>
      <c r="V375" s="50"/>
      <c r="W375" s="52"/>
      <c r="X375" s="50"/>
      <c r="Y375" s="50"/>
      <c r="Z375" s="50"/>
    </row>
    <row r="376" spans="1:26" ht="17.2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0"/>
      <c r="K376" s="125"/>
      <c r="L376" s="125"/>
      <c r="R376" s="50"/>
      <c r="S376" s="50"/>
      <c r="T376" s="50"/>
      <c r="U376" s="50"/>
      <c r="V376" s="50"/>
      <c r="W376" s="52"/>
      <c r="X376" s="50"/>
      <c r="Y376" s="50"/>
      <c r="Z376" s="50"/>
    </row>
    <row r="377" spans="1:26" ht="17.2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0"/>
      <c r="K377" s="125"/>
      <c r="L377" s="125"/>
      <c r="R377" s="50"/>
      <c r="S377" s="50"/>
      <c r="T377" s="50"/>
      <c r="U377" s="50"/>
      <c r="V377" s="50"/>
      <c r="W377" s="52"/>
      <c r="X377" s="50"/>
      <c r="Y377" s="50"/>
      <c r="Z377" s="50"/>
    </row>
    <row r="378" spans="1:26" ht="17.2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0"/>
      <c r="K378" s="125"/>
      <c r="L378" s="125"/>
      <c r="R378" s="50"/>
      <c r="S378" s="50"/>
      <c r="T378" s="50"/>
      <c r="U378" s="50"/>
      <c r="V378" s="50"/>
      <c r="W378" s="52"/>
      <c r="X378" s="50"/>
      <c r="Y378" s="50"/>
      <c r="Z378" s="50"/>
    </row>
    <row r="379" spans="1:26" ht="17.2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0"/>
      <c r="K379" s="125"/>
      <c r="L379" s="125"/>
      <c r="R379" s="50"/>
      <c r="S379" s="50"/>
      <c r="T379" s="50"/>
      <c r="U379" s="50"/>
      <c r="V379" s="50"/>
      <c r="W379" s="52"/>
      <c r="X379" s="50"/>
      <c r="Y379" s="50"/>
      <c r="Z379" s="50"/>
    </row>
    <row r="380" spans="1:26" ht="17.2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0"/>
      <c r="K380" s="125"/>
      <c r="L380" s="125"/>
      <c r="R380" s="50"/>
      <c r="S380" s="50"/>
      <c r="T380" s="50"/>
      <c r="U380" s="50"/>
      <c r="V380" s="50"/>
      <c r="W380" s="52"/>
      <c r="X380" s="50"/>
      <c r="Y380" s="50"/>
      <c r="Z380" s="50"/>
    </row>
    <row r="381" spans="1:26" ht="17.2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0"/>
      <c r="K381" s="125"/>
      <c r="L381" s="125"/>
      <c r="R381" s="50"/>
      <c r="S381" s="50"/>
      <c r="T381" s="50"/>
      <c r="U381" s="50"/>
      <c r="V381" s="50"/>
      <c r="W381" s="52"/>
      <c r="X381" s="50"/>
      <c r="Y381" s="50"/>
      <c r="Z381" s="50"/>
    </row>
    <row r="382" spans="1:26" ht="17.2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0"/>
      <c r="K382" s="125"/>
      <c r="L382" s="125"/>
      <c r="R382" s="50"/>
      <c r="S382" s="50"/>
      <c r="T382" s="50"/>
      <c r="U382" s="50"/>
      <c r="V382" s="50"/>
      <c r="W382" s="52"/>
      <c r="X382" s="50"/>
      <c r="Y382" s="50"/>
      <c r="Z382" s="50"/>
    </row>
    <row r="383" spans="1:26" ht="17.2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0"/>
      <c r="K383" s="125"/>
      <c r="L383" s="125"/>
      <c r="R383" s="50"/>
      <c r="S383" s="50"/>
      <c r="T383" s="50"/>
      <c r="U383" s="50"/>
      <c r="V383" s="50"/>
      <c r="W383" s="52"/>
      <c r="X383" s="50"/>
      <c r="Y383" s="50"/>
      <c r="Z383" s="50"/>
    </row>
    <row r="384" spans="1:26" ht="17.2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0"/>
      <c r="K384" s="125"/>
      <c r="L384" s="125"/>
      <c r="R384" s="50"/>
      <c r="S384" s="50"/>
      <c r="T384" s="50"/>
      <c r="U384" s="50"/>
      <c r="V384" s="50"/>
      <c r="W384" s="52"/>
      <c r="X384" s="50"/>
      <c r="Y384" s="50"/>
      <c r="Z384" s="50"/>
    </row>
    <row r="385" spans="1:26" ht="17.2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0"/>
      <c r="K385" s="125"/>
      <c r="L385" s="125"/>
      <c r="R385" s="50"/>
      <c r="S385" s="50"/>
      <c r="T385" s="50"/>
      <c r="U385" s="50"/>
      <c r="V385" s="50"/>
      <c r="W385" s="52"/>
      <c r="X385" s="50"/>
      <c r="Y385" s="50"/>
      <c r="Z385" s="50"/>
    </row>
    <row r="386" spans="1:26" ht="17.2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0"/>
      <c r="K386" s="125"/>
      <c r="L386" s="125"/>
      <c r="R386" s="50"/>
      <c r="S386" s="50"/>
      <c r="T386" s="50"/>
      <c r="U386" s="50"/>
      <c r="V386" s="50"/>
      <c r="W386" s="52"/>
      <c r="X386" s="50"/>
      <c r="Y386" s="50"/>
      <c r="Z386" s="50"/>
    </row>
    <row r="387" spans="1:26" ht="17.2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0"/>
      <c r="K387" s="125"/>
      <c r="L387" s="125"/>
      <c r="R387" s="50"/>
      <c r="S387" s="50"/>
      <c r="T387" s="50"/>
      <c r="U387" s="50"/>
      <c r="V387" s="50"/>
      <c r="W387" s="52"/>
      <c r="X387" s="50"/>
      <c r="Y387" s="50"/>
      <c r="Z387" s="50"/>
    </row>
    <row r="388" spans="1:26" ht="17.2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0"/>
      <c r="K388" s="125"/>
      <c r="L388" s="125"/>
      <c r="R388" s="50"/>
      <c r="S388" s="50"/>
      <c r="T388" s="50"/>
      <c r="U388" s="50"/>
      <c r="V388" s="50"/>
      <c r="W388" s="52"/>
      <c r="X388" s="50"/>
      <c r="Y388" s="50"/>
      <c r="Z388" s="50"/>
    </row>
    <row r="389" spans="1:26" ht="17.2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0"/>
      <c r="K389" s="125"/>
      <c r="L389" s="125"/>
      <c r="R389" s="50"/>
      <c r="S389" s="50"/>
      <c r="T389" s="50"/>
      <c r="U389" s="50"/>
      <c r="V389" s="50"/>
      <c r="W389" s="52"/>
      <c r="X389" s="50"/>
      <c r="Y389" s="50"/>
      <c r="Z389" s="50"/>
    </row>
    <row r="390" spans="1:26" ht="17.2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0"/>
      <c r="K390" s="125"/>
      <c r="L390" s="125"/>
      <c r="R390" s="50"/>
      <c r="S390" s="50"/>
      <c r="T390" s="50"/>
      <c r="U390" s="50"/>
      <c r="V390" s="50"/>
      <c r="W390" s="52"/>
      <c r="X390" s="50"/>
      <c r="Y390" s="50"/>
      <c r="Z390" s="50"/>
    </row>
    <row r="391" spans="1:26" ht="17.2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0"/>
      <c r="K391" s="125"/>
      <c r="L391" s="125"/>
      <c r="R391" s="50"/>
      <c r="S391" s="50"/>
      <c r="T391" s="50"/>
      <c r="U391" s="50"/>
      <c r="V391" s="50"/>
      <c r="W391" s="52"/>
      <c r="X391" s="50"/>
      <c r="Y391" s="50"/>
      <c r="Z391" s="50"/>
    </row>
    <row r="392" spans="1:26" ht="17.2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0"/>
      <c r="K392" s="125"/>
      <c r="L392" s="125"/>
      <c r="R392" s="50"/>
      <c r="S392" s="50"/>
      <c r="T392" s="50"/>
      <c r="U392" s="50"/>
      <c r="V392" s="50"/>
      <c r="W392" s="52"/>
      <c r="X392" s="50"/>
      <c r="Y392" s="50"/>
      <c r="Z392" s="50"/>
    </row>
    <row r="393" spans="1:26" ht="17.2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0"/>
      <c r="K393" s="125"/>
      <c r="L393" s="125"/>
      <c r="R393" s="50"/>
      <c r="S393" s="50"/>
      <c r="T393" s="50"/>
      <c r="U393" s="50"/>
      <c r="V393" s="50"/>
      <c r="W393" s="52"/>
      <c r="X393" s="50"/>
      <c r="Y393" s="50"/>
      <c r="Z393" s="50"/>
    </row>
    <row r="394" spans="1:26" ht="17.2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0"/>
      <c r="K394" s="125"/>
      <c r="L394" s="125"/>
      <c r="R394" s="50"/>
      <c r="S394" s="50"/>
      <c r="T394" s="50"/>
      <c r="U394" s="50"/>
      <c r="V394" s="50"/>
      <c r="W394" s="52"/>
      <c r="X394" s="50"/>
      <c r="Y394" s="50"/>
      <c r="Z394" s="50"/>
    </row>
    <row r="395" spans="1:26" ht="17.2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0"/>
      <c r="K395" s="125"/>
      <c r="L395" s="125"/>
      <c r="R395" s="50"/>
      <c r="S395" s="50"/>
      <c r="T395" s="50"/>
      <c r="U395" s="50"/>
      <c r="V395" s="50"/>
      <c r="W395" s="52"/>
      <c r="X395" s="50"/>
      <c r="Y395" s="50"/>
      <c r="Z395" s="50"/>
    </row>
    <row r="396" spans="1:26" ht="17.2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0"/>
      <c r="K396" s="125"/>
      <c r="L396" s="125"/>
      <c r="R396" s="50"/>
      <c r="S396" s="50"/>
      <c r="T396" s="50"/>
      <c r="U396" s="50"/>
      <c r="V396" s="50"/>
      <c r="W396" s="52"/>
      <c r="X396" s="50"/>
      <c r="Y396" s="50"/>
      <c r="Z396" s="50"/>
    </row>
    <row r="397" spans="1:26" ht="17.2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0"/>
      <c r="K397" s="125"/>
      <c r="L397" s="125"/>
      <c r="R397" s="50"/>
      <c r="S397" s="50"/>
      <c r="T397" s="50"/>
      <c r="U397" s="50"/>
      <c r="V397" s="50"/>
      <c r="W397" s="52"/>
      <c r="X397" s="50"/>
      <c r="Y397" s="50"/>
      <c r="Z397" s="50"/>
    </row>
    <row r="398" spans="1:26" ht="17.2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0"/>
      <c r="K398" s="125"/>
      <c r="L398" s="125"/>
      <c r="R398" s="50"/>
      <c r="S398" s="50"/>
      <c r="T398" s="50"/>
      <c r="U398" s="50"/>
      <c r="V398" s="50"/>
      <c r="W398" s="52"/>
      <c r="X398" s="50"/>
      <c r="Y398" s="50"/>
      <c r="Z398" s="50"/>
    </row>
    <row r="399" spans="1:26" ht="17.2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0"/>
      <c r="K399" s="125"/>
      <c r="L399" s="125"/>
      <c r="R399" s="50"/>
      <c r="S399" s="50"/>
      <c r="T399" s="50"/>
      <c r="U399" s="50"/>
      <c r="V399" s="50"/>
      <c r="W399" s="52"/>
      <c r="X399" s="50"/>
      <c r="Y399" s="50"/>
      <c r="Z399" s="50"/>
    </row>
    <row r="400" spans="1:26" ht="17.2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0"/>
      <c r="K400" s="125"/>
      <c r="L400" s="125"/>
      <c r="R400" s="50"/>
      <c r="S400" s="50"/>
      <c r="T400" s="50"/>
      <c r="U400" s="50"/>
      <c r="V400" s="50"/>
      <c r="W400" s="52"/>
      <c r="X400" s="50"/>
      <c r="Y400" s="50"/>
      <c r="Z400" s="50"/>
    </row>
    <row r="401" spans="1:26" ht="17.2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0"/>
      <c r="K401" s="125"/>
      <c r="L401" s="125"/>
      <c r="R401" s="50"/>
      <c r="S401" s="50"/>
      <c r="T401" s="50"/>
      <c r="U401" s="50"/>
      <c r="V401" s="50"/>
      <c r="W401" s="52"/>
      <c r="X401" s="50"/>
      <c r="Y401" s="50"/>
      <c r="Z401" s="50"/>
    </row>
    <row r="402" spans="1:26" ht="17.2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0"/>
      <c r="K402" s="125"/>
      <c r="L402" s="125"/>
      <c r="R402" s="50"/>
      <c r="S402" s="50"/>
      <c r="T402" s="50"/>
      <c r="U402" s="50"/>
      <c r="V402" s="50"/>
      <c r="W402" s="52"/>
      <c r="X402" s="50"/>
      <c r="Y402" s="50"/>
      <c r="Z402" s="50"/>
    </row>
    <row r="403" spans="1:26" ht="17.2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0"/>
      <c r="K403" s="125"/>
      <c r="L403" s="125"/>
      <c r="R403" s="50"/>
      <c r="S403" s="50"/>
      <c r="T403" s="50"/>
      <c r="U403" s="50"/>
      <c r="V403" s="50"/>
      <c r="W403" s="52"/>
      <c r="X403" s="50"/>
      <c r="Y403" s="50"/>
      <c r="Z403" s="50"/>
    </row>
    <row r="404" spans="1:26" ht="17.2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0"/>
      <c r="K404" s="125"/>
      <c r="L404" s="125"/>
      <c r="R404" s="50"/>
      <c r="S404" s="50"/>
      <c r="T404" s="50"/>
      <c r="U404" s="50"/>
      <c r="V404" s="50"/>
      <c r="W404" s="52"/>
      <c r="X404" s="50"/>
      <c r="Y404" s="50"/>
      <c r="Z404" s="50"/>
    </row>
    <row r="405" spans="1:26" ht="17.2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0"/>
      <c r="K405" s="125"/>
      <c r="L405" s="125"/>
      <c r="R405" s="50"/>
      <c r="S405" s="50"/>
      <c r="T405" s="50"/>
      <c r="U405" s="50"/>
      <c r="V405" s="50"/>
      <c r="W405" s="52"/>
      <c r="X405" s="50"/>
      <c r="Y405" s="50"/>
      <c r="Z405" s="50"/>
    </row>
    <row r="406" spans="1:26" ht="17.2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0"/>
      <c r="K406" s="125"/>
      <c r="L406" s="125"/>
      <c r="R406" s="50"/>
      <c r="S406" s="50"/>
      <c r="T406" s="50"/>
      <c r="U406" s="50"/>
      <c r="V406" s="50"/>
      <c r="W406" s="52"/>
      <c r="X406" s="50"/>
      <c r="Y406" s="50"/>
      <c r="Z406" s="50"/>
    </row>
    <row r="407" spans="1:26" ht="17.2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0"/>
      <c r="K407" s="125"/>
      <c r="L407" s="125"/>
      <c r="R407" s="50"/>
      <c r="S407" s="50"/>
      <c r="T407" s="50"/>
      <c r="U407" s="50"/>
      <c r="V407" s="50"/>
      <c r="W407" s="52"/>
      <c r="X407" s="50"/>
      <c r="Y407" s="50"/>
      <c r="Z407" s="50"/>
    </row>
    <row r="408" spans="1:26" ht="17.2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0"/>
      <c r="K408" s="125"/>
      <c r="L408" s="125"/>
      <c r="R408" s="50"/>
      <c r="S408" s="50"/>
      <c r="T408" s="50"/>
      <c r="U408" s="50"/>
      <c r="V408" s="50"/>
      <c r="W408" s="52"/>
      <c r="X408" s="50"/>
      <c r="Y408" s="50"/>
      <c r="Z408" s="50"/>
    </row>
    <row r="409" spans="1:26" ht="17.2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0"/>
      <c r="K409" s="125"/>
      <c r="L409" s="125"/>
      <c r="R409" s="50"/>
      <c r="S409" s="50"/>
      <c r="T409" s="50"/>
      <c r="U409" s="50"/>
      <c r="V409" s="50"/>
      <c r="W409" s="52"/>
      <c r="X409" s="50"/>
      <c r="Y409" s="50"/>
      <c r="Z409" s="50"/>
    </row>
    <row r="410" spans="1:26" ht="17.2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0"/>
      <c r="K410" s="125"/>
      <c r="L410" s="125"/>
      <c r="R410" s="50"/>
      <c r="S410" s="50"/>
      <c r="T410" s="50"/>
      <c r="U410" s="50"/>
      <c r="V410" s="50"/>
      <c r="W410" s="52"/>
      <c r="X410" s="50"/>
      <c r="Y410" s="50"/>
      <c r="Z410" s="50"/>
    </row>
    <row r="411" spans="1:26" ht="17.2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0"/>
      <c r="K411" s="125"/>
      <c r="L411" s="125"/>
      <c r="R411" s="50"/>
      <c r="S411" s="50"/>
      <c r="T411" s="50"/>
      <c r="U411" s="50"/>
      <c r="V411" s="50"/>
      <c r="W411" s="52"/>
      <c r="X411" s="50"/>
      <c r="Y411" s="50"/>
      <c r="Z411" s="50"/>
    </row>
    <row r="412" spans="1:26" ht="17.2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0"/>
      <c r="K412" s="125"/>
      <c r="L412" s="125"/>
      <c r="R412" s="50"/>
      <c r="S412" s="50"/>
      <c r="T412" s="50"/>
      <c r="U412" s="50"/>
      <c r="V412" s="50"/>
      <c r="W412" s="52"/>
      <c r="X412" s="50"/>
      <c r="Y412" s="50"/>
      <c r="Z412" s="50"/>
    </row>
    <row r="413" spans="1:26" ht="17.2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0"/>
      <c r="K413" s="125"/>
      <c r="L413" s="125"/>
      <c r="R413" s="50"/>
      <c r="S413" s="50"/>
      <c r="T413" s="50"/>
      <c r="U413" s="50"/>
      <c r="V413" s="50"/>
      <c r="W413" s="52"/>
      <c r="X413" s="50"/>
      <c r="Y413" s="50"/>
      <c r="Z413" s="50"/>
    </row>
    <row r="414" spans="1:26" ht="17.2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0"/>
      <c r="K414" s="125"/>
      <c r="L414" s="125"/>
      <c r="R414" s="50"/>
      <c r="S414" s="50"/>
      <c r="T414" s="50"/>
      <c r="U414" s="50"/>
      <c r="V414" s="50"/>
      <c r="W414" s="52"/>
      <c r="X414" s="50"/>
      <c r="Y414" s="50"/>
      <c r="Z414" s="50"/>
    </row>
    <row r="415" spans="1:26" ht="17.2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0"/>
      <c r="K415" s="125"/>
      <c r="L415" s="125"/>
      <c r="R415" s="50"/>
      <c r="S415" s="50"/>
      <c r="T415" s="50"/>
      <c r="U415" s="50"/>
      <c r="V415" s="50"/>
      <c r="W415" s="52"/>
      <c r="X415" s="50"/>
      <c r="Y415" s="50"/>
      <c r="Z415" s="50"/>
    </row>
    <row r="416" spans="1:26" ht="17.2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0"/>
      <c r="K416" s="125"/>
      <c r="L416" s="125"/>
      <c r="R416" s="50"/>
      <c r="S416" s="50"/>
      <c r="T416" s="50"/>
      <c r="U416" s="50"/>
      <c r="V416" s="50"/>
      <c r="W416" s="52"/>
      <c r="X416" s="50"/>
      <c r="Y416" s="50"/>
      <c r="Z416" s="50"/>
    </row>
    <row r="417" spans="1:26" ht="17.2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0"/>
      <c r="K417" s="125"/>
      <c r="L417" s="125"/>
      <c r="R417" s="50"/>
      <c r="S417" s="50"/>
      <c r="T417" s="50"/>
      <c r="U417" s="50"/>
      <c r="V417" s="50"/>
      <c r="W417" s="52"/>
      <c r="X417" s="50"/>
      <c r="Y417" s="50"/>
      <c r="Z417" s="50"/>
    </row>
    <row r="418" spans="1:26" ht="17.2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0"/>
      <c r="K418" s="125"/>
      <c r="L418" s="125"/>
      <c r="R418" s="50"/>
      <c r="S418" s="50"/>
      <c r="T418" s="50"/>
      <c r="U418" s="50"/>
      <c r="V418" s="50"/>
      <c r="W418" s="52"/>
      <c r="X418" s="50"/>
      <c r="Y418" s="50"/>
      <c r="Z418" s="50"/>
    </row>
    <row r="419" spans="1:26" ht="17.2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0"/>
      <c r="K419" s="125"/>
      <c r="L419" s="125"/>
      <c r="R419" s="50"/>
      <c r="S419" s="50"/>
      <c r="T419" s="50"/>
      <c r="U419" s="50"/>
      <c r="V419" s="50"/>
      <c r="W419" s="52"/>
      <c r="X419" s="50"/>
      <c r="Y419" s="50"/>
      <c r="Z419" s="50"/>
    </row>
    <row r="420" spans="1:26" ht="17.2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0"/>
      <c r="K420" s="125"/>
      <c r="L420" s="125"/>
      <c r="R420" s="50"/>
      <c r="S420" s="50"/>
      <c r="T420" s="50"/>
      <c r="U420" s="50"/>
      <c r="V420" s="50"/>
      <c r="W420" s="52"/>
      <c r="X420" s="50"/>
      <c r="Y420" s="50"/>
      <c r="Z420" s="50"/>
    </row>
    <row r="421" spans="1:26" ht="17.2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0"/>
      <c r="K421" s="125"/>
      <c r="L421" s="125"/>
      <c r="R421" s="50"/>
      <c r="S421" s="50"/>
      <c r="T421" s="50"/>
      <c r="U421" s="50"/>
      <c r="V421" s="50"/>
      <c r="W421" s="52"/>
      <c r="X421" s="50"/>
      <c r="Y421" s="50"/>
      <c r="Z421" s="50"/>
    </row>
    <row r="422" spans="1:26" ht="17.2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0"/>
      <c r="K422" s="125"/>
      <c r="L422" s="125"/>
      <c r="R422" s="50"/>
      <c r="S422" s="50"/>
      <c r="T422" s="50"/>
      <c r="U422" s="50"/>
      <c r="V422" s="50"/>
      <c r="W422" s="52"/>
      <c r="X422" s="50"/>
      <c r="Y422" s="50"/>
      <c r="Z422" s="50"/>
    </row>
    <row r="423" spans="1:26" ht="17.2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0"/>
      <c r="K423" s="125"/>
      <c r="L423" s="125"/>
      <c r="R423" s="50"/>
      <c r="S423" s="50"/>
      <c r="T423" s="50"/>
      <c r="U423" s="50"/>
      <c r="V423" s="50"/>
      <c r="W423" s="52"/>
      <c r="X423" s="50"/>
      <c r="Y423" s="50"/>
      <c r="Z423" s="50"/>
    </row>
    <row r="424" spans="1:26" ht="17.2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0"/>
      <c r="K424" s="125"/>
      <c r="L424" s="125"/>
      <c r="R424" s="50"/>
      <c r="S424" s="50"/>
      <c r="T424" s="50"/>
      <c r="U424" s="50"/>
      <c r="V424" s="50"/>
      <c r="W424" s="52"/>
      <c r="X424" s="50"/>
      <c r="Y424" s="50"/>
      <c r="Z424" s="50"/>
    </row>
    <row r="425" spans="1:26" ht="17.2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0"/>
      <c r="K425" s="125"/>
      <c r="L425" s="125"/>
      <c r="R425" s="50"/>
      <c r="S425" s="50"/>
      <c r="T425" s="50"/>
      <c r="U425" s="50"/>
      <c r="V425" s="50"/>
      <c r="W425" s="52"/>
      <c r="X425" s="50"/>
      <c r="Y425" s="50"/>
      <c r="Z425" s="50"/>
    </row>
    <row r="426" spans="1:26" ht="17.2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0"/>
      <c r="K426" s="125"/>
      <c r="L426" s="125"/>
      <c r="R426" s="50"/>
      <c r="S426" s="50"/>
      <c r="T426" s="50"/>
      <c r="U426" s="50"/>
      <c r="V426" s="50"/>
      <c r="W426" s="52"/>
      <c r="X426" s="50"/>
      <c r="Y426" s="50"/>
      <c r="Z426" s="50"/>
    </row>
    <row r="427" spans="1:26" ht="17.2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0"/>
      <c r="K427" s="125"/>
      <c r="L427" s="125"/>
      <c r="R427" s="50"/>
      <c r="S427" s="50"/>
      <c r="T427" s="50"/>
      <c r="U427" s="50"/>
      <c r="V427" s="50"/>
      <c r="W427" s="52"/>
      <c r="X427" s="50"/>
      <c r="Y427" s="50"/>
      <c r="Z427" s="50"/>
    </row>
    <row r="428" spans="1:26" ht="17.2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0"/>
      <c r="K428" s="125"/>
      <c r="L428" s="125"/>
      <c r="R428" s="50"/>
      <c r="S428" s="50"/>
      <c r="T428" s="50"/>
      <c r="U428" s="50"/>
      <c r="V428" s="50"/>
      <c r="W428" s="52"/>
      <c r="X428" s="50"/>
      <c r="Y428" s="50"/>
      <c r="Z428" s="50"/>
    </row>
    <row r="429" spans="1:26" ht="17.2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0"/>
      <c r="K429" s="125"/>
      <c r="L429" s="125"/>
      <c r="R429" s="50"/>
      <c r="S429" s="50"/>
      <c r="T429" s="50"/>
      <c r="U429" s="50"/>
      <c r="V429" s="50"/>
      <c r="W429" s="52"/>
      <c r="X429" s="50"/>
      <c r="Y429" s="50"/>
      <c r="Z429" s="50"/>
    </row>
    <row r="430" spans="1:26" ht="17.2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0"/>
      <c r="K430" s="125"/>
      <c r="L430" s="125"/>
      <c r="R430" s="50"/>
      <c r="S430" s="50"/>
      <c r="T430" s="50"/>
      <c r="U430" s="50"/>
      <c r="V430" s="50"/>
      <c r="W430" s="52"/>
      <c r="X430" s="50"/>
      <c r="Y430" s="50"/>
      <c r="Z430" s="50"/>
    </row>
    <row r="431" spans="1:26" ht="17.2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0"/>
      <c r="K431" s="125"/>
      <c r="L431" s="125"/>
      <c r="R431" s="50"/>
      <c r="S431" s="50"/>
      <c r="T431" s="50"/>
      <c r="U431" s="50"/>
      <c r="V431" s="50"/>
      <c r="W431" s="52"/>
      <c r="X431" s="50"/>
      <c r="Y431" s="50"/>
      <c r="Z431" s="50"/>
    </row>
    <row r="432" spans="1:26" ht="17.2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0"/>
      <c r="K432" s="125"/>
      <c r="L432" s="125"/>
      <c r="R432" s="50"/>
      <c r="S432" s="50"/>
      <c r="T432" s="50"/>
      <c r="U432" s="50"/>
      <c r="V432" s="50"/>
      <c r="W432" s="52"/>
      <c r="X432" s="50"/>
      <c r="Y432" s="50"/>
      <c r="Z432" s="50"/>
    </row>
    <row r="433" spans="1:26" ht="17.2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0"/>
      <c r="K433" s="125"/>
      <c r="L433" s="125"/>
      <c r="R433" s="50"/>
      <c r="S433" s="50"/>
      <c r="T433" s="50"/>
      <c r="U433" s="50"/>
      <c r="V433" s="50"/>
      <c r="W433" s="52"/>
      <c r="X433" s="50"/>
      <c r="Y433" s="50"/>
      <c r="Z433" s="50"/>
    </row>
    <row r="434" spans="1:26" ht="17.2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0"/>
      <c r="K434" s="125"/>
      <c r="L434" s="125"/>
      <c r="R434" s="50"/>
      <c r="S434" s="50"/>
      <c r="T434" s="50"/>
      <c r="U434" s="50"/>
      <c r="V434" s="50"/>
      <c r="W434" s="52"/>
      <c r="X434" s="50"/>
      <c r="Y434" s="50"/>
      <c r="Z434" s="50"/>
    </row>
    <row r="435" spans="1:26" ht="17.2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0"/>
      <c r="K435" s="125"/>
      <c r="L435" s="125"/>
      <c r="R435" s="50"/>
      <c r="S435" s="50"/>
      <c r="T435" s="50"/>
      <c r="U435" s="50"/>
      <c r="V435" s="50"/>
      <c r="W435" s="52"/>
      <c r="X435" s="50"/>
      <c r="Y435" s="50"/>
      <c r="Z435" s="50"/>
    </row>
    <row r="436" spans="1:26" ht="17.2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0"/>
      <c r="K436" s="125"/>
      <c r="L436" s="125"/>
      <c r="R436" s="50"/>
      <c r="S436" s="50"/>
      <c r="T436" s="50"/>
      <c r="U436" s="50"/>
      <c r="V436" s="50"/>
      <c r="W436" s="52"/>
      <c r="X436" s="50"/>
      <c r="Y436" s="50"/>
      <c r="Z436" s="50"/>
    </row>
    <row r="437" spans="1:26" ht="17.2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0"/>
      <c r="K437" s="125"/>
      <c r="L437" s="125"/>
      <c r="R437" s="50"/>
      <c r="S437" s="50"/>
      <c r="T437" s="50"/>
      <c r="U437" s="50"/>
      <c r="V437" s="50"/>
      <c r="W437" s="52"/>
      <c r="X437" s="50"/>
      <c r="Y437" s="50"/>
      <c r="Z437" s="50"/>
    </row>
    <row r="438" spans="1:26" ht="17.2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0"/>
      <c r="K438" s="125"/>
      <c r="L438" s="125"/>
      <c r="R438" s="50"/>
      <c r="S438" s="50"/>
      <c r="T438" s="50"/>
      <c r="U438" s="50"/>
      <c r="V438" s="50"/>
      <c r="W438" s="52"/>
      <c r="X438" s="50"/>
      <c r="Y438" s="50"/>
      <c r="Z438" s="50"/>
    </row>
    <row r="439" spans="1:26" ht="17.2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0"/>
      <c r="K439" s="125"/>
      <c r="L439" s="125"/>
      <c r="R439" s="50"/>
      <c r="S439" s="50"/>
      <c r="T439" s="50"/>
      <c r="U439" s="50"/>
      <c r="V439" s="50"/>
      <c r="W439" s="52"/>
      <c r="X439" s="50"/>
      <c r="Y439" s="50"/>
      <c r="Z439" s="50"/>
    </row>
    <row r="440" spans="1:26" ht="17.2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0"/>
      <c r="K440" s="125"/>
      <c r="L440" s="125"/>
      <c r="R440" s="50"/>
      <c r="S440" s="50"/>
      <c r="T440" s="50"/>
      <c r="U440" s="50"/>
      <c r="V440" s="50"/>
      <c r="W440" s="52"/>
      <c r="X440" s="50"/>
      <c r="Y440" s="50"/>
      <c r="Z440" s="50"/>
    </row>
    <row r="441" spans="1:26" ht="17.2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0"/>
      <c r="K441" s="125"/>
      <c r="L441" s="125"/>
      <c r="R441" s="50"/>
      <c r="S441" s="50"/>
      <c r="T441" s="50"/>
      <c r="U441" s="50"/>
      <c r="V441" s="50"/>
      <c r="W441" s="52"/>
      <c r="X441" s="50"/>
      <c r="Y441" s="50"/>
      <c r="Z441" s="50"/>
    </row>
    <row r="442" spans="1:26" ht="17.2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0"/>
      <c r="K442" s="125"/>
      <c r="L442" s="125"/>
      <c r="R442" s="50"/>
      <c r="S442" s="50"/>
      <c r="T442" s="50"/>
      <c r="U442" s="50"/>
      <c r="V442" s="50"/>
      <c r="W442" s="52"/>
      <c r="X442" s="50"/>
      <c r="Y442" s="50"/>
      <c r="Z442" s="50"/>
    </row>
    <row r="443" spans="1:26" ht="17.2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0"/>
      <c r="K443" s="125"/>
      <c r="L443" s="125"/>
      <c r="R443" s="50"/>
      <c r="S443" s="50"/>
      <c r="T443" s="50"/>
      <c r="U443" s="50"/>
      <c r="V443" s="50"/>
      <c r="W443" s="52"/>
      <c r="X443" s="50"/>
      <c r="Y443" s="50"/>
      <c r="Z443" s="50"/>
    </row>
    <row r="444" spans="1:26" ht="17.2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0"/>
      <c r="K444" s="125"/>
      <c r="L444" s="125"/>
      <c r="R444" s="50"/>
      <c r="S444" s="50"/>
      <c r="T444" s="50"/>
      <c r="U444" s="50"/>
      <c r="V444" s="50"/>
      <c r="W444" s="52"/>
      <c r="X444" s="50"/>
      <c r="Y444" s="50"/>
      <c r="Z444" s="50"/>
    </row>
    <row r="445" spans="1:26" ht="17.2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0"/>
      <c r="K445" s="125"/>
      <c r="L445" s="125"/>
      <c r="R445" s="50"/>
      <c r="S445" s="50"/>
      <c r="T445" s="50"/>
      <c r="U445" s="50"/>
      <c r="V445" s="50"/>
      <c r="W445" s="52"/>
      <c r="X445" s="50"/>
      <c r="Y445" s="50"/>
      <c r="Z445" s="50"/>
    </row>
    <row r="446" spans="1:26" ht="17.2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0"/>
      <c r="K446" s="125"/>
      <c r="L446" s="125"/>
      <c r="R446" s="50"/>
      <c r="S446" s="50"/>
      <c r="T446" s="50"/>
      <c r="U446" s="50"/>
      <c r="V446" s="50"/>
      <c r="W446" s="52"/>
      <c r="X446" s="50"/>
      <c r="Y446" s="50"/>
      <c r="Z446" s="50"/>
    </row>
    <row r="447" spans="1:26" ht="17.2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0"/>
      <c r="K447" s="125"/>
      <c r="L447" s="125"/>
      <c r="R447" s="50"/>
      <c r="S447" s="50"/>
      <c r="T447" s="50"/>
      <c r="U447" s="50"/>
      <c r="V447" s="50"/>
      <c r="W447" s="52"/>
      <c r="X447" s="50"/>
      <c r="Y447" s="50"/>
      <c r="Z447" s="50"/>
    </row>
    <row r="448" spans="1:26" ht="17.2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0"/>
      <c r="K448" s="125"/>
      <c r="L448" s="125"/>
      <c r="R448" s="50"/>
      <c r="S448" s="50"/>
      <c r="T448" s="50"/>
      <c r="U448" s="50"/>
      <c r="V448" s="50"/>
      <c r="W448" s="52"/>
      <c r="X448" s="50"/>
      <c r="Y448" s="50"/>
      <c r="Z448" s="50"/>
    </row>
    <row r="449" spans="1:26" ht="17.2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0"/>
      <c r="K449" s="125"/>
      <c r="L449" s="125"/>
      <c r="R449" s="50"/>
      <c r="S449" s="50"/>
      <c r="T449" s="50"/>
      <c r="U449" s="50"/>
      <c r="V449" s="50"/>
      <c r="W449" s="52"/>
      <c r="X449" s="50"/>
      <c r="Y449" s="50"/>
      <c r="Z449" s="50"/>
    </row>
    <row r="450" spans="1:26" ht="17.2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0"/>
      <c r="K450" s="125"/>
      <c r="L450" s="125"/>
      <c r="R450" s="50"/>
      <c r="S450" s="50"/>
      <c r="T450" s="50"/>
      <c r="U450" s="50"/>
      <c r="V450" s="50"/>
      <c r="W450" s="52"/>
      <c r="X450" s="50"/>
      <c r="Y450" s="50"/>
      <c r="Z450" s="50"/>
    </row>
    <row r="451" spans="1:26" ht="17.2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0"/>
      <c r="K451" s="125"/>
      <c r="L451" s="125"/>
      <c r="R451" s="50"/>
      <c r="S451" s="50"/>
      <c r="T451" s="50"/>
      <c r="U451" s="50"/>
      <c r="V451" s="50"/>
      <c r="W451" s="52"/>
      <c r="X451" s="50"/>
      <c r="Y451" s="50"/>
      <c r="Z451" s="50"/>
    </row>
    <row r="452" spans="1:26" ht="17.2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0"/>
      <c r="K452" s="125"/>
      <c r="L452" s="125"/>
      <c r="R452" s="50"/>
      <c r="S452" s="50"/>
      <c r="T452" s="50"/>
      <c r="U452" s="50"/>
      <c r="V452" s="50"/>
      <c r="W452" s="52"/>
      <c r="X452" s="50"/>
      <c r="Y452" s="50"/>
      <c r="Z452" s="50"/>
    </row>
    <row r="453" spans="1:26" ht="17.2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0"/>
      <c r="K453" s="125"/>
      <c r="L453" s="125"/>
      <c r="R453" s="50"/>
      <c r="S453" s="50"/>
      <c r="T453" s="50"/>
      <c r="U453" s="50"/>
      <c r="V453" s="50"/>
      <c r="W453" s="52"/>
      <c r="X453" s="50"/>
      <c r="Y453" s="50"/>
      <c r="Z453" s="50"/>
    </row>
    <row r="454" spans="1:26" ht="17.2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0"/>
      <c r="K454" s="125"/>
      <c r="L454" s="125"/>
      <c r="R454" s="50"/>
      <c r="S454" s="50"/>
      <c r="T454" s="50"/>
      <c r="U454" s="50"/>
      <c r="V454" s="50"/>
      <c r="W454" s="52"/>
      <c r="X454" s="50"/>
      <c r="Y454" s="50"/>
      <c r="Z454" s="50"/>
    </row>
    <row r="455" spans="1:26" ht="17.2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0"/>
      <c r="K455" s="125"/>
      <c r="L455" s="125"/>
      <c r="R455" s="50"/>
      <c r="S455" s="50"/>
      <c r="T455" s="50"/>
      <c r="U455" s="50"/>
      <c r="V455" s="50"/>
      <c r="W455" s="52"/>
      <c r="X455" s="50"/>
      <c r="Y455" s="50"/>
      <c r="Z455" s="50"/>
    </row>
    <row r="456" spans="1:26" ht="17.2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0"/>
      <c r="K456" s="125"/>
      <c r="L456" s="125"/>
      <c r="R456" s="50"/>
      <c r="S456" s="50"/>
      <c r="T456" s="50"/>
      <c r="U456" s="50"/>
      <c r="V456" s="50"/>
      <c r="W456" s="52"/>
      <c r="X456" s="50"/>
      <c r="Y456" s="50"/>
      <c r="Z456" s="50"/>
    </row>
    <row r="457" spans="1:26" ht="17.2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0"/>
      <c r="K457" s="125"/>
      <c r="L457" s="125"/>
      <c r="R457" s="50"/>
      <c r="S457" s="50"/>
      <c r="T457" s="50"/>
      <c r="U457" s="50"/>
      <c r="V457" s="50"/>
      <c r="W457" s="52"/>
      <c r="X457" s="50"/>
      <c r="Y457" s="50"/>
      <c r="Z457" s="50"/>
    </row>
    <row r="458" spans="1:26" ht="17.2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0"/>
      <c r="K458" s="125"/>
      <c r="L458" s="125"/>
      <c r="R458" s="50"/>
      <c r="S458" s="50"/>
      <c r="T458" s="50"/>
      <c r="U458" s="50"/>
      <c r="V458" s="50"/>
      <c r="W458" s="52"/>
      <c r="X458" s="50"/>
      <c r="Y458" s="50"/>
      <c r="Z458" s="50"/>
    </row>
    <row r="459" spans="1:26" ht="17.2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0"/>
      <c r="K459" s="125"/>
      <c r="L459" s="125"/>
      <c r="R459" s="50"/>
      <c r="S459" s="50"/>
      <c r="T459" s="50"/>
      <c r="U459" s="50"/>
      <c r="V459" s="50"/>
      <c r="W459" s="52"/>
      <c r="X459" s="50"/>
      <c r="Y459" s="50"/>
      <c r="Z459" s="50"/>
    </row>
    <row r="460" spans="1:26" ht="17.2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0"/>
      <c r="K460" s="125"/>
      <c r="L460" s="125"/>
      <c r="R460" s="50"/>
      <c r="S460" s="50"/>
      <c r="T460" s="50"/>
      <c r="U460" s="50"/>
      <c r="V460" s="50"/>
      <c r="W460" s="52"/>
      <c r="X460" s="50"/>
      <c r="Y460" s="50"/>
      <c r="Z460" s="50"/>
    </row>
    <row r="461" spans="1:26" ht="17.2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0"/>
      <c r="K461" s="125"/>
      <c r="L461" s="125"/>
      <c r="R461" s="50"/>
      <c r="S461" s="50"/>
      <c r="T461" s="50"/>
      <c r="U461" s="50"/>
      <c r="V461" s="50"/>
      <c r="W461" s="52"/>
      <c r="X461" s="50"/>
      <c r="Y461" s="50"/>
      <c r="Z461" s="50"/>
    </row>
    <row r="462" spans="1:26" ht="17.2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0"/>
      <c r="K462" s="125"/>
      <c r="L462" s="125"/>
      <c r="R462" s="50"/>
      <c r="S462" s="50"/>
      <c r="T462" s="50"/>
      <c r="U462" s="50"/>
      <c r="V462" s="50"/>
      <c r="W462" s="52"/>
      <c r="X462" s="50"/>
      <c r="Y462" s="50"/>
      <c r="Z462" s="50"/>
    </row>
    <row r="463" spans="1:26" ht="17.2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0"/>
      <c r="K463" s="125"/>
      <c r="L463" s="125"/>
      <c r="R463" s="50"/>
      <c r="S463" s="50"/>
      <c r="T463" s="50"/>
      <c r="U463" s="50"/>
      <c r="V463" s="50"/>
      <c r="W463" s="52"/>
      <c r="X463" s="50"/>
      <c r="Y463" s="50"/>
      <c r="Z463" s="50"/>
    </row>
    <row r="464" spans="1:26" ht="17.2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0"/>
      <c r="K464" s="125"/>
      <c r="L464" s="125"/>
      <c r="R464" s="50"/>
      <c r="S464" s="50"/>
      <c r="T464" s="50"/>
      <c r="U464" s="50"/>
      <c r="V464" s="50"/>
      <c r="W464" s="52"/>
      <c r="X464" s="50"/>
      <c r="Y464" s="50"/>
      <c r="Z464" s="50"/>
    </row>
    <row r="465" spans="1:26" ht="17.2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0"/>
      <c r="K465" s="125"/>
      <c r="L465" s="125"/>
      <c r="R465" s="50"/>
      <c r="S465" s="50"/>
      <c r="T465" s="50"/>
      <c r="U465" s="50"/>
      <c r="V465" s="50"/>
      <c r="W465" s="52"/>
      <c r="X465" s="50"/>
      <c r="Y465" s="50"/>
      <c r="Z465" s="50"/>
    </row>
    <row r="466" spans="1:26" ht="17.2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0"/>
      <c r="K466" s="125"/>
      <c r="L466" s="125"/>
      <c r="R466" s="50"/>
      <c r="S466" s="50"/>
      <c r="T466" s="50"/>
      <c r="U466" s="50"/>
      <c r="V466" s="50"/>
      <c r="W466" s="52"/>
      <c r="X466" s="50"/>
      <c r="Y466" s="50"/>
      <c r="Z466" s="50"/>
    </row>
    <row r="467" spans="1:26" ht="17.2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0"/>
      <c r="K467" s="125"/>
      <c r="L467" s="125"/>
      <c r="R467" s="50"/>
      <c r="S467" s="50"/>
      <c r="T467" s="50"/>
      <c r="U467" s="50"/>
      <c r="V467" s="50"/>
      <c r="W467" s="52"/>
      <c r="X467" s="50"/>
      <c r="Y467" s="50"/>
      <c r="Z467" s="50"/>
    </row>
    <row r="468" spans="1:26" ht="17.2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0"/>
      <c r="K468" s="125"/>
      <c r="L468" s="125"/>
      <c r="R468" s="50"/>
      <c r="S468" s="50"/>
      <c r="T468" s="50"/>
      <c r="U468" s="50"/>
      <c r="V468" s="50"/>
      <c r="W468" s="52"/>
      <c r="X468" s="50"/>
      <c r="Y468" s="50"/>
      <c r="Z468" s="50"/>
    </row>
    <row r="469" spans="1:26" ht="17.2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0"/>
      <c r="K469" s="125"/>
      <c r="L469" s="125"/>
      <c r="R469" s="50"/>
      <c r="S469" s="50"/>
      <c r="T469" s="50"/>
      <c r="U469" s="50"/>
      <c r="V469" s="50"/>
      <c r="W469" s="52"/>
      <c r="X469" s="50"/>
      <c r="Y469" s="50"/>
      <c r="Z469" s="50"/>
    </row>
    <row r="470" spans="1:26" ht="17.2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0"/>
      <c r="K470" s="125"/>
      <c r="L470" s="125"/>
      <c r="R470" s="50"/>
      <c r="S470" s="50"/>
      <c r="T470" s="50"/>
      <c r="U470" s="50"/>
      <c r="V470" s="50"/>
      <c r="W470" s="52"/>
      <c r="X470" s="50"/>
      <c r="Y470" s="50"/>
      <c r="Z470" s="50"/>
    </row>
    <row r="471" spans="1:26" ht="17.2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0"/>
      <c r="K471" s="125"/>
      <c r="L471" s="125"/>
      <c r="R471" s="50"/>
      <c r="S471" s="50"/>
      <c r="T471" s="50"/>
      <c r="U471" s="50"/>
      <c r="V471" s="50"/>
      <c r="W471" s="52"/>
      <c r="X471" s="50"/>
      <c r="Y471" s="50"/>
      <c r="Z471" s="50"/>
    </row>
    <row r="472" spans="1:26" ht="17.2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0"/>
      <c r="K472" s="125"/>
      <c r="L472" s="125"/>
      <c r="R472" s="50"/>
      <c r="S472" s="50"/>
      <c r="T472" s="50"/>
      <c r="U472" s="50"/>
      <c r="V472" s="50"/>
      <c r="W472" s="52"/>
      <c r="X472" s="50"/>
      <c r="Y472" s="50"/>
      <c r="Z472" s="50"/>
    </row>
    <row r="473" spans="1:26" ht="17.2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0"/>
      <c r="K473" s="125"/>
      <c r="L473" s="125"/>
      <c r="R473" s="50"/>
      <c r="S473" s="50"/>
      <c r="T473" s="50"/>
      <c r="U473" s="50"/>
      <c r="V473" s="50"/>
      <c r="W473" s="52"/>
      <c r="X473" s="50"/>
      <c r="Y473" s="50"/>
      <c r="Z473" s="50"/>
    </row>
    <row r="474" spans="1:26" ht="17.2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0"/>
      <c r="K474" s="125"/>
      <c r="L474" s="125"/>
      <c r="R474" s="50"/>
      <c r="S474" s="50"/>
      <c r="T474" s="50"/>
      <c r="U474" s="50"/>
      <c r="V474" s="50"/>
      <c r="W474" s="52"/>
      <c r="X474" s="50"/>
      <c r="Y474" s="50"/>
      <c r="Z474" s="50"/>
    </row>
    <row r="475" spans="1:26" ht="17.2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0"/>
      <c r="K475" s="125"/>
      <c r="L475" s="125"/>
      <c r="R475" s="50"/>
      <c r="S475" s="50"/>
      <c r="T475" s="50"/>
      <c r="U475" s="50"/>
      <c r="V475" s="50"/>
      <c r="W475" s="52"/>
      <c r="X475" s="50"/>
      <c r="Y475" s="50"/>
      <c r="Z475" s="50"/>
    </row>
    <row r="476" spans="1:26" ht="17.2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0"/>
      <c r="K476" s="125"/>
      <c r="L476" s="125"/>
      <c r="R476" s="50"/>
      <c r="S476" s="50"/>
      <c r="T476" s="50"/>
      <c r="U476" s="50"/>
      <c r="V476" s="50"/>
      <c r="W476" s="52"/>
      <c r="X476" s="50"/>
      <c r="Y476" s="50"/>
      <c r="Z476" s="50"/>
    </row>
    <row r="477" spans="1:26" ht="17.2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0"/>
      <c r="K477" s="125"/>
      <c r="L477" s="125"/>
      <c r="R477" s="50"/>
      <c r="S477" s="50"/>
      <c r="T477" s="50"/>
      <c r="U477" s="50"/>
      <c r="V477" s="50"/>
      <c r="W477" s="52"/>
      <c r="X477" s="50"/>
      <c r="Y477" s="50"/>
      <c r="Z477" s="50"/>
    </row>
    <row r="478" spans="1:26" ht="17.2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0"/>
      <c r="K478" s="125"/>
      <c r="L478" s="125"/>
      <c r="R478" s="50"/>
      <c r="S478" s="50"/>
      <c r="T478" s="50"/>
      <c r="U478" s="50"/>
      <c r="V478" s="50"/>
      <c r="W478" s="52"/>
      <c r="X478" s="50"/>
      <c r="Y478" s="50"/>
      <c r="Z478" s="50"/>
    </row>
    <row r="479" spans="1:26" ht="17.2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0"/>
      <c r="K479" s="125"/>
      <c r="L479" s="125"/>
      <c r="R479" s="50"/>
      <c r="S479" s="50"/>
      <c r="T479" s="50"/>
      <c r="U479" s="50"/>
      <c r="V479" s="50"/>
      <c r="W479" s="52"/>
      <c r="X479" s="50"/>
      <c r="Y479" s="50"/>
      <c r="Z479" s="50"/>
    </row>
    <row r="480" spans="1:26" ht="17.2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0"/>
      <c r="K480" s="125"/>
      <c r="L480" s="125"/>
      <c r="R480" s="50"/>
      <c r="S480" s="50"/>
      <c r="T480" s="50"/>
      <c r="U480" s="50"/>
      <c r="V480" s="50"/>
      <c r="W480" s="52"/>
      <c r="X480" s="50"/>
      <c r="Y480" s="50"/>
      <c r="Z480" s="50"/>
    </row>
    <row r="481" spans="1:26" ht="17.2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0"/>
      <c r="K481" s="125"/>
      <c r="L481" s="125"/>
      <c r="R481" s="50"/>
      <c r="S481" s="50"/>
      <c r="T481" s="50"/>
      <c r="U481" s="50"/>
      <c r="V481" s="50"/>
      <c r="W481" s="52"/>
      <c r="X481" s="50"/>
      <c r="Y481" s="50"/>
      <c r="Z481" s="50"/>
    </row>
    <row r="482" spans="1:26" ht="17.2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0"/>
      <c r="K482" s="125"/>
      <c r="L482" s="125"/>
      <c r="R482" s="50"/>
      <c r="S482" s="50"/>
      <c r="T482" s="50"/>
      <c r="U482" s="50"/>
      <c r="V482" s="50"/>
      <c r="W482" s="52"/>
      <c r="X482" s="50"/>
      <c r="Y482" s="50"/>
      <c r="Z482" s="50"/>
    </row>
    <row r="483" spans="1:26" ht="17.2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0"/>
      <c r="K483" s="125"/>
      <c r="L483" s="125"/>
      <c r="R483" s="50"/>
      <c r="S483" s="50"/>
      <c r="T483" s="50"/>
      <c r="U483" s="50"/>
      <c r="V483" s="50"/>
      <c r="W483" s="52"/>
      <c r="X483" s="50"/>
      <c r="Y483" s="50"/>
      <c r="Z483" s="50"/>
    </row>
    <row r="484" spans="1:26" ht="17.2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0"/>
      <c r="K484" s="125"/>
      <c r="L484" s="125"/>
      <c r="R484" s="50"/>
      <c r="S484" s="50"/>
      <c r="T484" s="50"/>
      <c r="U484" s="50"/>
      <c r="V484" s="50"/>
      <c r="W484" s="52"/>
      <c r="X484" s="50"/>
      <c r="Y484" s="50"/>
      <c r="Z484" s="50"/>
    </row>
    <row r="485" spans="1:26" ht="17.2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0"/>
      <c r="K485" s="125"/>
      <c r="L485" s="125"/>
      <c r="R485" s="50"/>
      <c r="S485" s="50"/>
      <c r="T485" s="50"/>
      <c r="U485" s="50"/>
      <c r="V485" s="50"/>
      <c r="W485" s="52"/>
      <c r="X485" s="50"/>
      <c r="Y485" s="50"/>
      <c r="Z485" s="50"/>
    </row>
    <row r="486" spans="1:26" ht="17.2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0"/>
      <c r="K486" s="125"/>
      <c r="L486" s="125"/>
      <c r="R486" s="50"/>
      <c r="S486" s="50"/>
      <c r="T486" s="50"/>
      <c r="U486" s="50"/>
      <c r="V486" s="50"/>
      <c r="W486" s="52"/>
      <c r="X486" s="50"/>
      <c r="Y486" s="50"/>
      <c r="Z486" s="50"/>
    </row>
    <row r="487" spans="1:26" ht="17.2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0"/>
      <c r="K487" s="125"/>
      <c r="L487" s="125"/>
      <c r="R487" s="50"/>
      <c r="S487" s="50"/>
      <c r="T487" s="50"/>
      <c r="U487" s="50"/>
      <c r="V487" s="50"/>
      <c r="W487" s="52"/>
      <c r="X487" s="50"/>
      <c r="Y487" s="50"/>
      <c r="Z487" s="50"/>
    </row>
    <row r="488" spans="1:26" ht="17.2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0"/>
      <c r="K488" s="125"/>
      <c r="L488" s="125"/>
      <c r="R488" s="50"/>
      <c r="S488" s="50"/>
      <c r="T488" s="50"/>
      <c r="U488" s="50"/>
      <c r="V488" s="50"/>
      <c r="W488" s="52"/>
      <c r="X488" s="50"/>
      <c r="Y488" s="50"/>
      <c r="Z488" s="50"/>
    </row>
    <row r="489" spans="1:26" ht="17.2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0"/>
      <c r="K489" s="125"/>
      <c r="L489" s="125"/>
      <c r="R489" s="50"/>
      <c r="S489" s="50"/>
      <c r="T489" s="50"/>
      <c r="U489" s="50"/>
      <c r="V489" s="50"/>
      <c r="W489" s="52"/>
      <c r="X489" s="50"/>
      <c r="Y489" s="50"/>
      <c r="Z489" s="50"/>
    </row>
    <row r="490" spans="1:26" ht="17.2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0"/>
      <c r="K490" s="125"/>
      <c r="L490" s="125"/>
      <c r="R490" s="50"/>
      <c r="S490" s="50"/>
      <c r="T490" s="50"/>
      <c r="U490" s="50"/>
      <c r="V490" s="50"/>
      <c r="W490" s="52"/>
      <c r="X490" s="50"/>
      <c r="Y490" s="50"/>
      <c r="Z490" s="50"/>
    </row>
    <row r="491" spans="1:26" ht="17.2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0"/>
      <c r="K491" s="125"/>
      <c r="L491" s="125"/>
      <c r="R491" s="50"/>
      <c r="S491" s="50"/>
      <c r="T491" s="50"/>
      <c r="U491" s="50"/>
      <c r="V491" s="50"/>
      <c r="W491" s="52"/>
      <c r="X491" s="50"/>
      <c r="Y491" s="50"/>
      <c r="Z491" s="50"/>
    </row>
    <row r="492" spans="1:26" ht="17.2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0"/>
      <c r="K492" s="125"/>
      <c r="L492" s="125"/>
      <c r="R492" s="50"/>
      <c r="S492" s="50"/>
      <c r="T492" s="50"/>
      <c r="U492" s="50"/>
      <c r="V492" s="50"/>
      <c r="W492" s="52"/>
      <c r="X492" s="50"/>
      <c r="Y492" s="50"/>
      <c r="Z492" s="50"/>
    </row>
    <row r="493" spans="1:26" ht="17.2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0"/>
      <c r="K493" s="125"/>
      <c r="L493" s="125"/>
      <c r="R493" s="50"/>
      <c r="S493" s="50"/>
      <c r="T493" s="50"/>
      <c r="U493" s="50"/>
      <c r="V493" s="50"/>
      <c r="W493" s="52"/>
      <c r="X493" s="50"/>
      <c r="Y493" s="50"/>
      <c r="Z493" s="50"/>
    </row>
    <row r="494" spans="1:26" ht="17.2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0"/>
      <c r="K494" s="125"/>
      <c r="L494" s="125"/>
      <c r="R494" s="50"/>
      <c r="S494" s="50"/>
      <c r="T494" s="50"/>
      <c r="U494" s="50"/>
      <c r="V494" s="50"/>
      <c r="W494" s="52"/>
      <c r="X494" s="50"/>
      <c r="Y494" s="50"/>
      <c r="Z494" s="50"/>
    </row>
    <row r="495" spans="1:26" ht="17.2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0"/>
      <c r="K495" s="125"/>
      <c r="L495" s="125"/>
      <c r="R495" s="50"/>
      <c r="S495" s="50"/>
      <c r="T495" s="50"/>
      <c r="U495" s="50"/>
      <c r="V495" s="50"/>
      <c r="W495" s="52"/>
      <c r="X495" s="50"/>
      <c r="Y495" s="50"/>
      <c r="Z495" s="50"/>
    </row>
    <row r="496" spans="1:26" ht="17.2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0"/>
      <c r="K496" s="125"/>
      <c r="L496" s="125"/>
      <c r="R496" s="50"/>
      <c r="S496" s="50"/>
      <c r="T496" s="50"/>
      <c r="U496" s="50"/>
      <c r="V496" s="50"/>
      <c r="W496" s="52"/>
      <c r="X496" s="50"/>
      <c r="Y496" s="50"/>
      <c r="Z496" s="50"/>
    </row>
    <row r="497" spans="1:26" ht="17.2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0"/>
      <c r="K497" s="125"/>
      <c r="L497" s="125"/>
      <c r="R497" s="50"/>
      <c r="S497" s="50"/>
      <c r="T497" s="50"/>
      <c r="U497" s="50"/>
      <c r="V497" s="50"/>
      <c r="W497" s="52"/>
      <c r="X497" s="50"/>
      <c r="Y497" s="50"/>
      <c r="Z497" s="50"/>
    </row>
    <row r="498" spans="1:26" ht="17.2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0"/>
      <c r="K498" s="125"/>
      <c r="L498" s="125"/>
      <c r="R498" s="50"/>
      <c r="S498" s="50"/>
      <c r="T498" s="50"/>
      <c r="U498" s="50"/>
      <c r="V498" s="50"/>
      <c r="W498" s="52"/>
      <c r="X498" s="50"/>
      <c r="Y498" s="50"/>
      <c r="Z498" s="50"/>
    </row>
    <row r="499" spans="1:26" ht="17.2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0"/>
      <c r="K499" s="125"/>
      <c r="L499" s="125"/>
      <c r="R499" s="50"/>
      <c r="S499" s="50"/>
      <c r="T499" s="50"/>
      <c r="U499" s="50"/>
      <c r="V499" s="50"/>
      <c r="W499" s="52"/>
      <c r="X499" s="50"/>
      <c r="Y499" s="50"/>
      <c r="Z499" s="50"/>
    </row>
    <row r="500" spans="1:26" ht="17.2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0"/>
      <c r="K500" s="125"/>
      <c r="L500" s="125"/>
      <c r="R500" s="50"/>
      <c r="S500" s="50"/>
      <c r="T500" s="50"/>
      <c r="U500" s="50"/>
      <c r="V500" s="50"/>
      <c r="W500" s="52"/>
      <c r="X500" s="50"/>
      <c r="Y500" s="50"/>
      <c r="Z500" s="50"/>
    </row>
    <row r="501" spans="1:26" ht="17.2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0"/>
      <c r="K501" s="125"/>
      <c r="L501" s="125"/>
      <c r="R501" s="50"/>
      <c r="S501" s="50"/>
      <c r="T501" s="50"/>
      <c r="U501" s="50"/>
      <c r="V501" s="50"/>
      <c r="W501" s="52"/>
      <c r="X501" s="50"/>
      <c r="Y501" s="50"/>
      <c r="Z501" s="50"/>
    </row>
    <row r="502" spans="1:26" ht="17.2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0"/>
      <c r="K502" s="125"/>
      <c r="L502" s="125"/>
      <c r="R502" s="50"/>
      <c r="S502" s="50"/>
      <c r="T502" s="50"/>
      <c r="U502" s="50"/>
      <c r="V502" s="50"/>
      <c r="W502" s="52"/>
      <c r="X502" s="50"/>
      <c r="Y502" s="50"/>
      <c r="Z502" s="50"/>
    </row>
    <row r="503" spans="1:26" ht="17.2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0"/>
      <c r="K503" s="125"/>
      <c r="L503" s="125"/>
      <c r="R503" s="50"/>
      <c r="S503" s="50"/>
      <c r="T503" s="50"/>
      <c r="U503" s="50"/>
      <c r="V503" s="50"/>
      <c r="W503" s="52"/>
      <c r="X503" s="50"/>
      <c r="Y503" s="50"/>
      <c r="Z503" s="50"/>
    </row>
    <row r="504" spans="1:26" ht="17.2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0"/>
      <c r="K504" s="125"/>
      <c r="L504" s="125"/>
      <c r="R504" s="50"/>
      <c r="S504" s="50"/>
      <c r="T504" s="50"/>
      <c r="U504" s="50"/>
      <c r="V504" s="50"/>
      <c r="W504" s="52"/>
      <c r="X504" s="50"/>
      <c r="Y504" s="50"/>
      <c r="Z504" s="50"/>
    </row>
    <row r="505" spans="1:26" ht="17.2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0"/>
      <c r="K505" s="125"/>
      <c r="L505" s="125"/>
      <c r="R505" s="50"/>
      <c r="S505" s="50"/>
      <c r="T505" s="50"/>
      <c r="U505" s="50"/>
      <c r="V505" s="50"/>
      <c r="W505" s="52"/>
      <c r="X505" s="50"/>
      <c r="Y505" s="50"/>
      <c r="Z505" s="50"/>
    </row>
    <row r="506" spans="1:26" ht="17.2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0"/>
      <c r="K506" s="125"/>
      <c r="L506" s="125"/>
      <c r="R506" s="50"/>
      <c r="S506" s="50"/>
      <c r="T506" s="50"/>
      <c r="U506" s="50"/>
      <c r="V506" s="50"/>
      <c r="W506" s="52"/>
      <c r="X506" s="50"/>
      <c r="Y506" s="50"/>
      <c r="Z506" s="50"/>
    </row>
    <row r="507" spans="1:26" ht="17.2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0"/>
      <c r="K507" s="125"/>
      <c r="L507" s="125"/>
      <c r="R507" s="50"/>
      <c r="S507" s="50"/>
      <c r="T507" s="50"/>
      <c r="U507" s="50"/>
      <c r="V507" s="50"/>
      <c r="W507" s="52"/>
      <c r="X507" s="50"/>
      <c r="Y507" s="50"/>
      <c r="Z507" s="50"/>
    </row>
    <row r="508" spans="1:26" ht="17.2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0"/>
      <c r="K508" s="125"/>
      <c r="L508" s="125"/>
      <c r="R508" s="50"/>
      <c r="S508" s="50"/>
      <c r="T508" s="50"/>
      <c r="U508" s="50"/>
      <c r="V508" s="50"/>
      <c r="W508" s="52"/>
      <c r="X508" s="50"/>
      <c r="Y508" s="50"/>
      <c r="Z508" s="50"/>
    </row>
    <row r="509" spans="1:26" ht="17.2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0"/>
      <c r="K509" s="125"/>
      <c r="L509" s="125"/>
      <c r="R509" s="50"/>
      <c r="S509" s="50"/>
      <c r="T509" s="50"/>
      <c r="U509" s="50"/>
      <c r="V509" s="50"/>
      <c r="W509" s="52"/>
      <c r="X509" s="50"/>
      <c r="Y509" s="50"/>
      <c r="Z509" s="50"/>
    </row>
    <row r="510" spans="1:26" ht="17.2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0"/>
      <c r="K510" s="125"/>
      <c r="L510" s="125"/>
      <c r="R510" s="50"/>
      <c r="S510" s="50"/>
      <c r="T510" s="50"/>
      <c r="U510" s="50"/>
      <c r="V510" s="50"/>
      <c r="W510" s="52"/>
      <c r="X510" s="50"/>
      <c r="Y510" s="50"/>
      <c r="Z510" s="50"/>
    </row>
    <row r="511" spans="1:26" ht="17.2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0"/>
      <c r="K511" s="125"/>
      <c r="L511" s="125"/>
      <c r="R511" s="50"/>
      <c r="S511" s="50"/>
      <c r="T511" s="50"/>
      <c r="U511" s="50"/>
      <c r="V511" s="50"/>
      <c r="W511" s="52"/>
      <c r="X511" s="50"/>
      <c r="Y511" s="50"/>
      <c r="Z511" s="50"/>
    </row>
    <row r="512" spans="1:26" ht="17.2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0"/>
      <c r="K512" s="125"/>
      <c r="L512" s="125"/>
      <c r="R512" s="50"/>
      <c r="S512" s="50"/>
      <c r="T512" s="50"/>
      <c r="U512" s="50"/>
      <c r="V512" s="50"/>
      <c r="W512" s="52"/>
      <c r="X512" s="50"/>
      <c r="Y512" s="50"/>
      <c r="Z512" s="50"/>
    </row>
    <row r="513" spans="1:26" ht="17.2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0"/>
      <c r="K513" s="125"/>
      <c r="L513" s="125"/>
      <c r="R513" s="50"/>
      <c r="S513" s="50"/>
      <c r="T513" s="50"/>
      <c r="U513" s="50"/>
      <c r="V513" s="50"/>
      <c r="W513" s="52"/>
      <c r="X513" s="50"/>
      <c r="Y513" s="50"/>
      <c r="Z513" s="50"/>
    </row>
    <row r="514" spans="1:26" ht="17.2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0"/>
      <c r="K514" s="125"/>
      <c r="L514" s="125"/>
      <c r="R514" s="50"/>
      <c r="S514" s="50"/>
      <c r="T514" s="50"/>
      <c r="U514" s="50"/>
      <c r="V514" s="50"/>
      <c r="W514" s="52"/>
      <c r="X514" s="50"/>
      <c r="Y514" s="50"/>
      <c r="Z514" s="50"/>
    </row>
    <row r="515" spans="1:26" ht="17.2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0"/>
      <c r="K515" s="125"/>
      <c r="L515" s="125"/>
      <c r="R515" s="50"/>
      <c r="S515" s="50"/>
      <c r="T515" s="50"/>
      <c r="U515" s="50"/>
      <c r="V515" s="50"/>
      <c r="W515" s="52"/>
      <c r="X515" s="50"/>
      <c r="Y515" s="50"/>
      <c r="Z515" s="50"/>
    </row>
    <row r="516" spans="1:26" ht="17.2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0"/>
      <c r="K516" s="125"/>
      <c r="L516" s="125"/>
      <c r="R516" s="50"/>
      <c r="S516" s="50"/>
      <c r="T516" s="50"/>
      <c r="U516" s="50"/>
      <c r="V516" s="50"/>
      <c r="W516" s="52"/>
      <c r="X516" s="50"/>
      <c r="Y516" s="50"/>
      <c r="Z516" s="50"/>
    </row>
    <row r="517" spans="1:26" ht="17.2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0"/>
      <c r="K517" s="125"/>
      <c r="L517" s="125"/>
      <c r="R517" s="50"/>
      <c r="S517" s="50"/>
      <c r="T517" s="50"/>
      <c r="U517" s="50"/>
      <c r="V517" s="50"/>
      <c r="W517" s="52"/>
      <c r="X517" s="50"/>
      <c r="Y517" s="50"/>
      <c r="Z517" s="50"/>
    </row>
    <row r="518" spans="1:26" ht="17.2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0"/>
      <c r="K518" s="125"/>
      <c r="L518" s="125"/>
      <c r="R518" s="50"/>
      <c r="S518" s="50"/>
      <c r="T518" s="50"/>
      <c r="U518" s="50"/>
      <c r="V518" s="50"/>
      <c r="W518" s="52"/>
      <c r="X518" s="50"/>
      <c r="Y518" s="50"/>
      <c r="Z518" s="50"/>
    </row>
    <row r="519" spans="1:26" ht="17.2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0"/>
      <c r="K519" s="125"/>
      <c r="L519" s="125"/>
      <c r="R519" s="50"/>
      <c r="S519" s="50"/>
      <c r="T519" s="50"/>
      <c r="U519" s="50"/>
      <c r="V519" s="50"/>
      <c r="W519" s="52"/>
      <c r="X519" s="50"/>
      <c r="Y519" s="50"/>
      <c r="Z519" s="50"/>
    </row>
    <row r="520" spans="1:26" ht="17.2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0"/>
      <c r="K520" s="125"/>
      <c r="L520" s="125"/>
      <c r="R520" s="50"/>
      <c r="S520" s="50"/>
      <c r="T520" s="50"/>
      <c r="U520" s="50"/>
      <c r="V520" s="50"/>
      <c r="W520" s="52"/>
      <c r="X520" s="50"/>
      <c r="Y520" s="50"/>
      <c r="Z520" s="50"/>
    </row>
    <row r="521" spans="1:26" ht="17.2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0"/>
      <c r="K521" s="125"/>
      <c r="L521" s="125"/>
      <c r="R521" s="50"/>
      <c r="S521" s="50"/>
      <c r="T521" s="50"/>
      <c r="U521" s="50"/>
      <c r="V521" s="50"/>
      <c r="W521" s="52"/>
      <c r="X521" s="50"/>
      <c r="Y521" s="50"/>
      <c r="Z521" s="50"/>
    </row>
    <row r="522" spans="1:26" ht="17.2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0"/>
      <c r="K522" s="125"/>
      <c r="L522" s="125"/>
      <c r="R522" s="50"/>
      <c r="S522" s="50"/>
      <c r="T522" s="50"/>
      <c r="U522" s="50"/>
      <c r="V522" s="50"/>
      <c r="W522" s="52"/>
      <c r="X522" s="50"/>
      <c r="Y522" s="50"/>
      <c r="Z522" s="50"/>
    </row>
    <row r="523" spans="1:26" ht="17.2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0"/>
      <c r="K523" s="125"/>
      <c r="L523" s="125"/>
      <c r="R523" s="50"/>
      <c r="S523" s="50"/>
      <c r="T523" s="50"/>
      <c r="U523" s="50"/>
      <c r="V523" s="50"/>
      <c r="W523" s="52"/>
      <c r="X523" s="50"/>
      <c r="Y523" s="50"/>
      <c r="Z523" s="50"/>
    </row>
    <row r="524" spans="1:26" ht="17.2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0"/>
      <c r="K524" s="125"/>
      <c r="L524" s="125"/>
      <c r="R524" s="50"/>
      <c r="S524" s="50"/>
      <c r="T524" s="50"/>
      <c r="U524" s="50"/>
      <c r="V524" s="50"/>
      <c r="W524" s="52"/>
      <c r="X524" s="50"/>
      <c r="Y524" s="50"/>
      <c r="Z524" s="50"/>
    </row>
    <row r="525" spans="1:26" ht="17.2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0"/>
      <c r="K525" s="125"/>
      <c r="L525" s="125"/>
      <c r="R525" s="50"/>
      <c r="S525" s="50"/>
      <c r="T525" s="50"/>
      <c r="U525" s="50"/>
      <c r="V525" s="50"/>
      <c r="W525" s="52"/>
      <c r="X525" s="50"/>
      <c r="Y525" s="50"/>
      <c r="Z525" s="50"/>
    </row>
    <row r="526" spans="1:26" ht="17.2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0"/>
      <c r="K526" s="125"/>
      <c r="L526" s="125"/>
      <c r="R526" s="50"/>
      <c r="S526" s="50"/>
      <c r="T526" s="50"/>
      <c r="U526" s="50"/>
      <c r="V526" s="50"/>
      <c r="W526" s="52"/>
      <c r="X526" s="50"/>
      <c r="Y526" s="50"/>
      <c r="Z526" s="50"/>
    </row>
    <row r="527" spans="1:26" ht="17.2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0"/>
      <c r="K527" s="125"/>
      <c r="L527" s="125"/>
      <c r="R527" s="50"/>
      <c r="S527" s="50"/>
      <c r="T527" s="50"/>
      <c r="U527" s="50"/>
      <c r="V527" s="50"/>
      <c r="W527" s="52"/>
      <c r="X527" s="50"/>
      <c r="Y527" s="50"/>
      <c r="Z527" s="50"/>
    </row>
    <row r="528" spans="1:26" ht="17.2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0"/>
      <c r="K528" s="125"/>
      <c r="L528" s="125"/>
      <c r="R528" s="50"/>
      <c r="S528" s="50"/>
      <c r="T528" s="50"/>
      <c r="U528" s="50"/>
      <c r="V528" s="50"/>
      <c r="W528" s="52"/>
      <c r="X528" s="50"/>
      <c r="Y528" s="50"/>
      <c r="Z528" s="50"/>
    </row>
    <row r="529" spans="1:26" ht="17.2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0"/>
      <c r="K529" s="125"/>
      <c r="L529" s="125"/>
      <c r="R529" s="50"/>
      <c r="S529" s="50"/>
      <c r="T529" s="50"/>
      <c r="U529" s="50"/>
      <c r="V529" s="50"/>
      <c r="W529" s="52"/>
      <c r="X529" s="50"/>
      <c r="Y529" s="50"/>
      <c r="Z529" s="50"/>
    </row>
    <row r="530" spans="1:26" ht="17.2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0"/>
      <c r="K530" s="125"/>
      <c r="L530" s="125"/>
      <c r="R530" s="50"/>
      <c r="S530" s="50"/>
      <c r="T530" s="50"/>
      <c r="U530" s="50"/>
      <c r="V530" s="50"/>
      <c r="W530" s="52"/>
      <c r="X530" s="50"/>
      <c r="Y530" s="50"/>
      <c r="Z530" s="50"/>
    </row>
    <row r="531" spans="1:26" ht="17.2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0"/>
      <c r="K531" s="125"/>
      <c r="L531" s="125"/>
      <c r="R531" s="50"/>
      <c r="S531" s="50"/>
      <c r="T531" s="50"/>
      <c r="U531" s="50"/>
      <c r="V531" s="50"/>
      <c r="W531" s="52"/>
      <c r="X531" s="50"/>
      <c r="Y531" s="50"/>
      <c r="Z531" s="50"/>
    </row>
    <row r="532" spans="1:26" ht="17.2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0"/>
      <c r="K532" s="125"/>
      <c r="L532" s="125"/>
      <c r="R532" s="50"/>
      <c r="S532" s="50"/>
      <c r="T532" s="50"/>
      <c r="U532" s="50"/>
      <c r="V532" s="50"/>
      <c r="W532" s="52"/>
      <c r="X532" s="50"/>
      <c r="Y532" s="50"/>
      <c r="Z532" s="50"/>
    </row>
    <row r="533" spans="1:26" ht="17.2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0"/>
      <c r="K533" s="125"/>
      <c r="L533" s="125"/>
      <c r="R533" s="50"/>
      <c r="S533" s="50"/>
      <c r="T533" s="50"/>
      <c r="U533" s="50"/>
      <c r="V533" s="50"/>
      <c r="W533" s="52"/>
      <c r="X533" s="50"/>
      <c r="Y533" s="50"/>
      <c r="Z533" s="50"/>
    </row>
    <row r="534" spans="1:26" ht="17.2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0"/>
      <c r="K534" s="125"/>
      <c r="L534" s="125"/>
      <c r="R534" s="50"/>
      <c r="S534" s="50"/>
      <c r="T534" s="50"/>
      <c r="U534" s="50"/>
      <c r="V534" s="50"/>
      <c r="W534" s="52"/>
      <c r="X534" s="50"/>
      <c r="Y534" s="50"/>
      <c r="Z534" s="50"/>
    </row>
    <row r="535" spans="1:26" ht="17.2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0"/>
      <c r="K535" s="125"/>
      <c r="L535" s="125"/>
      <c r="R535" s="50"/>
      <c r="S535" s="50"/>
      <c r="T535" s="50"/>
      <c r="U535" s="50"/>
      <c r="V535" s="50"/>
      <c r="W535" s="52"/>
      <c r="X535" s="50"/>
      <c r="Y535" s="50"/>
      <c r="Z535" s="50"/>
    </row>
    <row r="536" spans="1:26" ht="17.2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0"/>
      <c r="K536" s="125"/>
      <c r="L536" s="125"/>
      <c r="R536" s="50"/>
      <c r="S536" s="50"/>
      <c r="T536" s="50"/>
      <c r="U536" s="50"/>
      <c r="V536" s="50"/>
      <c r="W536" s="52"/>
      <c r="X536" s="50"/>
      <c r="Y536" s="50"/>
      <c r="Z536" s="50"/>
    </row>
    <row r="537" spans="1:26" ht="17.2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0"/>
      <c r="K537" s="125"/>
      <c r="L537" s="125"/>
      <c r="R537" s="50"/>
      <c r="S537" s="50"/>
      <c r="T537" s="50"/>
      <c r="U537" s="50"/>
      <c r="V537" s="50"/>
      <c r="W537" s="52"/>
      <c r="X537" s="50"/>
      <c r="Y537" s="50"/>
      <c r="Z537" s="50"/>
    </row>
    <row r="538" spans="1:26" ht="17.2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0"/>
      <c r="K538" s="125"/>
      <c r="L538" s="125"/>
      <c r="R538" s="50"/>
      <c r="S538" s="50"/>
      <c r="T538" s="50"/>
      <c r="U538" s="50"/>
      <c r="V538" s="50"/>
      <c r="W538" s="52"/>
      <c r="X538" s="50"/>
      <c r="Y538" s="50"/>
      <c r="Z538" s="50"/>
    </row>
    <row r="539" spans="1:26" ht="17.2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0"/>
      <c r="K539" s="125"/>
      <c r="L539" s="125"/>
      <c r="R539" s="50"/>
      <c r="S539" s="50"/>
      <c r="T539" s="50"/>
      <c r="U539" s="50"/>
      <c r="V539" s="50"/>
      <c r="W539" s="52"/>
      <c r="X539" s="50"/>
      <c r="Y539" s="50"/>
      <c r="Z539" s="50"/>
    </row>
    <row r="540" spans="1:26" ht="17.2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0"/>
      <c r="K540" s="125"/>
      <c r="L540" s="125"/>
      <c r="R540" s="50"/>
      <c r="S540" s="50"/>
      <c r="T540" s="50"/>
      <c r="U540" s="50"/>
      <c r="V540" s="50"/>
      <c r="W540" s="52"/>
      <c r="X540" s="50"/>
      <c r="Y540" s="50"/>
      <c r="Z540" s="50"/>
    </row>
    <row r="541" spans="1:26" ht="17.2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0"/>
      <c r="K541" s="125"/>
      <c r="L541" s="125"/>
      <c r="R541" s="50"/>
      <c r="S541" s="50"/>
      <c r="T541" s="50"/>
      <c r="U541" s="50"/>
      <c r="V541" s="50"/>
      <c r="W541" s="52"/>
      <c r="X541" s="50"/>
      <c r="Y541" s="50"/>
      <c r="Z541" s="50"/>
    </row>
    <row r="542" spans="1:26" ht="17.2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0"/>
      <c r="K542" s="125"/>
      <c r="L542" s="125"/>
      <c r="R542" s="50"/>
      <c r="S542" s="50"/>
      <c r="T542" s="50"/>
      <c r="U542" s="50"/>
      <c r="V542" s="50"/>
      <c r="W542" s="52"/>
      <c r="X542" s="50"/>
      <c r="Y542" s="50"/>
      <c r="Z542" s="50"/>
    </row>
    <row r="543" spans="1:26" ht="17.2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0"/>
      <c r="K543" s="125"/>
      <c r="L543" s="125"/>
      <c r="R543" s="50"/>
      <c r="S543" s="50"/>
      <c r="T543" s="50"/>
      <c r="U543" s="50"/>
      <c r="V543" s="50"/>
      <c r="W543" s="52"/>
      <c r="X543" s="50"/>
      <c r="Y543" s="50"/>
      <c r="Z543" s="50"/>
    </row>
    <row r="544" spans="1:26" ht="17.2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0"/>
      <c r="K544" s="125"/>
      <c r="L544" s="125"/>
      <c r="R544" s="50"/>
      <c r="S544" s="50"/>
      <c r="T544" s="50"/>
      <c r="U544" s="50"/>
      <c r="V544" s="50"/>
      <c r="W544" s="52"/>
      <c r="X544" s="50"/>
      <c r="Y544" s="50"/>
      <c r="Z544" s="50"/>
    </row>
    <row r="545" spans="1:26" ht="17.2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0"/>
      <c r="K545" s="125"/>
      <c r="L545" s="125"/>
      <c r="R545" s="50"/>
      <c r="S545" s="50"/>
      <c r="T545" s="50"/>
      <c r="U545" s="50"/>
      <c r="V545" s="50"/>
      <c r="W545" s="52"/>
      <c r="X545" s="50"/>
      <c r="Y545" s="50"/>
      <c r="Z545" s="50"/>
    </row>
    <row r="546" spans="1:26" ht="17.2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0"/>
      <c r="K546" s="125"/>
      <c r="L546" s="125"/>
      <c r="R546" s="50"/>
      <c r="S546" s="50"/>
      <c r="T546" s="50"/>
      <c r="U546" s="50"/>
      <c r="V546" s="50"/>
      <c r="W546" s="52"/>
      <c r="X546" s="50"/>
      <c r="Y546" s="50"/>
      <c r="Z546" s="50"/>
    </row>
    <row r="547" spans="1:26" ht="17.2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0"/>
      <c r="K547" s="125"/>
      <c r="L547" s="125"/>
      <c r="R547" s="50"/>
      <c r="S547" s="50"/>
      <c r="T547" s="50"/>
      <c r="U547" s="50"/>
      <c r="V547" s="50"/>
      <c r="W547" s="52"/>
      <c r="X547" s="50"/>
      <c r="Y547" s="50"/>
      <c r="Z547" s="50"/>
    </row>
    <row r="548" spans="1:26" ht="17.2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0"/>
      <c r="K548" s="125"/>
      <c r="L548" s="125"/>
      <c r="R548" s="50"/>
      <c r="S548" s="50"/>
      <c r="T548" s="50"/>
      <c r="U548" s="50"/>
      <c r="V548" s="50"/>
      <c r="W548" s="52"/>
      <c r="X548" s="50"/>
      <c r="Y548" s="50"/>
      <c r="Z548" s="50"/>
    </row>
    <row r="549" spans="1:26" ht="17.2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0"/>
      <c r="K549" s="125"/>
      <c r="L549" s="125"/>
      <c r="R549" s="50"/>
      <c r="S549" s="50"/>
      <c r="T549" s="50"/>
      <c r="U549" s="50"/>
      <c r="V549" s="50"/>
      <c r="W549" s="52"/>
      <c r="X549" s="50"/>
      <c r="Y549" s="50"/>
      <c r="Z549" s="50"/>
    </row>
    <row r="550" spans="1:26" ht="17.2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0"/>
      <c r="K550" s="125"/>
      <c r="L550" s="125"/>
      <c r="R550" s="50"/>
      <c r="S550" s="50"/>
      <c r="T550" s="50"/>
      <c r="U550" s="50"/>
      <c r="V550" s="50"/>
      <c r="W550" s="52"/>
      <c r="X550" s="50"/>
      <c r="Y550" s="50"/>
      <c r="Z550" s="50"/>
    </row>
    <row r="551" spans="1:26" ht="17.2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0"/>
      <c r="K551" s="125"/>
      <c r="L551" s="125"/>
      <c r="R551" s="50"/>
      <c r="S551" s="50"/>
      <c r="T551" s="50"/>
      <c r="U551" s="50"/>
      <c r="V551" s="50"/>
      <c r="W551" s="52"/>
      <c r="X551" s="50"/>
      <c r="Y551" s="50"/>
      <c r="Z551" s="50"/>
    </row>
    <row r="552" spans="1:26" ht="17.2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0"/>
      <c r="K552" s="125"/>
      <c r="L552" s="125"/>
      <c r="R552" s="50"/>
      <c r="S552" s="50"/>
      <c r="T552" s="50"/>
      <c r="U552" s="50"/>
      <c r="V552" s="50"/>
      <c r="W552" s="52"/>
      <c r="X552" s="50"/>
      <c r="Y552" s="50"/>
      <c r="Z552" s="50"/>
    </row>
    <row r="553" spans="1:26" ht="17.2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0"/>
      <c r="K553" s="125"/>
      <c r="L553" s="125"/>
      <c r="R553" s="50"/>
      <c r="S553" s="50"/>
      <c r="T553" s="50"/>
      <c r="U553" s="50"/>
      <c r="V553" s="50"/>
      <c r="W553" s="52"/>
      <c r="X553" s="50"/>
      <c r="Y553" s="50"/>
      <c r="Z553" s="50"/>
    </row>
    <row r="554" spans="1:26" ht="17.2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0"/>
      <c r="K554" s="125"/>
      <c r="L554" s="125"/>
      <c r="R554" s="50"/>
      <c r="S554" s="50"/>
      <c r="T554" s="50"/>
      <c r="U554" s="50"/>
      <c r="V554" s="50"/>
      <c r="W554" s="52"/>
      <c r="X554" s="50"/>
      <c r="Y554" s="50"/>
      <c r="Z554" s="50"/>
    </row>
    <row r="555" spans="1:26" ht="17.2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0"/>
      <c r="K555" s="125"/>
      <c r="L555" s="125"/>
      <c r="R555" s="50"/>
      <c r="S555" s="50"/>
      <c r="T555" s="50"/>
      <c r="U555" s="50"/>
      <c r="V555" s="50"/>
      <c r="W555" s="52"/>
      <c r="X555" s="50"/>
      <c r="Y555" s="50"/>
      <c r="Z555" s="50"/>
    </row>
    <row r="556" spans="1:26" ht="17.2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0"/>
      <c r="K556" s="125"/>
      <c r="L556" s="125"/>
      <c r="R556" s="50"/>
      <c r="S556" s="50"/>
      <c r="T556" s="50"/>
      <c r="U556" s="50"/>
      <c r="V556" s="50"/>
      <c r="W556" s="52"/>
      <c r="X556" s="50"/>
      <c r="Y556" s="50"/>
      <c r="Z556" s="50"/>
    </row>
    <row r="557" spans="1:26" ht="17.2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0"/>
      <c r="K557" s="125"/>
      <c r="L557" s="125"/>
      <c r="R557" s="50"/>
      <c r="S557" s="50"/>
      <c r="T557" s="50"/>
      <c r="U557" s="50"/>
      <c r="V557" s="50"/>
      <c r="W557" s="52"/>
      <c r="X557" s="50"/>
      <c r="Y557" s="50"/>
      <c r="Z557" s="50"/>
    </row>
    <row r="558" spans="1:26" ht="17.2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0"/>
      <c r="K558" s="125"/>
      <c r="L558" s="125"/>
      <c r="R558" s="50"/>
      <c r="S558" s="50"/>
      <c r="T558" s="50"/>
      <c r="U558" s="50"/>
      <c r="V558" s="50"/>
      <c r="W558" s="52"/>
      <c r="X558" s="50"/>
      <c r="Y558" s="50"/>
      <c r="Z558" s="50"/>
    </row>
    <row r="559" spans="1:26" ht="17.2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0"/>
      <c r="K559" s="125"/>
      <c r="L559" s="125"/>
      <c r="R559" s="50"/>
      <c r="S559" s="50"/>
      <c r="T559" s="50"/>
      <c r="U559" s="50"/>
      <c r="V559" s="50"/>
      <c r="W559" s="52"/>
      <c r="X559" s="50"/>
      <c r="Y559" s="50"/>
      <c r="Z559" s="50"/>
    </row>
    <row r="560" spans="1:26" ht="17.2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0"/>
      <c r="K560" s="125"/>
      <c r="L560" s="125"/>
      <c r="R560" s="50"/>
      <c r="S560" s="50"/>
      <c r="T560" s="50"/>
      <c r="U560" s="50"/>
      <c r="V560" s="50"/>
      <c r="W560" s="52"/>
      <c r="X560" s="50"/>
      <c r="Y560" s="50"/>
      <c r="Z560" s="50"/>
    </row>
    <row r="561" spans="1:26" ht="17.2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0"/>
      <c r="K561" s="125"/>
      <c r="L561" s="125"/>
      <c r="R561" s="50"/>
      <c r="S561" s="50"/>
      <c r="T561" s="50"/>
      <c r="U561" s="50"/>
      <c r="V561" s="50"/>
      <c r="W561" s="52"/>
      <c r="X561" s="50"/>
      <c r="Y561" s="50"/>
      <c r="Z561" s="50"/>
    </row>
    <row r="562" spans="1:26" ht="17.2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0"/>
      <c r="K562" s="125"/>
      <c r="L562" s="125"/>
      <c r="R562" s="50"/>
      <c r="S562" s="50"/>
      <c r="T562" s="50"/>
      <c r="U562" s="50"/>
      <c r="V562" s="50"/>
      <c r="W562" s="52"/>
      <c r="X562" s="50"/>
      <c r="Y562" s="50"/>
      <c r="Z562" s="50"/>
    </row>
    <row r="563" spans="1:26" ht="17.2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0"/>
      <c r="K563" s="125"/>
      <c r="L563" s="125"/>
      <c r="R563" s="50"/>
      <c r="S563" s="50"/>
      <c r="T563" s="50"/>
      <c r="U563" s="50"/>
      <c r="V563" s="50"/>
      <c r="W563" s="52"/>
      <c r="X563" s="50"/>
      <c r="Y563" s="50"/>
      <c r="Z563" s="50"/>
    </row>
    <row r="564" spans="1:26" ht="17.2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0"/>
      <c r="K564" s="125"/>
      <c r="L564" s="125"/>
      <c r="R564" s="50"/>
      <c r="S564" s="50"/>
      <c r="T564" s="50"/>
      <c r="U564" s="50"/>
      <c r="V564" s="50"/>
      <c r="W564" s="52"/>
      <c r="X564" s="50"/>
      <c r="Y564" s="50"/>
      <c r="Z564" s="50"/>
    </row>
    <row r="565" spans="1:26" ht="17.2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0"/>
      <c r="K565" s="125"/>
      <c r="L565" s="125"/>
      <c r="R565" s="50"/>
      <c r="S565" s="50"/>
      <c r="T565" s="50"/>
      <c r="U565" s="50"/>
      <c r="V565" s="50"/>
      <c r="W565" s="52"/>
      <c r="X565" s="50"/>
      <c r="Y565" s="50"/>
      <c r="Z565" s="50"/>
    </row>
    <row r="566" spans="1:26" ht="17.2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0"/>
      <c r="K566" s="125"/>
      <c r="L566" s="125"/>
      <c r="R566" s="50"/>
      <c r="S566" s="50"/>
      <c r="T566" s="50"/>
      <c r="U566" s="50"/>
      <c r="V566" s="50"/>
      <c r="W566" s="52"/>
      <c r="X566" s="50"/>
      <c r="Y566" s="50"/>
      <c r="Z566" s="50"/>
    </row>
    <row r="567" spans="1:26" ht="17.2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0"/>
      <c r="K567" s="125"/>
      <c r="L567" s="125"/>
      <c r="R567" s="50"/>
      <c r="S567" s="50"/>
      <c r="T567" s="50"/>
      <c r="U567" s="50"/>
      <c r="V567" s="50"/>
      <c r="W567" s="52"/>
      <c r="X567" s="50"/>
      <c r="Y567" s="50"/>
      <c r="Z567" s="50"/>
    </row>
    <row r="568" spans="1:26" ht="17.2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0"/>
      <c r="K568" s="125"/>
      <c r="L568" s="125"/>
      <c r="R568" s="50"/>
      <c r="S568" s="50"/>
      <c r="T568" s="50"/>
      <c r="U568" s="50"/>
      <c r="V568" s="50"/>
      <c r="W568" s="52"/>
      <c r="X568" s="50"/>
      <c r="Y568" s="50"/>
      <c r="Z568" s="50"/>
    </row>
    <row r="569" spans="1:26" ht="17.2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0"/>
      <c r="K569" s="125"/>
      <c r="L569" s="125"/>
      <c r="R569" s="50"/>
      <c r="S569" s="50"/>
      <c r="T569" s="50"/>
      <c r="U569" s="50"/>
      <c r="V569" s="50"/>
      <c r="W569" s="52"/>
      <c r="X569" s="50"/>
      <c r="Y569" s="50"/>
      <c r="Z569" s="50"/>
    </row>
    <row r="570" spans="1:26" ht="17.2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0"/>
      <c r="K570" s="125"/>
      <c r="L570" s="125"/>
      <c r="R570" s="50"/>
      <c r="S570" s="50"/>
      <c r="T570" s="50"/>
      <c r="U570" s="50"/>
      <c r="V570" s="50"/>
      <c r="W570" s="52"/>
      <c r="X570" s="50"/>
      <c r="Y570" s="50"/>
      <c r="Z570" s="50"/>
    </row>
    <row r="571" spans="1:26" ht="17.2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0"/>
      <c r="K571" s="125"/>
      <c r="L571" s="125"/>
      <c r="R571" s="50"/>
      <c r="S571" s="50"/>
      <c r="T571" s="50"/>
      <c r="U571" s="50"/>
      <c r="V571" s="50"/>
      <c r="W571" s="52"/>
      <c r="X571" s="50"/>
      <c r="Y571" s="50"/>
      <c r="Z571" s="50"/>
    </row>
    <row r="572" spans="1:26" ht="17.2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0"/>
      <c r="K572" s="125"/>
      <c r="L572" s="125"/>
      <c r="R572" s="50"/>
      <c r="S572" s="50"/>
      <c r="T572" s="50"/>
      <c r="U572" s="50"/>
      <c r="V572" s="50"/>
      <c r="W572" s="52"/>
      <c r="X572" s="50"/>
      <c r="Y572" s="50"/>
      <c r="Z572" s="50"/>
    </row>
    <row r="573" spans="1:26" ht="17.2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0"/>
      <c r="K573" s="125"/>
      <c r="L573" s="125"/>
      <c r="R573" s="50"/>
      <c r="S573" s="50"/>
      <c r="T573" s="50"/>
      <c r="U573" s="50"/>
      <c r="V573" s="50"/>
      <c r="W573" s="52"/>
      <c r="X573" s="50"/>
      <c r="Y573" s="50"/>
      <c r="Z573" s="50"/>
    </row>
    <row r="574" spans="1:26" ht="17.2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0"/>
      <c r="K574" s="125"/>
      <c r="L574" s="125"/>
      <c r="R574" s="50"/>
      <c r="S574" s="50"/>
      <c r="T574" s="50"/>
      <c r="U574" s="50"/>
      <c r="V574" s="50"/>
      <c r="W574" s="52"/>
      <c r="X574" s="50"/>
      <c r="Y574" s="50"/>
      <c r="Z574" s="50"/>
    </row>
    <row r="575" spans="1:26" ht="17.2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0"/>
      <c r="K575" s="125"/>
      <c r="L575" s="125"/>
      <c r="R575" s="50"/>
      <c r="S575" s="50"/>
      <c r="T575" s="50"/>
      <c r="U575" s="50"/>
      <c r="V575" s="50"/>
      <c r="W575" s="52"/>
      <c r="X575" s="50"/>
      <c r="Y575" s="50"/>
      <c r="Z575" s="50"/>
    </row>
    <row r="576" spans="1:26" ht="17.2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0"/>
      <c r="K576" s="125"/>
      <c r="L576" s="125"/>
      <c r="R576" s="50"/>
      <c r="S576" s="50"/>
      <c r="T576" s="50"/>
      <c r="U576" s="50"/>
      <c r="V576" s="50"/>
      <c r="W576" s="52"/>
      <c r="X576" s="50"/>
      <c r="Y576" s="50"/>
      <c r="Z576" s="50"/>
    </row>
    <row r="577" spans="1:26" ht="17.2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0"/>
      <c r="K577" s="125"/>
      <c r="L577" s="125"/>
      <c r="R577" s="50"/>
      <c r="S577" s="50"/>
      <c r="T577" s="50"/>
      <c r="U577" s="50"/>
      <c r="V577" s="50"/>
      <c r="W577" s="52"/>
      <c r="X577" s="50"/>
      <c r="Y577" s="50"/>
      <c r="Z577" s="50"/>
    </row>
    <row r="578" spans="1:26" ht="17.2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0"/>
      <c r="K578" s="125"/>
      <c r="L578" s="125"/>
      <c r="R578" s="50"/>
      <c r="S578" s="50"/>
      <c r="T578" s="50"/>
      <c r="U578" s="50"/>
      <c r="V578" s="50"/>
      <c r="W578" s="52"/>
      <c r="X578" s="50"/>
      <c r="Y578" s="50"/>
      <c r="Z578" s="50"/>
    </row>
    <row r="579" spans="1:26" ht="17.2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0"/>
      <c r="K579" s="125"/>
      <c r="L579" s="125"/>
      <c r="R579" s="50"/>
      <c r="S579" s="50"/>
      <c r="T579" s="50"/>
      <c r="U579" s="50"/>
      <c r="V579" s="50"/>
      <c r="W579" s="52"/>
      <c r="X579" s="50"/>
      <c r="Y579" s="50"/>
      <c r="Z579" s="50"/>
    </row>
    <row r="580" spans="1:26" ht="17.2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0"/>
      <c r="K580" s="125"/>
      <c r="L580" s="125"/>
      <c r="R580" s="50"/>
      <c r="S580" s="50"/>
      <c r="T580" s="50"/>
      <c r="U580" s="50"/>
      <c r="V580" s="50"/>
      <c r="W580" s="52"/>
      <c r="X580" s="50"/>
      <c r="Y580" s="50"/>
      <c r="Z580" s="50"/>
    </row>
    <row r="581" spans="1:26" ht="17.2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0"/>
      <c r="K581" s="125"/>
      <c r="L581" s="125"/>
      <c r="R581" s="50"/>
      <c r="S581" s="50"/>
      <c r="T581" s="50"/>
      <c r="U581" s="50"/>
      <c r="V581" s="50"/>
      <c r="W581" s="52"/>
      <c r="X581" s="50"/>
      <c r="Y581" s="50"/>
      <c r="Z581" s="50"/>
    </row>
    <row r="582" spans="1:26" ht="17.2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0"/>
      <c r="K582" s="125"/>
      <c r="L582" s="125"/>
      <c r="R582" s="50"/>
      <c r="S582" s="50"/>
      <c r="T582" s="50"/>
      <c r="U582" s="50"/>
      <c r="V582" s="50"/>
      <c r="W582" s="52"/>
      <c r="X582" s="50"/>
      <c r="Y582" s="50"/>
      <c r="Z582" s="50"/>
    </row>
    <row r="583" spans="1:26" ht="17.2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0"/>
      <c r="K583" s="125"/>
      <c r="L583" s="125"/>
      <c r="R583" s="50"/>
      <c r="S583" s="50"/>
      <c r="T583" s="50"/>
      <c r="U583" s="50"/>
      <c r="V583" s="50"/>
      <c r="W583" s="52"/>
      <c r="X583" s="50"/>
      <c r="Y583" s="50"/>
      <c r="Z583" s="50"/>
    </row>
    <row r="584" spans="1:26" ht="17.2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0"/>
      <c r="K584" s="125"/>
      <c r="L584" s="125"/>
      <c r="R584" s="50"/>
      <c r="S584" s="50"/>
      <c r="T584" s="50"/>
      <c r="U584" s="50"/>
      <c r="V584" s="50"/>
      <c r="W584" s="52"/>
      <c r="X584" s="50"/>
      <c r="Y584" s="50"/>
      <c r="Z584" s="50"/>
    </row>
    <row r="585" spans="1:26" ht="17.2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0"/>
      <c r="K585" s="125"/>
      <c r="L585" s="125"/>
      <c r="R585" s="50"/>
      <c r="S585" s="50"/>
      <c r="T585" s="50"/>
      <c r="U585" s="50"/>
      <c r="V585" s="50"/>
      <c r="W585" s="52"/>
      <c r="X585" s="50"/>
      <c r="Y585" s="50"/>
      <c r="Z585" s="50"/>
    </row>
    <row r="586" spans="1:26" ht="17.2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0"/>
      <c r="K586" s="125"/>
      <c r="L586" s="125"/>
      <c r="R586" s="50"/>
      <c r="S586" s="50"/>
      <c r="T586" s="50"/>
      <c r="U586" s="50"/>
      <c r="V586" s="50"/>
      <c r="W586" s="52"/>
      <c r="X586" s="50"/>
      <c r="Y586" s="50"/>
      <c r="Z586" s="50"/>
    </row>
    <row r="587" spans="1:26" ht="17.2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0"/>
      <c r="K587" s="125"/>
      <c r="L587" s="125"/>
      <c r="R587" s="50"/>
      <c r="S587" s="50"/>
      <c r="T587" s="50"/>
      <c r="U587" s="50"/>
      <c r="V587" s="50"/>
      <c r="W587" s="52"/>
      <c r="X587" s="50"/>
      <c r="Y587" s="50"/>
      <c r="Z587" s="50"/>
    </row>
    <row r="588" spans="1:26" ht="17.2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0"/>
      <c r="K588" s="125"/>
      <c r="L588" s="125"/>
      <c r="R588" s="50"/>
      <c r="S588" s="50"/>
      <c r="T588" s="50"/>
      <c r="U588" s="50"/>
      <c r="V588" s="50"/>
      <c r="W588" s="52"/>
      <c r="X588" s="50"/>
      <c r="Y588" s="50"/>
      <c r="Z588" s="50"/>
    </row>
    <row r="589" spans="1:26" ht="17.2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0"/>
      <c r="K589" s="125"/>
      <c r="L589" s="125"/>
      <c r="R589" s="50"/>
      <c r="S589" s="50"/>
      <c r="T589" s="50"/>
      <c r="U589" s="50"/>
      <c r="V589" s="50"/>
      <c r="W589" s="52"/>
      <c r="X589" s="50"/>
      <c r="Y589" s="50"/>
      <c r="Z589" s="50"/>
    </row>
    <row r="590" spans="1:26" ht="17.2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0"/>
      <c r="K590" s="125"/>
      <c r="L590" s="125"/>
      <c r="R590" s="50"/>
      <c r="S590" s="50"/>
      <c r="T590" s="50"/>
      <c r="U590" s="50"/>
      <c r="V590" s="50"/>
      <c r="W590" s="52"/>
      <c r="X590" s="50"/>
      <c r="Y590" s="50"/>
      <c r="Z590" s="50"/>
    </row>
    <row r="591" spans="1:26" ht="17.2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0"/>
      <c r="K591" s="125"/>
      <c r="L591" s="125"/>
      <c r="R591" s="50"/>
      <c r="S591" s="50"/>
      <c r="T591" s="50"/>
      <c r="U591" s="50"/>
      <c r="V591" s="50"/>
      <c r="W591" s="52"/>
      <c r="X591" s="50"/>
      <c r="Y591" s="50"/>
      <c r="Z591" s="50"/>
    </row>
    <row r="592" spans="1:26" ht="17.2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0"/>
      <c r="K592" s="125"/>
      <c r="L592" s="125"/>
      <c r="R592" s="50"/>
      <c r="S592" s="50"/>
      <c r="T592" s="50"/>
      <c r="U592" s="50"/>
      <c r="V592" s="50"/>
      <c r="W592" s="52"/>
      <c r="X592" s="50"/>
      <c r="Y592" s="50"/>
      <c r="Z592" s="50"/>
    </row>
    <row r="593" spans="1:26" ht="17.2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0"/>
      <c r="K593" s="125"/>
      <c r="L593" s="125"/>
      <c r="R593" s="50"/>
      <c r="S593" s="50"/>
      <c r="T593" s="50"/>
      <c r="U593" s="50"/>
      <c r="V593" s="50"/>
      <c r="W593" s="52"/>
      <c r="X593" s="50"/>
      <c r="Y593" s="50"/>
      <c r="Z593" s="50"/>
    </row>
    <row r="594" spans="1:26" ht="17.2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0"/>
      <c r="K594" s="125"/>
      <c r="L594" s="125"/>
      <c r="R594" s="50"/>
      <c r="S594" s="50"/>
      <c r="T594" s="50"/>
      <c r="U594" s="50"/>
      <c r="V594" s="50"/>
      <c r="W594" s="52"/>
      <c r="X594" s="50"/>
      <c r="Y594" s="50"/>
      <c r="Z594" s="50"/>
    </row>
    <row r="595" spans="1:26" ht="17.2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0"/>
      <c r="K595" s="125"/>
      <c r="L595" s="125"/>
      <c r="R595" s="50"/>
      <c r="S595" s="50"/>
      <c r="T595" s="50"/>
      <c r="U595" s="50"/>
      <c r="V595" s="50"/>
      <c r="W595" s="52"/>
      <c r="X595" s="50"/>
      <c r="Y595" s="50"/>
      <c r="Z595" s="50"/>
    </row>
    <row r="596" spans="1:26" ht="17.2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0"/>
      <c r="K596" s="125"/>
      <c r="L596" s="125"/>
      <c r="R596" s="50"/>
      <c r="S596" s="50"/>
      <c r="T596" s="50"/>
      <c r="U596" s="50"/>
      <c r="V596" s="50"/>
      <c r="W596" s="52"/>
      <c r="X596" s="50"/>
      <c r="Y596" s="50"/>
      <c r="Z596" s="50"/>
    </row>
    <row r="597" spans="1:26" ht="17.2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0"/>
      <c r="K597" s="125"/>
      <c r="L597" s="125"/>
      <c r="R597" s="50"/>
      <c r="S597" s="50"/>
      <c r="T597" s="50"/>
      <c r="U597" s="50"/>
      <c r="V597" s="50"/>
      <c r="W597" s="52"/>
      <c r="X597" s="50"/>
      <c r="Y597" s="50"/>
      <c r="Z597" s="50"/>
    </row>
    <row r="598" spans="1:26" ht="17.2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0"/>
      <c r="K598" s="125"/>
      <c r="L598" s="125"/>
      <c r="R598" s="50"/>
      <c r="S598" s="50"/>
      <c r="T598" s="50"/>
      <c r="U598" s="50"/>
      <c r="V598" s="50"/>
      <c r="W598" s="52"/>
      <c r="X598" s="50"/>
      <c r="Y598" s="50"/>
      <c r="Z598" s="50"/>
    </row>
    <row r="599" spans="1:26" ht="17.2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0"/>
      <c r="K599" s="125"/>
      <c r="L599" s="125"/>
      <c r="R599" s="50"/>
      <c r="S599" s="50"/>
      <c r="T599" s="50"/>
      <c r="U599" s="50"/>
      <c r="V599" s="50"/>
      <c r="W599" s="52"/>
      <c r="X599" s="50"/>
      <c r="Y599" s="50"/>
      <c r="Z599" s="50"/>
    </row>
    <row r="600" spans="1:26" ht="17.2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0"/>
      <c r="K600" s="125"/>
      <c r="L600" s="125"/>
      <c r="R600" s="50"/>
      <c r="S600" s="50"/>
      <c r="T600" s="50"/>
      <c r="U600" s="50"/>
      <c r="V600" s="50"/>
      <c r="W600" s="52"/>
      <c r="X600" s="50"/>
      <c r="Y600" s="50"/>
      <c r="Z600" s="50"/>
    </row>
    <row r="601" spans="1:26" ht="17.2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0"/>
      <c r="K601" s="125"/>
      <c r="L601" s="125"/>
      <c r="R601" s="50"/>
      <c r="S601" s="50"/>
      <c r="T601" s="50"/>
      <c r="U601" s="50"/>
      <c r="V601" s="50"/>
      <c r="W601" s="52"/>
      <c r="X601" s="50"/>
      <c r="Y601" s="50"/>
      <c r="Z601" s="50"/>
    </row>
    <row r="602" spans="1:26" ht="17.2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0"/>
      <c r="K602" s="125"/>
      <c r="L602" s="125"/>
      <c r="R602" s="50"/>
      <c r="S602" s="50"/>
      <c r="T602" s="50"/>
      <c r="U602" s="50"/>
      <c r="V602" s="50"/>
      <c r="W602" s="52"/>
      <c r="X602" s="50"/>
      <c r="Y602" s="50"/>
      <c r="Z602" s="50"/>
    </row>
    <row r="603" spans="1:26" ht="17.2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0"/>
      <c r="K603" s="125"/>
      <c r="L603" s="125"/>
      <c r="R603" s="50"/>
      <c r="S603" s="50"/>
      <c r="T603" s="50"/>
      <c r="U603" s="50"/>
      <c r="V603" s="50"/>
      <c r="W603" s="52"/>
      <c r="X603" s="50"/>
      <c r="Y603" s="50"/>
      <c r="Z603" s="50"/>
    </row>
    <row r="604" spans="1:26" ht="17.2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0"/>
      <c r="K604" s="125"/>
      <c r="L604" s="125"/>
      <c r="R604" s="50"/>
      <c r="S604" s="50"/>
      <c r="T604" s="50"/>
      <c r="U604" s="50"/>
      <c r="V604" s="50"/>
      <c r="W604" s="52"/>
      <c r="X604" s="50"/>
      <c r="Y604" s="50"/>
      <c r="Z604" s="50"/>
    </row>
    <row r="605" spans="1:26" ht="17.2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0"/>
      <c r="K605" s="125"/>
      <c r="L605" s="125"/>
      <c r="R605" s="50"/>
      <c r="S605" s="50"/>
      <c r="T605" s="50"/>
      <c r="U605" s="50"/>
      <c r="V605" s="50"/>
      <c r="W605" s="52"/>
      <c r="X605" s="50"/>
      <c r="Y605" s="50"/>
      <c r="Z605" s="50"/>
    </row>
    <row r="606" spans="1:26" ht="17.2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0"/>
      <c r="K606" s="125"/>
      <c r="L606" s="125"/>
      <c r="R606" s="50"/>
      <c r="S606" s="50"/>
      <c r="T606" s="50"/>
      <c r="U606" s="50"/>
      <c r="V606" s="50"/>
      <c r="W606" s="52"/>
      <c r="X606" s="50"/>
      <c r="Y606" s="50"/>
      <c r="Z606" s="50"/>
    </row>
    <row r="607" spans="1:26" ht="17.2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0"/>
      <c r="K607" s="125"/>
      <c r="L607" s="125"/>
      <c r="R607" s="50"/>
      <c r="S607" s="50"/>
      <c r="T607" s="50"/>
      <c r="U607" s="50"/>
      <c r="V607" s="50"/>
      <c r="W607" s="52"/>
      <c r="X607" s="50"/>
      <c r="Y607" s="50"/>
      <c r="Z607" s="50"/>
    </row>
    <row r="608" spans="1:26" ht="17.2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0"/>
      <c r="K608" s="125"/>
      <c r="L608" s="125"/>
      <c r="R608" s="50"/>
      <c r="S608" s="50"/>
      <c r="T608" s="50"/>
      <c r="U608" s="50"/>
      <c r="V608" s="50"/>
      <c r="W608" s="52"/>
      <c r="X608" s="50"/>
      <c r="Y608" s="50"/>
      <c r="Z608" s="50"/>
    </row>
    <row r="609" spans="1:26" ht="17.2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0"/>
      <c r="K609" s="125"/>
      <c r="L609" s="125"/>
      <c r="R609" s="50"/>
      <c r="S609" s="50"/>
      <c r="T609" s="50"/>
      <c r="U609" s="50"/>
      <c r="V609" s="50"/>
      <c r="W609" s="52"/>
      <c r="X609" s="50"/>
      <c r="Y609" s="50"/>
      <c r="Z609" s="50"/>
    </row>
    <row r="610" spans="1:26" ht="17.2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0"/>
      <c r="K610" s="125"/>
      <c r="L610" s="125"/>
      <c r="R610" s="50"/>
      <c r="S610" s="50"/>
      <c r="T610" s="50"/>
      <c r="U610" s="50"/>
      <c r="V610" s="50"/>
      <c r="W610" s="52"/>
      <c r="X610" s="50"/>
      <c r="Y610" s="50"/>
      <c r="Z610" s="50"/>
    </row>
    <row r="611" spans="1:26" ht="17.2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0"/>
      <c r="K611" s="125"/>
      <c r="L611" s="125"/>
      <c r="R611" s="50"/>
      <c r="S611" s="50"/>
      <c r="T611" s="50"/>
      <c r="U611" s="50"/>
      <c r="V611" s="50"/>
      <c r="W611" s="52"/>
      <c r="X611" s="50"/>
      <c r="Y611" s="50"/>
      <c r="Z611" s="50"/>
    </row>
    <row r="612" spans="1:26" ht="17.2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0"/>
      <c r="K612" s="125"/>
      <c r="L612" s="125"/>
      <c r="R612" s="50"/>
      <c r="S612" s="50"/>
      <c r="T612" s="50"/>
      <c r="U612" s="50"/>
      <c r="V612" s="50"/>
      <c r="W612" s="52"/>
      <c r="X612" s="50"/>
      <c r="Y612" s="50"/>
      <c r="Z612" s="50"/>
    </row>
    <row r="613" spans="1:26" ht="17.2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0"/>
      <c r="K613" s="125"/>
      <c r="L613" s="125"/>
      <c r="R613" s="50"/>
      <c r="S613" s="50"/>
      <c r="T613" s="50"/>
      <c r="U613" s="50"/>
      <c r="V613" s="50"/>
      <c r="W613" s="52"/>
      <c r="X613" s="50"/>
      <c r="Y613" s="50"/>
      <c r="Z613" s="50"/>
    </row>
    <row r="614" spans="1:26" ht="17.2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0"/>
      <c r="K614" s="125"/>
      <c r="L614" s="125"/>
      <c r="R614" s="50"/>
      <c r="S614" s="50"/>
      <c r="T614" s="50"/>
      <c r="U614" s="50"/>
      <c r="V614" s="50"/>
      <c r="W614" s="52"/>
      <c r="X614" s="50"/>
      <c r="Y614" s="50"/>
      <c r="Z614" s="50"/>
    </row>
    <row r="615" spans="1:26" ht="17.2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0"/>
      <c r="K615" s="125"/>
      <c r="L615" s="125"/>
      <c r="R615" s="50"/>
      <c r="S615" s="50"/>
      <c r="T615" s="50"/>
      <c r="U615" s="50"/>
      <c r="V615" s="50"/>
      <c r="W615" s="52"/>
      <c r="X615" s="50"/>
      <c r="Y615" s="50"/>
      <c r="Z615" s="50"/>
    </row>
    <row r="616" spans="1:26" ht="17.2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0"/>
      <c r="K616" s="125"/>
      <c r="L616" s="125"/>
      <c r="R616" s="50"/>
      <c r="S616" s="50"/>
      <c r="T616" s="50"/>
      <c r="U616" s="50"/>
      <c r="V616" s="50"/>
      <c r="W616" s="52"/>
      <c r="X616" s="50"/>
      <c r="Y616" s="50"/>
      <c r="Z616" s="50"/>
    </row>
    <row r="617" spans="1:26" ht="17.2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0"/>
      <c r="K617" s="125"/>
      <c r="L617" s="125"/>
      <c r="R617" s="50"/>
      <c r="S617" s="50"/>
      <c r="T617" s="50"/>
      <c r="U617" s="50"/>
      <c r="V617" s="50"/>
      <c r="W617" s="52"/>
      <c r="X617" s="50"/>
      <c r="Y617" s="50"/>
      <c r="Z617" s="50"/>
    </row>
    <row r="618" spans="1:26" ht="17.2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0"/>
      <c r="K618" s="125"/>
      <c r="L618" s="125"/>
      <c r="R618" s="50"/>
      <c r="S618" s="50"/>
      <c r="T618" s="50"/>
      <c r="U618" s="50"/>
      <c r="V618" s="50"/>
      <c r="W618" s="52"/>
      <c r="X618" s="50"/>
      <c r="Y618" s="50"/>
      <c r="Z618" s="50"/>
    </row>
    <row r="619" spans="1:26" ht="17.2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0"/>
      <c r="K619" s="125"/>
      <c r="L619" s="125"/>
      <c r="R619" s="50"/>
      <c r="S619" s="50"/>
      <c r="T619" s="50"/>
      <c r="U619" s="50"/>
      <c r="V619" s="50"/>
      <c r="W619" s="52"/>
      <c r="X619" s="50"/>
      <c r="Y619" s="50"/>
      <c r="Z619" s="50"/>
    </row>
    <row r="620" spans="1:26" ht="17.2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0"/>
      <c r="K620" s="125"/>
      <c r="L620" s="125"/>
      <c r="R620" s="50"/>
      <c r="S620" s="50"/>
      <c r="T620" s="50"/>
      <c r="U620" s="50"/>
      <c r="V620" s="50"/>
      <c r="W620" s="52"/>
      <c r="X620" s="50"/>
      <c r="Y620" s="50"/>
      <c r="Z620" s="50"/>
    </row>
    <row r="621" spans="1:26" ht="17.2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0"/>
      <c r="K621" s="125"/>
      <c r="L621" s="125"/>
      <c r="R621" s="50"/>
      <c r="S621" s="50"/>
      <c r="T621" s="50"/>
      <c r="U621" s="50"/>
      <c r="V621" s="50"/>
      <c r="W621" s="52"/>
      <c r="X621" s="50"/>
      <c r="Y621" s="50"/>
      <c r="Z621" s="50"/>
    </row>
    <row r="622" spans="1:26" ht="17.2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0"/>
      <c r="K622" s="125"/>
      <c r="L622" s="125"/>
      <c r="R622" s="50"/>
      <c r="S622" s="50"/>
      <c r="T622" s="50"/>
      <c r="U622" s="50"/>
      <c r="V622" s="50"/>
      <c r="W622" s="52"/>
      <c r="X622" s="50"/>
      <c r="Y622" s="50"/>
      <c r="Z622" s="50"/>
    </row>
    <row r="623" spans="1:26" ht="17.2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0"/>
      <c r="K623" s="125"/>
      <c r="L623" s="125"/>
      <c r="R623" s="50"/>
      <c r="S623" s="50"/>
      <c r="T623" s="50"/>
      <c r="U623" s="50"/>
      <c r="V623" s="50"/>
      <c r="W623" s="52"/>
      <c r="X623" s="50"/>
      <c r="Y623" s="50"/>
      <c r="Z623" s="50"/>
    </row>
    <row r="624" spans="1:26" ht="17.2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0"/>
      <c r="K624" s="125"/>
      <c r="L624" s="125"/>
      <c r="R624" s="50"/>
      <c r="S624" s="50"/>
      <c r="T624" s="50"/>
      <c r="U624" s="50"/>
      <c r="V624" s="50"/>
      <c r="W624" s="52"/>
      <c r="X624" s="50"/>
      <c r="Y624" s="50"/>
      <c r="Z624" s="50"/>
    </row>
    <row r="625" spans="1:26" ht="17.2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0"/>
      <c r="K625" s="125"/>
      <c r="L625" s="125"/>
      <c r="R625" s="50"/>
      <c r="S625" s="50"/>
      <c r="T625" s="50"/>
      <c r="U625" s="50"/>
      <c r="V625" s="50"/>
      <c r="W625" s="52"/>
      <c r="X625" s="50"/>
      <c r="Y625" s="50"/>
      <c r="Z625" s="50"/>
    </row>
    <row r="626" spans="1:26" ht="17.2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0"/>
      <c r="K626" s="125"/>
      <c r="L626" s="125"/>
      <c r="R626" s="50"/>
      <c r="S626" s="50"/>
      <c r="T626" s="50"/>
      <c r="U626" s="50"/>
      <c r="V626" s="50"/>
      <c r="W626" s="52"/>
      <c r="X626" s="50"/>
      <c r="Y626" s="50"/>
      <c r="Z626" s="50"/>
    </row>
    <row r="627" spans="1:26" ht="17.2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0"/>
      <c r="K627" s="125"/>
      <c r="L627" s="125"/>
      <c r="R627" s="50"/>
      <c r="S627" s="50"/>
      <c r="T627" s="50"/>
      <c r="U627" s="50"/>
      <c r="V627" s="50"/>
      <c r="W627" s="52"/>
      <c r="X627" s="50"/>
      <c r="Y627" s="50"/>
      <c r="Z627" s="50"/>
    </row>
    <row r="628" spans="1:26" ht="17.2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0"/>
      <c r="K628" s="125"/>
      <c r="L628" s="125"/>
      <c r="R628" s="50"/>
      <c r="S628" s="50"/>
      <c r="T628" s="50"/>
      <c r="U628" s="50"/>
      <c r="V628" s="50"/>
      <c r="W628" s="52"/>
      <c r="X628" s="50"/>
      <c r="Y628" s="50"/>
      <c r="Z628" s="50"/>
    </row>
    <row r="629" spans="1:26" ht="17.2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0"/>
      <c r="K629" s="125"/>
      <c r="L629" s="125"/>
      <c r="R629" s="50"/>
      <c r="S629" s="50"/>
      <c r="T629" s="50"/>
      <c r="U629" s="50"/>
      <c r="V629" s="50"/>
      <c r="W629" s="52"/>
      <c r="X629" s="50"/>
      <c r="Y629" s="50"/>
      <c r="Z629" s="50"/>
    </row>
    <row r="630" spans="1:26" ht="17.2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0"/>
      <c r="K630" s="125"/>
      <c r="L630" s="125"/>
      <c r="R630" s="50"/>
      <c r="S630" s="50"/>
      <c r="T630" s="50"/>
      <c r="U630" s="50"/>
      <c r="V630" s="50"/>
      <c r="W630" s="52"/>
      <c r="X630" s="50"/>
      <c r="Y630" s="50"/>
      <c r="Z630" s="50"/>
    </row>
    <row r="631" spans="1:26" ht="17.2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0"/>
      <c r="K631" s="125"/>
      <c r="L631" s="125"/>
      <c r="R631" s="50"/>
      <c r="S631" s="50"/>
      <c r="T631" s="50"/>
      <c r="U631" s="50"/>
      <c r="V631" s="50"/>
      <c r="W631" s="52"/>
      <c r="X631" s="50"/>
      <c r="Y631" s="50"/>
      <c r="Z631" s="50"/>
    </row>
    <row r="632" spans="1:26" ht="17.2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0"/>
      <c r="K632" s="125"/>
      <c r="L632" s="125"/>
      <c r="R632" s="50"/>
      <c r="S632" s="50"/>
      <c r="T632" s="50"/>
      <c r="U632" s="50"/>
      <c r="V632" s="50"/>
      <c r="W632" s="52"/>
      <c r="X632" s="50"/>
      <c r="Y632" s="50"/>
      <c r="Z632" s="50"/>
    </row>
    <row r="633" spans="1:26" ht="17.2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0"/>
      <c r="K633" s="125"/>
      <c r="L633" s="125"/>
      <c r="R633" s="50"/>
      <c r="S633" s="50"/>
      <c r="T633" s="50"/>
      <c r="U633" s="50"/>
      <c r="V633" s="50"/>
      <c r="W633" s="52"/>
      <c r="X633" s="50"/>
      <c r="Y633" s="50"/>
      <c r="Z633" s="50"/>
    </row>
    <row r="634" spans="1:26" ht="17.2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0"/>
      <c r="K634" s="125"/>
      <c r="L634" s="125"/>
      <c r="R634" s="50"/>
      <c r="S634" s="50"/>
      <c r="T634" s="50"/>
      <c r="U634" s="50"/>
      <c r="V634" s="50"/>
      <c r="W634" s="52"/>
      <c r="X634" s="50"/>
      <c r="Y634" s="50"/>
      <c r="Z634" s="50"/>
    </row>
    <row r="635" spans="1:26" ht="17.2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0"/>
      <c r="K635" s="125"/>
      <c r="L635" s="125"/>
      <c r="R635" s="50"/>
      <c r="S635" s="50"/>
      <c r="T635" s="50"/>
      <c r="U635" s="50"/>
      <c r="V635" s="50"/>
      <c r="W635" s="52"/>
      <c r="X635" s="50"/>
      <c r="Y635" s="50"/>
      <c r="Z635" s="50"/>
    </row>
    <row r="636" spans="1:26" ht="17.2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0"/>
      <c r="K636" s="125"/>
      <c r="L636" s="125"/>
      <c r="R636" s="50"/>
      <c r="S636" s="50"/>
      <c r="T636" s="50"/>
      <c r="U636" s="50"/>
      <c r="V636" s="50"/>
      <c r="W636" s="52"/>
      <c r="X636" s="50"/>
      <c r="Y636" s="50"/>
      <c r="Z636" s="50"/>
    </row>
    <row r="637" spans="1:26" ht="17.2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0"/>
      <c r="K637" s="125"/>
      <c r="L637" s="125"/>
      <c r="R637" s="50"/>
      <c r="S637" s="50"/>
      <c r="T637" s="50"/>
      <c r="U637" s="50"/>
      <c r="V637" s="50"/>
      <c r="W637" s="52"/>
      <c r="X637" s="50"/>
      <c r="Y637" s="50"/>
      <c r="Z637" s="50"/>
    </row>
    <row r="638" spans="1:26" ht="17.2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0"/>
      <c r="K638" s="125"/>
      <c r="L638" s="125"/>
      <c r="R638" s="50"/>
      <c r="S638" s="50"/>
      <c r="T638" s="50"/>
      <c r="U638" s="50"/>
      <c r="V638" s="50"/>
      <c r="W638" s="52"/>
      <c r="X638" s="50"/>
      <c r="Y638" s="50"/>
      <c r="Z638" s="50"/>
    </row>
    <row r="639" spans="1:26" ht="17.2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0"/>
      <c r="K639" s="125"/>
      <c r="L639" s="125"/>
      <c r="R639" s="50"/>
      <c r="S639" s="50"/>
      <c r="T639" s="50"/>
      <c r="U639" s="50"/>
      <c r="V639" s="50"/>
      <c r="W639" s="52"/>
      <c r="X639" s="50"/>
      <c r="Y639" s="50"/>
      <c r="Z639" s="50"/>
    </row>
    <row r="640" spans="1:26" ht="17.2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0"/>
      <c r="K640" s="125"/>
      <c r="L640" s="125"/>
      <c r="R640" s="50"/>
      <c r="S640" s="50"/>
      <c r="T640" s="50"/>
      <c r="U640" s="50"/>
      <c r="V640" s="50"/>
      <c r="W640" s="52"/>
      <c r="X640" s="50"/>
      <c r="Y640" s="50"/>
      <c r="Z640" s="50"/>
    </row>
    <row r="641" spans="1:26" ht="17.2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0"/>
      <c r="K641" s="125"/>
      <c r="L641" s="125"/>
      <c r="R641" s="50"/>
      <c r="S641" s="50"/>
      <c r="T641" s="50"/>
      <c r="U641" s="50"/>
      <c r="V641" s="50"/>
      <c r="W641" s="52"/>
      <c r="X641" s="50"/>
      <c r="Y641" s="50"/>
      <c r="Z641" s="50"/>
    </row>
    <row r="642" spans="1:26" ht="17.2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0"/>
      <c r="K642" s="125"/>
      <c r="L642" s="125"/>
      <c r="R642" s="50"/>
      <c r="S642" s="50"/>
      <c r="T642" s="50"/>
      <c r="U642" s="50"/>
      <c r="V642" s="50"/>
      <c r="W642" s="52"/>
      <c r="X642" s="50"/>
      <c r="Y642" s="50"/>
      <c r="Z642" s="50"/>
    </row>
    <row r="643" spans="1:26" ht="17.2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0"/>
      <c r="K643" s="125"/>
      <c r="L643" s="125"/>
      <c r="R643" s="50"/>
      <c r="S643" s="50"/>
      <c r="T643" s="50"/>
      <c r="U643" s="50"/>
      <c r="V643" s="50"/>
      <c r="W643" s="52"/>
      <c r="X643" s="50"/>
      <c r="Y643" s="50"/>
      <c r="Z643" s="50"/>
    </row>
    <row r="644" spans="1:26" ht="17.2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0"/>
      <c r="K644" s="125"/>
      <c r="L644" s="125"/>
      <c r="R644" s="50"/>
      <c r="S644" s="50"/>
      <c r="T644" s="50"/>
      <c r="U644" s="50"/>
      <c r="V644" s="50"/>
      <c r="W644" s="52"/>
      <c r="X644" s="50"/>
      <c r="Y644" s="50"/>
      <c r="Z644" s="50"/>
    </row>
    <row r="645" spans="1:26" ht="17.2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0"/>
      <c r="K645" s="125"/>
      <c r="L645" s="125"/>
      <c r="R645" s="50"/>
      <c r="S645" s="50"/>
      <c r="T645" s="50"/>
      <c r="U645" s="50"/>
      <c r="V645" s="50"/>
      <c r="W645" s="52"/>
      <c r="X645" s="50"/>
      <c r="Y645" s="50"/>
      <c r="Z645" s="50"/>
    </row>
    <row r="646" spans="1:26" ht="17.2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0"/>
      <c r="K646" s="125"/>
      <c r="L646" s="125"/>
      <c r="R646" s="50"/>
      <c r="S646" s="50"/>
      <c r="T646" s="50"/>
      <c r="U646" s="50"/>
      <c r="V646" s="50"/>
      <c r="W646" s="52"/>
      <c r="X646" s="50"/>
      <c r="Y646" s="50"/>
      <c r="Z646" s="50"/>
    </row>
    <row r="647" spans="1:26" ht="17.2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0"/>
      <c r="K647" s="125"/>
      <c r="L647" s="125"/>
      <c r="R647" s="50"/>
      <c r="S647" s="50"/>
      <c r="T647" s="50"/>
      <c r="U647" s="50"/>
      <c r="V647" s="50"/>
      <c r="W647" s="52"/>
      <c r="X647" s="50"/>
      <c r="Y647" s="50"/>
      <c r="Z647" s="50"/>
    </row>
    <row r="648" spans="1:26" ht="17.2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0"/>
      <c r="K648" s="125"/>
      <c r="L648" s="125"/>
      <c r="R648" s="50"/>
      <c r="S648" s="50"/>
      <c r="T648" s="50"/>
      <c r="U648" s="50"/>
      <c r="V648" s="50"/>
      <c r="W648" s="52"/>
      <c r="X648" s="50"/>
      <c r="Y648" s="50"/>
      <c r="Z648" s="50"/>
    </row>
    <row r="649" spans="1:26" ht="17.2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0"/>
      <c r="K649" s="125"/>
      <c r="L649" s="125"/>
      <c r="R649" s="50"/>
      <c r="S649" s="50"/>
      <c r="T649" s="50"/>
      <c r="U649" s="50"/>
      <c r="V649" s="50"/>
      <c r="W649" s="52"/>
      <c r="X649" s="50"/>
      <c r="Y649" s="50"/>
      <c r="Z649" s="50"/>
    </row>
    <row r="650" spans="1:26" ht="17.2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0"/>
      <c r="K650" s="125"/>
      <c r="L650" s="125"/>
      <c r="R650" s="50"/>
      <c r="S650" s="50"/>
      <c r="T650" s="50"/>
      <c r="U650" s="50"/>
      <c r="V650" s="50"/>
      <c r="W650" s="52"/>
      <c r="X650" s="50"/>
      <c r="Y650" s="50"/>
      <c r="Z650" s="50"/>
    </row>
    <row r="651" spans="1:26" ht="17.2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0"/>
      <c r="K651" s="125"/>
      <c r="L651" s="125"/>
      <c r="R651" s="50"/>
      <c r="S651" s="50"/>
      <c r="T651" s="50"/>
      <c r="U651" s="50"/>
      <c r="V651" s="50"/>
      <c r="W651" s="52"/>
      <c r="X651" s="50"/>
      <c r="Y651" s="50"/>
      <c r="Z651" s="50"/>
    </row>
    <row r="652" spans="1:26" ht="17.2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0"/>
      <c r="K652" s="125"/>
      <c r="L652" s="125"/>
      <c r="R652" s="50"/>
      <c r="S652" s="50"/>
      <c r="T652" s="50"/>
      <c r="U652" s="50"/>
      <c r="V652" s="50"/>
      <c r="W652" s="52"/>
      <c r="X652" s="50"/>
      <c r="Y652" s="50"/>
      <c r="Z652" s="50"/>
    </row>
    <row r="653" spans="1:26" ht="17.2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0"/>
      <c r="K653" s="125"/>
      <c r="L653" s="125"/>
      <c r="R653" s="50"/>
      <c r="S653" s="50"/>
      <c r="T653" s="50"/>
      <c r="U653" s="50"/>
      <c r="V653" s="50"/>
      <c r="W653" s="52"/>
      <c r="X653" s="50"/>
      <c r="Y653" s="50"/>
      <c r="Z653" s="50"/>
    </row>
    <row r="654" spans="1:26" ht="17.2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0"/>
      <c r="K654" s="125"/>
      <c r="L654" s="125"/>
      <c r="R654" s="50"/>
      <c r="S654" s="50"/>
      <c r="T654" s="50"/>
      <c r="U654" s="50"/>
      <c r="V654" s="50"/>
      <c r="W654" s="52"/>
      <c r="X654" s="50"/>
      <c r="Y654" s="50"/>
      <c r="Z654" s="50"/>
    </row>
    <row r="655" spans="1:26" ht="17.2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0"/>
      <c r="K655" s="125"/>
      <c r="L655" s="125"/>
      <c r="R655" s="50"/>
      <c r="S655" s="50"/>
      <c r="T655" s="50"/>
      <c r="U655" s="50"/>
      <c r="V655" s="50"/>
      <c r="W655" s="52"/>
      <c r="X655" s="50"/>
      <c r="Y655" s="50"/>
      <c r="Z655" s="50"/>
    </row>
    <row r="656" spans="1:26" ht="17.2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0"/>
      <c r="K656" s="125"/>
      <c r="L656" s="125"/>
      <c r="R656" s="50"/>
      <c r="S656" s="50"/>
      <c r="T656" s="50"/>
      <c r="U656" s="50"/>
      <c r="V656" s="50"/>
      <c r="W656" s="52"/>
      <c r="X656" s="50"/>
      <c r="Y656" s="50"/>
      <c r="Z656" s="50"/>
    </row>
    <row r="657" spans="1:26" ht="17.2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0"/>
      <c r="K657" s="125"/>
      <c r="L657" s="125"/>
      <c r="R657" s="50"/>
      <c r="S657" s="50"/>
      <c r="T657" s="50"/>
      <c r="U657" s="50"/>
      <c r="V657" s="50"/>
      <c r="W657" s="52"/>
      <c r="X657" s="50"/>
      <c r="Y657" s="50"/>
      <c r="Z657" s="50"/>
    </row>
    <row r="658" spans="1:26" ht="17.2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0"/>
      <c r="K658" s="125"/>
      <c r="L658" s="125"/>
      <c r="R658" s="50"/>
      <c r="S658" s="50"/>
      <c r="T658" s="50"/>
      <c r="U658" s="50"/>
      <c r="V658" s="50"/>
      <c r="W658" s="52"/>
      <c r="X658" s="50"/>
      <c r="Y658" s="50"/>
      <c r="Z658" s="50"/>
    </row>
    <row r="659" spans="1:26" ht="17.2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0"/>
      <c r="K659" s="125"/>
      <c r="L659" s="125"/>
      <c r="R659" s="50"/>
      <c r="S659" s="50"/>
      <c r="T659" s="50"/>
      <c r="U659" s="50"/>
      <c r="V659" s="50"/>
      <c r="W659" s="52"/>
      <c r="X659" s="50"/>
      <c r="Y659" s="50"/>
      <c r="Z659" s="50"/>
    </row>
    <row r="660" spans="1:26" ht="17.2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0"/>
      <c r="K660" s="125"/>
      <c r="L660" s="125"/>
      <c r="R660" s="50"/>
      <c r="S660" s="50"/>
      <c r="T660" s="50"/>
      <c r="U660" s="50"/>
      <c r="V660" s="50"/>
      <c r="W660" s="52"/>
      <c r="X660" s="50"/>
      <c r="Y660" s="50"/>
      <c r="Z660" s="50"/>
    </row>
    <row r="661" spans="1:26" ht="17.2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0"/>
      <c r="K661" s="125"/>
      <c r="L661" s="125"/>
      <c r="R661" s="50"/>
      <c r="S661" s="50"/>
      <c r="T661" s="50"/>
      <c r="U661" s="50"/>
      <c r="V661" s="50"/>
      <c r="W661" s="52"/>
      <c r="X661" s="50"/>
      <c r="Y661" s="50"/>
      <c r="Z661" s="50"/>
    </row>
    <row r="662" spans="1:26" ht="17.2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0"/>
      <c r="K662" s="125"/>
      <c r="L662" s="125"/>
      <c r="R662" s="50"/>
      <c r="S662" s="50"/>
      <c r="T662" s="50"/>
      <c r="U662" s="50"/>
      <c r="V662" s="50"/>
      <c r="W662" s="52"/>
      <c r="X662" s="50"/>
      <c r="Y662" s="50"/>
      <c r="Z662" s="50"/>
    </row>
    <row r="663" spans="1:26" ht="17.2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0"/>
      <c r="K663" s="125"/>
      <c r="L663" s="125"/>
      <c r="R663" s="50"/>
      <c r="S663" s="50"/>
      <c r="T663" s="50"/>
      <c r="U663" s="50"/>
      <c r="V663" s="50"/>
      <c r="W663" s="52"/>
      <c r="X663" s="50"/>
      <c r="Y663" s="50"/>
      <c r="Z663" s="50"/>
    </row>
    <row r="664" spans="1:26" ht="17.2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0"/>
      <c r="K664" s="125"/>
      <c r="L664" s="125"/>
      <c r="R664" s="50"/>
      <c r="S664" s="50"/>
      <c r="T664" s="50"/>
      <c r="U664" s="50"/>
      <c r="V664" s="50"/>
      <c r="W664" s="52"/>
      <c r="X664" s="50"/>
      <c r="Y664" s="50"/>
      <c r="Z664" s="50"/>
    </row>
    <row r="665" spans="1:26" ht="17.2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0"/>
      <c r="K665" s="125"/>
      <c r="L665" s="125"/>
      <c r="R665" s="50"/>
      <c r="S665" s="50"/>
      <c r="T665" s="50"/>
      <c r="U665" s="50"/>
      <c r="V665" s="50"/>
      <c r="W665" s="52"/>
      <c r="X665" s="50"/>
      <c r="Y665" s="50"/>
      <c r="Z665" s="50"/>
    </row>
    <row r="666" spans="1:26" ht="17.2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0"/>
      <c r="K666" s="125"/>
      <c r="L666" s="125"/>
      <c r="R666" s="50"/>
      <c r="S666" s="50"/>
      <c r="T666" s="50"/>
      <c r="U666" s="50"/>
      <c r="V666" s="50"/>
      <c r="W666" s="52"/>
      <c r="X666" s="50"/>
      <c r="Y666" s="50"/>
      <c r="Z666" s="50"/>
    </row>
    <row r="667" spans="1:26" ht="17.2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0"/>
      <c r="K667" s="125"/>
      <c r="L667" s="125"/>
      <c r="R667" s="50"/>
      <c r="S667" s="50"/>
      <c r="T667" s="50"/>
      <c r="U667" s="50"/>
      <c r="V667" s="50"/>
      <c r="W667" s="52"/>
      <c r="X667" s="50"/>
      <c r="Y667" s="50"/>
      <c r="Z667" s="50"/>
    </row>
    <row r="668" spans="1:26" ht="17.2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0"/>
      <c r="K668" s="125"/>
      <c r="L668" s="125"/>
      <c r="R668" s="50"/>
      <c r="S668" s="50"/>
      <c r="T668" s="50"/>
      <c r="U668" s="50"/>
      <c r="V668" s="50"/>
      <c r="W668" s="52"/>
      <c r="X668" s="50"/>
      <c r="Y668" s="50"/>
      <c r="Z668" s="50"/>
    </row>
    <row r="669" spans="1:26" ht="17.2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0"/>
      <c r="K669" s="125"/>
      <c r="L669" s="125"/>
      <c r="R669" s="50"/>
      <c r="S669" s="50"/>
      <c r="T669" s="50"/>
      <c r="U669" s="50"/>
      <c r="V669" s="50"/>
      <c r="W669" s="52"/>
      <c r="X669" s="50"/>
      <c r="Y669" s="50"/>
      <c r="Z669" s="50"/>
    </row>
    <row r="670" spans="1:26" ht="17.2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0"/>
      <c r="K670" s="125"/>
      <c r="L670" s="125"/>
      <c r="R670" s="50"/>
      <c r="S670" s="50"/>
      <c r="T670" s="50"/>
      <c r="U670" s="50"/>
      <c r="V670" s="50"/>
      <c r="W670" s="52"/>
      <c r="X670" s="50"/>
      <c r="Y670" s="50"/>
      <c r="Z670" s="50"/>
    </row>
    <row r="671" spans="1:26" ht="17.2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0"/>
      <c r="K671" s="125"/>
      <c r="L671" s="125"/>
      <c r="R671" s="50"/>
      <c r="S671" s="50"/>
      <c r="T671" s="50"/>
      <c r="U671" s="50"/>
      <c r="V671" s="50"/>
      <c r="W671" s="52"/>
      <c r="X671" s="50"/>
      <c r="Y671" s="50"/>
      <c r="Z671" s="50"/>
    </row>
    <row r="672" spans="1:26" ht="17.2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0"/>
      <c r="K672" s="125"/>
      <c r="L672" s="125"/>
      <c r="R672" s="50"/>
      <c r="S672" s="50"/>
      <c r="T672" s="50"/>
      <c r="U672" s="50"/>
      <c r="V672" s="50"/>
      <c r="W672" s="52"/>
      <c r="X672" s="50"/>
      <c r="Y672" s="50"/>
      <c r="Z672" s="50"/>
    </row>
    <row r="673" spans="1:26" ht="17.2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0"/>
      <c r="K673" s="125"/>
      <c r="L673" s="125"/>
      <c r="R673" s="50"/>
      <c r="S673" s="50"/>
      <c r="T673" s="50"/>
      <c r="U673" s="50"/>
      <c r="V673" s="50"/>
      <c r="W673" s="52"/>
      <c r="X673" s="50"/>
      <c r="Y673" s="50"/>
      <c r="Z673" s="50"/>
    </row>
    <row r="674" spans="1:26" ht="17.2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0"/>
      <c r="K674" s="125"/>
      <c r="L674" s="125"/>
      <c r="R674" s="50"/>
      <c r="S674" s="50"/>
      <c r="T674" s="50"/>
      <c r="U674" s="50"/>
      <c r="V674" s="50"/>
      <c r="W674" s="52"/>
      <c r="X674" s="50"/>
      <c r="Y674" s="50"/>
      <c r="Z674" s="50"/>
    </row>
    <row r="675" spans="1:26" ht="17.2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0"/>
      <c r="K675" s="125"/>
      <c r="L675" s="125"/>
      <c r="R675" s="50"/>
      <c r="S675" s="50"/>
      <c r="T675" s="50"/>
      <c r="U675" s="50"/>
      <c r="V675" s="50"/>
      <c r="W675" s="52"/>
      <c r="X675" s="50"/>
      <c r="Y675" s="50"/>
      <c r="Z675" s="50"/>
    </row>
    <row r="676" spans="1:26" ht="17.2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0"/>
      <c r="K676" s="125"/>
      <c r="L676" s="125"/>
      <c r="R676" s="50"/>
      <c r="S676" s="50"/>
      <c r="T676" s="50"/>
      <c r="U676" s="50"/>
      <c r="V676" s="50"/>
      <c r="W676" s="52"/>
      <c r="X676" s="50"/>
      <c r="Y676" s="50"/>
      <c r="Z676" s="50"/>
    </row>
    <row r="677" spans="1:26" ht="17.2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0"/>
      <c r="K677" s="125"/>
      <c r="L677" s="125"/>
      <c r="R677" s="50"/>
      <c r="S677" s="50"/>
      <c r="T677" s="50"/>
      <c r="U677" s="50"/>
      <c r="V677" s="50"/>
      <c r="W677" s="52"/>
      <c r="X677" s="50"/>
      <c r="Y677" s="50"/>
      <c r="Z677" s="50"/>
    </row>
    <row r="678" spans="1:26" ht="17.2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0"/>
      <c r="K678" s="125"/>
      <c r="L678" s="125"/>
      <c r="R678" s="50"/>
      <c r="S678" s="50"/>
      <c r="T678" s="50"/>
      <c r="U678" s="50"/>
      <c r="V678" s="50"/>
      <c r="W678" s="52"/>
      <c r="X678" s="50"/>
      <c r="Y678" s="50"/>
      <c r="Z678" s="50"/>
    </row>
    <row r="679" spans="1:26" ht="17.2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0"/>
      <c r="K679" s="125"/>
      <c r="L679" s="125"/>
      <c r="R679" s="50"/>
      <c r="S679" s="50"/>
      <c r="T679" s="50"/>
      <c r="U679" s="50"/>
      <c r="V679" s="50"/>
      <c r="W679" s="52"/>
      <c r="X679" s="50"/>
      <c r="Y679" s="50"/>
      <c r="Z679" s="50"/>
    </row>
    <row r="680" spans="1:26" ht="17.2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0"/>
      <c r="K680" s="125"/>
      <c r="L680" s="125"/>
      <c r="R680" s="50"/>
      <c r="S680" s="50"/>
      <c r="T680" s="50"/>
      <c r="U680" s="50"/>
      <c r="V680" s="50"/>
      <c r="W680" s="52"/>
      <c r="X680" s="50"/>
      <c r="Y680" s="50"/>
      <c r="Z680" s="50"/>
    </row>
    <row r="681" spans="1:26" ht="17.2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0"/>
      <c r="K681" s="125"/>
      <c r="L681" s="125"/>
      <c r="R681" s="50"/>
      <c r="S681" s="50"/>
      <c r="T681" s="50"/>
      <c r="U681" s="50"/>
      <c r="V681" s="50"/>
      <c r="W681" s="52"/>
      <c r="X681" s="50"/>
      <c r="Y681" s="50"/>
      <c r="Z681" s="50"/>
    </row>
    <row r="682" spans="1:26" ht="17.2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0"/>
      <c r="K682" s="125"/>
      <c r="L682" s="125"/>
      <c r="R682" s="50"/>
      <c r="S682" s="50"/>
      <c r="T682" s="50"/>
      <c r="U682" s="50"/>
      <c r="V682" s="50"/>
      <c r="W682" s="52"/>
      <c r="X682" s="50"/>
      <c r="Y682" s="50"/>
      <c r="Z682" s="50"/>
    </row>
    <row r="683" spans="1:26" ht="17.2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0"/>
      <c r="K683" s="125"/>
      <c r="L683" s="125"/>
      <c r="R683" s="50"/>
      <c r="S683" s="50"/>
      <c r="T683" s="50"/>
      <c r="U683" s="50"/>
      <c r="V683" s="50"/>
      <c r="W683" s="52"/>
      <c r="X683" s="50"/>
      <c r="Y683" s="50"/>
      <c r="Z683" s="50"/>
    </row>
    <row r="684" spans="1:26" ht="17.2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0"/>
      <c r="K684" s="125"/>
      <c r="L684" s="125"/>
      <c r="R684" s="50"/>
      <c r="S684" s="50"/>
      <c r="T684" s="50"/>
      <c r="U684" s="50"/>
      <c r="V684" s="50"/>
      <c r="W684" s="52"/>
      <c r="X684" s="50"/>
      <c r="Y684" s="50"/>
      <c r="Z684" s="50"/>
    </row>
    <row r="685" spans="1:26" ht="17.2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0"/>
      <c r="K685" s="125"/>
      <c r="L685" s="125"/>
      <c r="R685" s="50"/>
      <c r="S685" s="50"/>
      <c r="T685" s="50"/>
      <c r="U685" s="50"/>
      <c r="V685" s="50"/>
      <c r="W685" s="52"/>
      <c r="X685" s="50"/>
      <c r="Y685" s="50"/>
      <c r="Z685" s="50"/>
    </row>
    <row r="686" spans="1:26" ht="17.2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0"/>
      <c r="K686" s="125"/>
      <c r="L686" s="125"/>
      <c r="R686" s="50"/>
      <c r="S686" s="50"/>
      <c r="T686" s="50"/>
      <c r="U686" s="50"/>
      <c r="V686" s="50"/>
      <c r="W686" s="52"/>
      <c r="X686" s="50"/>
      <c r="Y686" s="50"/>
      <c r="Z686" s="50"/>
    </row>
    <row r="687" spans="1:26" ht="17.2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0"/>
      <c r="K687" s="125"/>
      <c r="L687" s="125"/>
      <c r="R687" s="50"/>
      <c r="S687" s="50"/>
      <c r="T687" s="50"/>
      <c r="U687" s="50"/>
      <c r="V687" s="50"/>
      <c r="W687" s="52"/>
      <c r="X687" s="50"/>
      <c r="Y687" s="50"/>
      <c r="Z687" s="50"/>
    </row>
    <row r="688" spans="1:26" ht="17.2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0"/>
      <c r="K688" s="125"/>
      <c r="L688" s="125"/>
      <c r="R688" s="50"/>
      <c r="S688" s="50"/>
      <c r="T688" s="50"/>
      <c r="U688" s="50"/>
      <c r="V688" s="50"/>
      <c r="W688" s="52"/>
      <c r="X688" s="50"/>
      <c r="Y688" s="50"/>
      <c r="Z688" s="50"/>
    </row>
    <row r="689" spans="1:26" ht="17.2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0"/>
      <c r="K689" s="125"/>
      <c r="L689" s="125"/>
      <c r="R689" s="50"/>
      <c r="S689" s="50"/>
      <c r="T689" s="50"/>
      <c r="U689" s="50"/>
      <c r="V689" s="50"/>
      <c r="W689" s="52"/>
      <c r="X689" s="50"/>
      <c r="Y689" s="50"/>
      <c r="Z689" s="50"/>
    </row>
    <row r="690" spans="1:26" ht="17.2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0"/>
      <c r="K690" s="125"/>
      <c r="L690" s="125"/>
      <c r="R690" s="50"/>
      <c r="S690" s="50"/>
      <c r="T690" s="50"/>
      <c r="U690" s="50"/>
      <c r="V690" s="50"/>
      <c r="W690" s="52"/>
      <c r="X690" s="50"/>
      <c r="Y690" s="50"/>
      <c r="Z690" s="50"/>
    </row>
    <row r="691" spans="1:26" ht="17.2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0"/>
      <c r="K691" s="125"/>
      <c r="L691" s="125"/>
      <c r="R691" s="50"/>
      <c r="S691" s="50"/>
      <c r="T691" s="50"/>
      <c r="U691" s="50"/>
      <c r="V691" s="50"/>
      <c r="W691" s="52"/>
      <c r="X691" s="50"/>
      <c r="Y691" s="50"/>
      <c r="Z691" s="50"/>
    </row>
    <row r="692" spans="1:26" ht="17.2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0"/>
      <c r="K692" s="125"/>
      <c r="L692" s="125"/>
      <c r="R692" s="50"/>
      <c r="S692" s="50"/>
      <c r="T692" s="50"/>
      <c r="U692" s="50"/>
      <c r="V692" s="50"/>
      <c r="W692" s="52"/>
      <c r="X692" s="50"/>
      <c r="Y692" s="50"/>
      <c r="Z692" s="50"/>
    </row>
    <row r="693" spans="1:26" ht="17.2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0"/>
      <c r="K693" s="125"/>
      <c r="L693" s="125"/>
      <c r="R693" s="50"/>
      <c r="S693" s="50"/>
      <c r="T693" s="50"/>
      <c r="U693" s="50"/>
      <c r="V693" s="50"/>
      <c r="W693" s="52"/>
      <c r="X693" s="50"/>
      <c r="Y693" s="50"/>
      <c r="Z693" s="50"/>
    </row>
    <row r="694" spans="1:26" ht="17.2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0"/>
      <c r="K694" s="125"/>
      <c r="L694" s="125"/>
      <c r="R694" s="50"/>
      <c r="S694" s="50"/>
      <c r="T694" s="50"/>
      <c r="U694" s="50"/>
      <c r="V694" s="50"/>
      <c r="W694" s="52"/>
      <c r="X694" s="50"/>
      <c r="Y694" s="50"/>
      <c r="Z694" s="50"/>
    </row>
    <row r="695" spans="1:26" ht="17.2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0"/>
      <c r="K695" s="125"/>
      <c r="L695" s="125"/>
      <c r="R695" s="50"/>
      <c r="S695" s="50"/>
      <c r="T695" s="50"/>
      <c r="U695" s="50"/>
      <c r="V695" s="50"/>
      <c r="W695" s="52"/>
      <c r="X695" s="50"/>
      <c r="Y695" s="50"/>
      <c r="Z695" s="50"/>
    </row>
    <row r="696" spans="1:26" ht="17.2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0"/>
      <c r="K696" s="125"/>
      <c r="L696" s="125"/>
      <c r="R696" s="50"/>
      <c r="S696" s="50"/>
      <c r="T696" s="50"/>
      <c r="U696" s="50"/>
      <c r="V696" s="50"/>
      <c r="W696" s="52"/>
      <c r="X696" s="50"/>
      <c r="Y696" s="50"/>
      <c r="Z696" s="50"/>
    </row>
    <row r="697" spans="1:26" ht="17.2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0"/>
      <c r="K697" s="125"/>
      <c r="L697" s="125"/>
      <c r="R697" s="50"/>
      <c r="S697" s="50"/>
      <c r="T697" s="50"/>
      <c r="U697" s="50"/>
      <c r="V697" s="50"/>
      <c r="W697" s="52"/>
      <c r="X697" s="50"/>
      <c r="Y697" s="50"/>
      <c r="Z697" s="50"/>
    </row>
    <row r="698" spans="1:26" ht="17.2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0"/>
      <c r="K698" s="125"/>
      <c r="L698" s="125"/>
      <c r="R698" s="50"/>
      <c r="S698" s="50"/>
      <c r="T698" s="50"/>
      <c r="U698" s="50"/>
      <c r="V698" s="50"/>
      <c r="W698" s="52"/>
      <c r="X698" s="50"/>
      <c r="Y698" s="50"/>
      <c r="Z698" s="50"/>
    </row>
    <row r="699" spans="1:26" ht="17.2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0"/>
      <c r="K699" s="125"/>
      <c r="L699" s="125"/>
      <c r="R699" s="50"/>
      <c r="S699" s="50"/>
      <c r="T699" s="50"/>
      <c r="U699" s="50"/>
      <c r="V699" s="50"/>
      <c r="W699" s="52"/>
      <c r="X699" s="50"/>
      <c r="Y699" s="50"/>
      <c r="Z699" s="50"/>
    </row>
    <row r="700" spans="1:26" ht="17.2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0"/>
      <c r="K700" s="125"/>
      <c r="L700" s="125"/>
      <c r="R700" s="50"/>
      <c r="S700" s="50"/>
      <c r="T700" s="50"/>
      <c r="U700" s="50"/>
      <c r="V700" s="50"/>
      <c r="W700" s="52"/>
      <c r="X700" s="50"/>
      <c r="Y700" s="50"/>
      <c r="Z700" s="50"/>
    </row>
    <row r="701" spans="1:26" ht="17.2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0"/>
      <c r="K701" s="125"/>
      <c r="L701" s="125"/>
      <c r="R701" s="50"/>
      <c r="S701" s="50"/>
      <c r="T701" s="50"/>
      <c r="U701" s="50"/>
      <c r="V701" s="50"/>
      <c r="W701" s="52"/>
      <c r="X701" s="50"/>
      <c r="Y701" s="50"/>
      <c r="Z701" s="50"/>
    </row>
    <row r="702" spans="1:26" ht="17.2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0"/>
      <c r="K702" s="125"/>
      <c r="L702" s="125"/>
      <c r="R702" s="50"/>
      <c r="S702" s="50"/>
      <c r="T702" s="50"/>
      <c r="U702" s="50"/>
      <c r="V702" s="50"/>
      <c r="W702" s="52"/>
      <c r="X702" s="50"/>
      <c r="Y702" s="50"/>
      <c r="Z702" s="50"/>
    </row>
    <row r="703" spans="1:26" ht="17.2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0"/>
      <c r="K703" s="125"/>
      <c r="L703" s="125"/>
      <c r="R703" s="50"/>
      <c r="S703" s="50"/>
      <c r="T703" s="50"/>
      <c r="U703" s="50"/>
      <c r="V703" s="50"/>
      <c r="W703" s="52"/>
      <c r="X703" s="50"/>
      <c r="Y703" s="50"/>
      <c r="Z703" s="50"/>
    </row>
    <row r="704" spans="1:26" ht="17.2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0"/>
      <c r="K704" s="125"/>
      <c r="L704" s="125"/>
      <c r="R704" s="50"/>
      <c r="S704" s="50"/>
      <c r="T704" s="50"/>
      <c r="U704" s="50"/>
      <c r="V704" s="50"/>
      <c r="W704" s="52"/>
      <c r="X704" s="50"/>
      <c r="Y704" s="50"/>
      <c r="Z704" s="50"/>
    </row>
    <row r="705" spans="1:26" ht="17.2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0"/>
      <c r="K705" s="125"/>
      <c r="L705" s="125"/>
      <c r="R705" s="50"/>
      <c r="S705" s="50"/>
      <c r="T705" s="50"/>
      <c r="U705" s="50"/>
      <c r="V705" s="50"/>
      <c r="W705" s="52"/>
      <c r="X705" s="50"/>
      <c r="Y705" s="50"/>
      <c r="Z705" s="50"/>
    </row>
    <row r="706" spans="1:26" ht="17.2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0"/>
      <c r="K706" s="125"/>
      <c r="L706" s="125"/>
      <c r="R706" s="50"/>
      <c r="S706" s="50"/>
      <c r="T706" s="50"/>
      <c r="U706" s="50"/>
      <c r="V706" s="50"/>
      <c r="W706" s="52"/>
      <c r="X706" s="50"/>
      <c r="Y706" s="50"/>
      <c r="Z706" s="50"/>
    </row>
    <row r="707" spans="1:26" ht="17.2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0"/>
      <c r="K707" s="125"/>
      <c r="L707" s="125"/>
      <c r="R707" s="50"/>
      <c r="S707" s="50"/>
      <c r="T707" s="50"/>
      <c r="U707" s="50"/>
      <c r="V707" s="50"/>
      <c r="W707" s="52"/>
      <c r="X707" s="50"/>
      <c r="Y707" s="50"/>
      <c r="Z707" s="50"/>
    </row>
    <row r="708" spans="1:26" ht="17.2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0"/>
      <c r="K708" s="125"/>
      <c r="L708" s="125"/>
      <c r="R708" s="50"/>
      <c r="S708" s="50"/>
      <c r="T708" s="50"/>
      <c r="U708" s="50"/>
      <c r="V708" s="50"/>
      <c r="W708" s="52"/>
      <c r="X708" s="50"/>
      <c r="Y708" s="50"/>
      <c r="Z708" s="50"/>
    </row>
    <row r="709" spans="1:26" ht="17.2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0"/>
      <c r="K709" s="125"/>
      <c r="L709" s="125"/>
      <c r="R709" s="50"/>
      <c r="S709" s="50"/>
      <c r="T709" s="50"/>
      <c r="U709" s="50"/>
      <c r="V709" s="50"/>
      <c r="W709" s="52"/>
      <c r="X709" s="50"/>
      <c r="Y709" s="50"/>
      <c r="Z709" s="50"/>
    </row>
    <row r="710" spans="1:26" ht="17.2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0"/>
      <c r="K710" s="125"/>
      <c r="L710" s="125"/>
      <c r="R710" s="50"/>
      <c r="S710" s="50"/>
      <c r="T710" s="50"/>
      <c r="U710" s="50"/>
      <c r="V710" s="50"/>
      <c r="W710" s="52"/>
      <c r="X710" s="50"/>
      <c r="Y710" s="50"/>
      <c r="Z710" s="50"/>
    </row>
    <row r="711" spans="1:26" ht="17.2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0"/>
      <c r="K711" s="125"/>
      <c r="L711" s="125"/>
      <c r="R711" s="50"/>
      <c r="S711" s="50"/>
      <c r="T711" s="50"/>
      <c r="U711" s="50"/>
      <c r="V711" s="50"/>
      <c r="W711" s="52"/>
      <c r="X711" s="50"/>
      <c r="Y711" s="50"/>
      <c r="Z711" s="50"/>
    </row>
    <row r="712" spans="1:26" ht="17.2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0"/>
      <c r="K712" s="125"/>
      <c r="L712" s="125"/>
      <c r="R712" s="50"/>
      <c r="S712" s="50"/>
      <c r="T712" s="50"/>
      <c r="U712" s="50"/>
      <c r="V712" s="50"/>
      <c r="W712" s="52"/>
      <c r="X712" s="50"/>
      <c r="Y712" s="50"/>
      <c r="Z712" s="50"/>
    </row>
    <row r="713" spans="1:26" ht="17.2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0"/>
      <c r="K713" s="125"/>
      <c r="L713" s="125"/>
      <c r="R713" s="50"/>
      <c r="S713" s="50"/>
      <c r="T713" s="50"/>
      <c r="U713" s="50"/>
      <c r="V713" s="50"/>
      <c r="W713" s="52"/>
      <c r="X713" s="50"/>
      <c r="Y713" s="50"/>
      <c r="Z713" s="50"/>
    </row>
    <row r="714" spans="1:26" ht="17.2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0"/>
      <c r="K714" s="125"/>
      <c r="L714" s="125"/>
      <c r="R714" s="50"/>
      <c r="S714" s="50"/>
      <c r="T714" s="50"/>
      <c r="U714" s="50"/>
      <c r="V714" s="50"/>
      <c r="W714" s="52"/>
      <c r="X714" s="50"/>
      <c r="Y714" s="50"/>
      <c r="Z714" s="50"/>
    </row>
    <row r="715" spans="1:26" ht="17.2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0"/>
      <c r="K715" s="125"/>
      <c r="L715" s="125"/>
      <c r="R715" s="50"/>
      <c r="S715" s="50"/>
      <c r="T715" s="50"/>
      <c r="U715" s="50"/>
      <c r="V715" s="50"/>
      <c r="W715" s="52"/>
      <c r="X715" s="50"/>
      <c r="Y715" s="50"/>
      <c r="Z715" s="50"/>
    </row>
    <row r="716" spans="1:26" ht="17.2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0"/>
      <c r="K716" s="125"/>
      <c r="L716" s="125"/>
      <c r="R716" s="50"/>
      <c r="S716" s="50"/>
      <c r="T716" s="50"/>
      <c r="U716" s="50"/>
      <c r="V716" s="50"/>
      <c r="W716" s="52"/>
      <c r="X716" s="50"/>
      <c r="Y716" s="50"/>
      <c r="Z716" s="50"/>
    </row>
    <row r="717" spans="1:26" ht="17.2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0"/>
      <c r="K717" s="125"/>
      <c r="L717" s="125"/>
      <c r="R717" s="50"/>
      <c r="S717" s="50"/>
      <c r="T717" s="50"/>
      <c r="U717" s="50"/>
      <c r="V717" s="50"/>
      <c r="W717" s="52"/>
      <c r="X717" s="50"/>
      <c r="Y717" s="50"/>
      <c r="Z717" s="50"/>
    </row>
    <row r="718" spans="1:26" ht="17.2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0"/>
      <c r="K718" s="125"/>
      <c r="L718" s="125"/>
      <c r="R718" s="50"/>
      <c r="S718" s="50"/>
      <c r="T718" s="50"/>
      <c r="U718" s="50"/>
      <c r="V718" s="50"/>
      <c r="W718" s="52"/>
      <c r="X718" s="50"/>
      <c r="Y718" s="50"/>
      <c r="Z718" s="50"/>
    </row>
    <row r="719" spans="1:26" ht="17.2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0"/>
      <c r="K719" s="125"/>
      <c r="L719" s="125"/>
      <c r="R719" s="50"/>
      <c r="S719" s="50"/>
      <c r="T719" s="50"/>
      <c r="U719" s="50"/>
      <c r="V719" s="50"/>
      <c r="W719" s="52"/>
      <c r="X719" s="50"/>
      <c r="Y719" s="50"/>
      <c r="Z719" s="50"/>
    </row>
    <row r="720" spans="1:26" ht="17.2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0"/>
      <c r="K720" s="125"/>
      <c r="L720" s="125"/>
      <c r="R720" s="50"/>
      <c r="S720" s="50"/>
      <c r="T720" s="50"/>
      <c r="U720" s="50"/>
      <c r="V720" s="50"/>
      <c r="W720" s="52"/>
      <c r="X720" s="50"/>
      <c r="Y720" s="50"/>
      <c r="Z720" s="50"/>
    </row>
    <row r="721" spans="1:26" ht="17.2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0"/>
      <c r="K721" s="125"/>
      <c r="L721" s="125"/>
      <c r="R721" s="50"/>
      <c r="S721" s="50"/>
      <c r="T721" s="50"/>
      <c r="U721" s="50"/>
      <c r="V721" s="50"/>
      <c r="W721" s="52"/>
      <c r="X721" s="50"/>
      <c r="Y721" s="50"/>
      <c r="Z721" s="50"/>
    </row>
    <row r="722" spans="1:26" ht="17.2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0"/>
      <c r="K722" s="125"/>
      <c r="L722" s="125"/>
      <c r="R722" s="50"/>
      <c r="S722" s="50"/>
      <c r="T722" s="50"/>
      <c r="U722" s="50"/>
      <c r="V722" s="50"/>
      <c r="W722" s="52"/>
      <c r="X722" s="50"/>
      <c r="Y722" s="50"/>
      <c r="Z722" s="50"/>
    </row>
    <row r="723" spans="1:26" ht="17.2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0"/>
      <c r="K723" s="125"/>
      <c r="L723" s="125"/>
      <c r="R723" s="50"/>
      <c r="S723" s="50"/>
      <c r="T723" s="50"/>
      <c r="U723" s="50"/>
      <c r="V723" s="50"/>
      <c r="W723" s="52"/>
      <c r="X723" s="50"/>
      <c r="Y723" s="50"/>
      <c r="Z723" s="50"/>
    </row>
    <row r="724" spans="1:26" ht="17.2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0"/>
      <c r="K724" s="125"/>
      <c r="L724" s="125"/>
      <c r="R724" s="50"/>
      <c r="S724" s="50"/>
      <c r="T724" s="50"/>
      <c r="U724" s="50"/>
      <c r="V724" s="50"/>
      <c r="W724" s="52"/>
      <c r="X724" s="50"/>
      <c r="Y724" s="50"/>
      <c r="Z724" s="50"/>
    </row>
    <row r="725" spans="1:26" ht="17.2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0"/>
      <c r="K725" s="125"/>
      <c r="L725" s="125"/>
      <c r="R725" s="50"/>
      <c r="S725" s="50"/>
      <c r="T725" s="50"/>
      <c r="U725" s="50"/>
      <c r="V725" s="50"/>
      <c r="W725" s="52"/>
      <c r="X725" s="50"/>
      <c r="Y725" s="50"/>
      <c r="Z725" s="50"/>
    </row>
    <row r="726" spans="1:26" ht="17.2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0"/>
      <c r="K726" s="125"/>
      <c r="L726" s="125"/>
      <c r="R726" s="50"/>
      <c r="S726" s="50"/>
      <c r="T726" s="50"/>
      <c r="U726" s="50"/>
      <c r="V726" s="50"/>
      <c r="W726" s="52"/>
      <c r="X726" s="50"/>
      <c r="Y726" s="50"/>
      <c r="Z726" s="50"/>
    </row>
    <row r="727" spans="1:26" ht="17.2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0"/>
      <c r="K727" s="125"/>
      <c r="L727" s="125"/>
      <c r="R727" s="50"/>
      <c r="S727" s="50"/>
      <c r="T727" s="50"/>
      <c r="U727" s="50"/>
      <c r="V727" s="50"/>
      <c r="W727" s="52"/>
      <c r="X727" s="50"/>
      <c r="Y727" s="50"/>
      <c r="Z727" s="50"/>
    </row>
    <row r="728" spans="1:26" ht="17.2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0"/>
      <c r="K728" s="125"/>
      <c r="L728" s="125"/>
      <c r="R728" s="50"/>
      <c r="S728" s="50"/>
      <c r="T728" s="50"/>
      <c r="U728" s="50"/>
      <c r="V728" s="50"/>
      <c r="W728" s="52"/>
      <c r="X728" s="50"/>
      <c r="Y728" s="50"/>
      <c r="Z728" s="50"/>
    </row>
    <row r="729" spans="1:26" ht="17.2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0"/>
      <c r="K729" s="125"/>
      <c r="L729" s="125"/>
      <c r="R729" s="50"/>
      <c r="S729" s="50"/>
      <c r="T729" s="50"/>
      <c r="U729" s="50"/>
      <c r="V729" s="50"/>
      <c r="W729" s="52"/>
      <c r="X729" s="50"/>
      <c r="Y729" s="50"/>
      <c r="Z729" s="50"/>
    </row>
    <row r="730" spans="1:26" ht="17.2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0"/>
      <c r="K730" s="125"/>
      <c r="L730" s="125"/>
      <c r="R730" s="50"/>
      <c r="S730" s="50"/>
      <c r="T730" s="50"/>
      <c r="U730" s="50"/>
      <c r="V730" s="50"/>
      <c r="W730" s="52"/>
      <c r="X730" s="50"/>
      <c r="Y730" s="50"/>
      <c r="Z730" s="50"/>
    </row>
    <row r="731" spans="1:26" ht="17.2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0"/>
      <c r="K731" s="125"/>
      <c r="L731" s="125"/>
      <c r="R731" s="50"/>
      <c r="S731" s="50"/>
      <c r="T731" s="50"/>
      <c r="U731" s="50"/>
      <c r="V731" s="50"/>
      <c r="W731" s="52"/>
      <c r="X731" s="50"/>
      <c r="Y731" s="50"/>
      <c r="Z731" s="50"/>
    </row>
    <row r="732" spans="1:26" ht="17.2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0"/>
      <c r="K732" s="125"/>
      <c r="L732" s="125"/>
      <c r="R732" s="50"/>
      <c r="S732" s="50"/>
      <c r="T732" s="50"/>
      <c r="U732" s="50"/>
      <c r="V732" s="50"/>
      <c r="W732" s="52"/>
      <c r="X732" s="50"/>
      <c r="Y732" s="50"/>
      <c r="Z732" s="50"/>
    </row>
    <row r="733" spans="1:26" ht="17.2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0"/>
      <c r="K733" s="125"/>
      <c r="L733" s="125"/>
      <c r="R733" s="50"/>
      <c r="S733" s="50"/>
      <c r="T733" s="50"/>
      <c r="U733" s="50"/>
      <c r="V733" s="50"/>
      <c r="W733" s="52"/>
      <c r="X733" s="50"/>
      <c r="Y733" s="50"/>
      <c r="Z733" s="50"/>
    </row>
    <row r="734" spans="1:26" ht="17.2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0"/>
      <c r="K734" s="125"/>
      <c r="L734" s="125"/>
      <c r="R734" s="50"/>
      <c r="S734" s="50"/>
      <c r="T734" s="50"/>
      <c r="U734" s="50"/>
      <c r="V734" s="50"/>
      <c r="W734" s="52"/>
      <c r="X734" s="50"/>
      <c r="Y734" s="50"/>
      <c r="Z734" s="50"/>
    </row>
    <row r="735" spans="1:26" ht="17.2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0"/>
      <c r="K735" s="125"/>
      <c r="L735" s="125"/>
      <c r="R735" s="50"/>
      <c r="S735" s="50"/>
      <c r="T735" s="50"/>
      <c r="U735" s="50"/>
      <c r="V735" s="50"/>
      <c r="W735" s="52"/>
      <c r="X735" s="50"/>
      <c r="Y735" s="50"/>
      <c r="Z735" s="50"/>
    </row>
    <row r="736" spans="1:26" ht="17.2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0"/>
      <c r="K736" s="125"/>
      <c r="L736" s="125"/>
      <c r="R736" s="50"/>
      <c r="S736" s="50"/>
      <c r="T736" s="50"/>
      <c r="U736" s="50"/>
      <c r="V736" s="50"/>
      <c r="W736" s="52"/>
      <c r="X736" s="50"/>
      <c r="Y736" s="50"/>
      <c r="Z736" s="50"/>
    </row>
    <row r="737" spans="1:26" ht="17.2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0"/>
      <c r="K737" s="125"/>
      <c r="L737" s="125"/>
      <c r="R737" s="50"/>
      <c r="S737" s="50"/>
      <c r="T737" s="50"/>
      <c r="U737" s="50"/>
      <c r="V737" s="50"/>
      <c r="W737" s="52"/>
      <c r="X737" s="50"/>
      <c r="Y737" s="50"/>
      <c r="Z737" s="50"/>
    </row>
    <row r="738" spans="1:26" ht="17.2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0"/>
      <c r="K738" s="125"/>
      <c r="L738" s="125"/>
      <c r="R738" s="50"/>
      <c r="S738" s="50"/>
      <c r="T738" s="50"/>
      <c r="U738" s="50"/>
      <c r="V738" s="50"/>
      <c r="W738" s="52"/>
      <c r="X738" s="50"/>
      <c r="Y738" s="50"/>
      <c r="Z738" s="50"/>
    </row>
    <row r="739" spans="1:26" ht="17.2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0"/>
      <c r="K739" s="125"/>
      <c r="L739" s="125"/>
      <c r="R739" s="50"/>
      <c r="S739" s="50"/>
      <c r="T739" s="50"/>
      <c r="U739" s="50"/>
      <c r="V739" s="50"/>
      <c r="W739" s="52"/>
      <c r="X739" s="50"/>
      <c r="Y739" s="50"/>
      <c r="Z739" s="50"/>
    </row>
    <row r="740" spans="1:26" ht="17.2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0"/>
      <c r="K740" s="125"/>
      <c r="L740" s="125"/>
      <c r="R740" s="50"/>
      <c r="S740" s="50"/>
      <c r="T740" s="50"/>
      <c r="U740" s="50"/>
      <c r="V740" s="50"/>
      <c r="W740" s="52"/>
      <c r="X740" s="50"/>
      <c r="Y740" s="50"/>
      <c r="Z740" s="50"/>
    </row>
    <row r="741" spans="1:26" ht="17.2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0"/>
      <c r="K741" s="125"/>
      <c r="L741" s="125"/>
      <c r="R741" s="50"/>
      <c r="S741" s="50"/>
      <c r="T741" s="50"/>
      <c r="U741" s="50"/>
      <c r="V741" s="50"/>
      <c r="W741" s="52"/>
      <c r="X741" s="50"/>
      <c r="Y741" s="50"/>
      <c r="Z741" s="50"/>
    </row>
    <row r="742" spans="1:26" ht="17.2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0"/>
      <c r="K742" s="125"/>
      <c r="L742" s="125"/>
      <c r="R742" s="50"/>
      <c r="S742" s="50"/>
      <c r="T742" s="50"/>
      <c r="U742" s="50"/>
      <c r="V742" s="50"/>
      <c r="W742" s="52"/>
      <c r="X742" s="50"/>
      <c r="Y742" s="50"/>
      <c r="Z742" s="50"/>
    </row>
    <row r="743" spans="1:26" ht="17.2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0"/>
      <c r="K743" s="125"/>
      <c r="L743" s="125"/>
      <c r="R743" s="50"/>
      <c r="S743" s="50"/>
      <c r="T743" s="50"/>
      <c r="U743" s="50"/>
      <c r="V743" s="50"/>
      <c r="W743" s="52"/>
      <c r="X743" s="50"/>
      <c r="Y743" s="50"/>
      <c r="Z743" s="50"/>
    </row>
    <row r="744" spans="1:26" ht="17.2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0"/>
      <c r="K744" s="125"/>
      <c r="L744" s="125"/>
      <c r="R744" s="50"/>
      <c r="S744" s="50"/>
      <c r="T744" s="50"/>
      <c r="U744" s="50"/>
      <c r="V744" s="50"/>
      <c r="W744" s="52"/>
      <c r="X744" s="50"/>
      <c r="Y744" s="50"/>
      <c r="Z744" s="50"/>
    </row>
    <row r="745" spans="1:26" ht="17.2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0"/>
      <c r="K745" s="125"/>
      <c r="L745" s="125"/>
      <c r="R745" s="50"/>
      <c r="S745" s="50"/>
      <c r="T745" s="50"/>
      <c r="U745" s="50"/>
      <c r="V745" s="50"/>
      <c r="W745" s="52"/>
      <c r="X745" s="50"/>
      <c r="Y745" s="50"/>
      <c r="Z745" s="50"/>
    </row>
    <row r="746" spans="1:26" ht="17.2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0"/>
      <c r="K746" s="125"/>
      <c r="L746" s="125"/>
      <c r="R746" s="50"/>
      <c r="S746" s="50"/>
      <c r="T746" s="50"/>
      <c r="U746" s="50"/>
      <c r="V746" s="50"/>
      <c r="W746" s="52"/>
      <c r="X746" s="50"/>
      <c r="Y746" s="50"/>
      <c r="Z746" s="50"/>
    </row>
    <row r="747" spans="1:26" ht="17.2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0"/>
      <c r="K747" s="125"/>
      <c r="L747" s="125"/>
      <c r="R747" s="50"/>
      <c r="S747" s="50"/>
      <c r="T747" s="50"/>
      <c r="U747" s="50"/>
      <c r="V747" s="50"/>
      <c r="W747" s="52"/>
      <c r="X747" s="50"/>
      <c r="Y747" s="50"/>
      <c r="Z747" s="50"/>
    </row>
    <row r="748" spans="1:26" ht="17.2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0"/>
      <c r="K748" s="125"/>
      <c r="L748" s="125"/>
      <c r="R748" s="50"/>
      <c r="S748" s="50"/>
      <c r="T748" s="50"/>
      <c r="U748" s="50"/>
      <c r="V748" s="50"/>
      <c r="W748" s="52"/>
      <c r="X748" s="50"/>
      <c r="Y748" s="50"/>
      <c r="Z748" s="50"/>
    </row>
    <row r="749" spans="1:26" ht="17.2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0"/>
      <c r="K749" s="125"/>
      <c r="L749" s="125"/>
      <c r="R749" s="50"/>
      <c r="S749" s="50"/>
      <c r="T749" s="50"/>
      <c r="U749" s="50"/>
      <c r="V749" s="50"/>
      <c r="W749" s="52"/>
      <c r="X749" s="50"/>
      <c r="Y749" s="50"/>
      <c r="Z749" s="50"/>
    </row>
    <row r="750" spans="1:26" ht="17.2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0"/>
      <c r="K750" s="125"/>
      <c r="L750" s="125"/>
      <c r="R750" s="50"/>
      <c r="S750" s="50"/>
      <c r="T750" s="50"/>
      <c r="U750" s="50"/>
      <c r="V750" s="50"/>
      <c r="W750" s="52"/>
      <c r="X750" s="50"/>
      <c r="Y750" s="50"/>
      <c r="Z750" s="50"/>
    </row>
    <row r="751" spans="1:26" ht="17.2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0"/>
      <c r="K751" s="125"/>
      <c r="L751" s="125"/>
      <c r="R751" s="50"/>
      <c r="S751" s="50"/>
      <c r="T751" s="50"/>
      <c r="U751" s="50"/>
      <c r="V751" s="50"/>
      <c r="W751" s="52"/>
      <c r="X751" s="50"/>
      <c r="Y751" s="50"/>
      <c r="Z751" s="50"/>
    </row>
    <row r="752" spans="1:26" ht="17.2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0"/>
      <c r="K752" s="125"/>
      <c r="L752" s="125"/>
      <c r="R752" s="50"/>
      <c r="S752" s="50"/>
      <c r="T752" s="50"/>
      <c r="U752" s="50"/>
      <c r="V752" s="50"/>
      <c r="W752" s="52"/>
      <c r="X752" s="50"/>
      <c r="Y752" s="50"/>
      <c r="Z752" s="50"/>
    </row>
    <row r="753" spans="1:26" ht="17.2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0"/>
      <c r="K753" s="125"/>
      <c r="L753" s="125"/>
      <c r="R753" s="50"/>
      <c r="S753" s="50"/>
      <c r="T753" s="50"/>
      <c r="U753" s="50"/>
      <c r="V753" s="50"/>
      <c r="W753" s="52"/>
      <c r="X753" s="50"/>
      <c r="Y753" s="50"/>
      <c r="Z753" s="50"/>
    </row>
    <row r="754" spans="1:26" ht="17.2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0"/>
      <c r="K754" s="125"/>
      <c r="L754" s="125"/>
      <c r="R754" s="50"/>
      <c r="S754" s="50"/>
      <c r="T754" s="50"/>
      <c r="U754" s="50"/>
      <c r="V754" s="50"/>
      <c r="W754" s="52"/>
      <c r="X754" s="50"/>
      <c r="Y754" s="50"/>
      <c r="Z754" s="50"/>
    </row>
    <row r="755" spans="1:26" ht="17.2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0"/>
      <c r="K755" s="125"/>
      <c r="L755" s="125"/>
      <c r="R755" s="50"/>
      <c r="S755" s="50"/>
      <c r="T755" s="50"/>
      <c r="U755" s="50"/>
      <c r="V755" s="50"/>
      <c r="W755" s="52"/>
      <c r="X755" s="50"/>
      <c r="Y755" s="50"/>
      <c r="Z755" s="50"/>
    </row>
    <row r="756" spans="1:26" ht="17.2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0"/>
      <c r="K756" s="125"/>
      <c r="L756" s="125"/>
      <c r="R756" s="50"/>
      <c r="S756" s="50"/>
      <c r="T756" s="50"/>
      <c r="U756" s="50"/>
      <c r="V756" s="50"/>
      <c r="W756" s="52"/>
      <c r="X756" s="50"/>
      <c r="Y756" s="50"/>
      <c r="Z756" s="50"/>
    </row>
    <row r="757" spans="1:26" ht="17.2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0"/>
      <c r="K757" s="125"/>
      <c r="L757" s="125"/>
      <c r="R757" s="50"/>
      <c r="S757" s="50"/>
      <c r="T757" s="50"/>
      <c r="U757" s="50"/>
      <c r="V757" s="50"/>
      <c r="W757" s="52"/>
      <c r="X757" s="50"/>
      <c r="Y757" s="50"/>
      <c r="Z757" s="50"/>
    </row>
    <row r="758" spans="1:26" ht="17.2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0"/>
      <c r="K758" s="125"/>
      <c r="L758" s="125"/>
      <c r="R758" s="50"/>
      <c r="S758" s="50"/>
      <c r="T758" s="50"/>
      <c r="U758" s="50"/>
      <c r="V758" s="50"/>
      <c r="W758" s="52"/>
      <c r="X758" s="50"/>
      <c r="Y758" s="50"/>
      <c r="Z758" s="50"/>
    </row>
    <row r="759" spans="1:26" ht="17.2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0"/>
      <c r="K759" s="125"/>
      <c r="L759" s="125"/>
      <c r="R759" s="50"/>
      <c r="S759" s="50"/>
      <c r="T759" s="50"/>
      <c r="U759" s="50"/>
      <c r="V759" s="50"/>
      <c r="W759" s="52"/>
      <c r="X759" s="50"/>
      <c r="Y759" s="50"/>
      <c r="Z759" s="50"/>
    </row>
    <row r="760" spans="1:26" ht="17.2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0"/>
      <c r="K760" s="125"/>
      <c r="L760" s="125"/>
      <c r="R760" s="50"/>
      <c r="S760" s="50"/>
      <c r="T760" s="50"/>
      <c r="U760" s="50"/>
      <c r="V760" s="50"/>
      <c r="W760" s="52"/>
      <c r="X760" s="50"/>
      <c r="Y760" s="50"/>
      <c r="Z760" s="50"/>
    </row>
    <row r="761" spans="1:26" ht="17.2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0"/>
      <c r="K761" s="125"/>
      <c r="L761" s="125"/>
      <c r="R761" s="50"/>
      <c r="S761" s="50"/>
      <c r="T761" s="50"/>
      <c r="U761" s="50"/>
      <c r="V761" s="50"/>
      <c r="W761" s="52"/>
      <c r="X761" s="50"/>
      <c r="Y761" s="50"/>
      <c r="Z761" s="50"/>
    </row>
    <row r="762" spans="1:26" ht="17.2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0"/>
      <c r="K762" s="125"/>
      <c r="L762" s="125"/>
      <c r="R762" s="50"/>
      <c r="S762" s="50"/>
      <c r="T762" s="50"/>
      <c r="U762" s="50"/>
      <c r="V762" s="50"/>
      <c r="W762" s="52"/>
      <c r="X762" s="50"/>
      <c r="Y762" s="50"/>
      <c r="Z762" s="50"/>
    </row>
    <row r="763" spans="1:26" ht="17.2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0"/>
      <c r="K763" s="125"/>
      <c r="L763" s="125"/>
      <c r="R763" s="50"/>
      <c r="S763" s="50"/>
      <c r="T763" s="50"/>
      <c r="U763" s="50"/>
      <c r="V763" s="50"/>
      <c r="W763" s="52"/>
      <c r="X763" s="50"/>
      <c r="Y763" s="50"/>
      <c r="Z763" s="50"/>
    </row>
    <row r="764" spans="1:26" ht="17.2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0"/>
      <c r="K764" s="125"/>
      <c r="L764" s="125"/>
      <c r="R764" s="50"/>
      <c r="S764" s="50"/>
      <c r="T764" s="50"/>
      <c r="U764" s="50"/>
      <c r="V764" s="50"/>
      <c r="W764" s="52"/>
      <c r="X764" s="50"/>
      <c r="Y764" s="50"/>
      <c r="Z764" s="50"/>
    </row>
    <row r="765" spans="1:26" ht="17.2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0"/>
      <c r="K765" s="125"/>
      <c r="L765" s="125"/>
      <c r="R765" s="50"/>
      <c r="S765" s="50"/>
      <c r="T765" s="50"/>
      <c r="U765" s="50"/>
      <c r="V765" s="50"/>
      <c r="W765" s="52"/>
      <c r="X765" s="50"/>
      <c r="Y765" s="50"/>
      <c r="Z765" s="50"/>
    </row>
    <row r="766" spans="1:26" ht="17.2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0"/>
      <c r="K766" s="125"/>
      <c r="L766" s="125"/>
      <c r="R766" s="50"/>
      <c r="S766" s="50"/>
      <c r="T766" s="50"/>
      <c r="U766" s="50"/>
      <c r="V766" s="50"/>
      <c r="W766" s="52"/>
      <c r="X766" s="50"/>
      <c r="Y766" s="50"/>
      <c r="Z766" s="50"/>
    </row>
    <row r="767" spans="1:26" ht="17.2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0"/>
      <c r="K767" s="125"/>
      <c r="L767" s="125"/>
      <c r="R767" s="50"/>
      <c r="S767" s="50"/>
      <c r="T767" s="50"/>
      <c r="U767" s="50"/>
      <c r="V767" s="50"/>
      <c r="W767" s="52"/>
      <c r="X767" s="50"/>
      <c r="Y767" s="50"/>
      <c r="Z767" s="50"/>
    </row>
    <row r="768" spans="1:26" ht="17.2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0"/>
      <c r="K768" s="125"/>
      <c r="L768" s="125"/>
      <c r="R768" s="50"/>
      <c r="S768" s="50"/>
      <c r="T768" s="50"/>
      <c r="U768" s="50"/>
      <c r="V768" s="50"/>
      <c r="W768" s="52"/>
      <c r="X768" s="50"/>
      <c r="Y768" s="50"/>
      <c r="Z768" s="50"/>
    </row>
    <row r="769" spans="1:26" ht="17.2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0"/>
      <c r="K769" s="125"/>
      <c r="L769" s="125"/>
      <c r="R769" s="50"/>
      <c r="S769" s="50"/>
      <c r="T769" s="50"/>
      <c r="U769" s="50"/>
      <c r="V769" s="50"/>
      <c r="W769" s="52"/>
      <c r="X769" s="50"/>
      <c r="Y769" s="50"/>
      <c r="Z769" s="50"/>
    </row>
    <row r="770" spans="1:26" ht="17.2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0"/>
      <c r="K770" s="125"/>
      <c r="L770" s="125"/>
      <c r="R770" s="50"/>
      <c r="S770" s="50"/>
      <c r="T770" s="50"/>
      <c r="U770" s="50"/>
      <c r="V770" s="50"/>
      <c r="W770" s="52"/>
      <c r="X770" s="50"/>
      <c r="Y770" s="50"/>
      <c r="Z770" s="50"/>
    </row>
    <row r="771" spans="1:26" ht="17.2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0"/>
      <c r="K771" s="125"/>
      <c r="L771" s="125"/>
      <c r="R771" s="50"/>
      <c r="S771" s="50"/>
      <c r="T771" s="50"/>
      <c r="U771" s="50"/>
      <c r="V771" s="50"/>
      <c r="W771" s="52"/>
      <c r="X771" s="50"/>
      <c r="Y771" s="50"/>
      <c r="Z771" s="50"/>
    </row>
    <row r="772" spans="1:26" ht="17.2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0"/>
      <c r="K772" s="125"/>
      <c r="L772" s="125"/>
      <c r="R772" s="50"/>
      <c r="S772" s="50"/>
      <c r="T772" s="50"/>
      <c r="U772" s="50"/>
      <c r="V772" s="50"/>
      <c r="W772" s="52"/>
      <c r="X772" s="50"/>
      <c r="Y772" s="50"/>
      <c r="Z772" s="50"/>
    </row>
    <row r="773" spans="1:26" ht="17.2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0"/>
      <c r="K773" s="125"/>
      <c r="L773" s="125"/>
      <c r="R773" s="50"/>
      <c r="S773" s="50"/>
      <c r="T773" s="50"/>
      <c r="U773" s="50"/>
      <c r="V773" s="50"/>
      <c r="W773" s="52"/>
      <c r="X773" s="50"/>
      <c r="Y773" s="50"/>
      <c r="Z773" s="50"/>
    </row>
    <row r="774" spans="1:26" ht="17.2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0"/>
      <c r="K774" s="125"/>
      <c r="L774" s="125"/>
      <c r="R774" s="50"/>
      <c r="S774" s="50"/>
      <c r="T774" s="50"/>
      <c r="U774" s="50"/>
      <c r="V774" s="50"/>
      <c r="W774" s="52"/>
      <c r="X774" s="50"/>
      <c r="Y774" s="50"/>
      <c r="Z774" s="50"/>
    </row>
    <row r="775" spans="1:26" ht="17.2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0"/>
      <c r="K775" s="125"/>
      <c r="L775" s="125"/>
      <c r="R775" s="50"/>
      <c r="S775" s="50"/>
      <c r="T775" s="50"/>
      <c r="U775" s="50"/>
      <c r="V775" s="50"/>
      <c r="W775" s="52"/>
      <c r="X775" s="50"/>
      <c r="Y775" s="50"/>
      <c r="Z775" s="50"/>
    </row>
    <row r="776" spans="1:26" ht="17.2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0"/>
      <c r="K776" s="125"/>
      <c r="L776" s="125"/>
      <c r="R776" s="50"/>
      <c r="S776" s="50"/>
      <c r="T776" s="50"/>
      <c r="U776" s="50"/>
      <c r="V776" s="50"/>
      <c r="W776" s="52"/>
      <c r="X776" s="50"/>
      <c r="Y776" s="50"/>
      <c r="Z776" s="50"/>
    </row>
    <row r="777" spans="1:26" ht="17.2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0"/>
      <c r="K777" s="125"/>
      <c r="L777" s="125"/>
      <c r="R777" s="50"/>
      <c r="S777" s="50"/>
      <c r="T777" s="50"/>
      <c r="U777" s="50"/>
      <c r="V777" s="50"/>
      <c r="W777" s="52"/>
      <c r="X777" s="50"/>
      <c r="Y777" s="50"/>
      <c r="Z777" s="50"/>
    </row>
    <row r="778" spans="1:26" ht="17.2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0"/>
      <c r="K778" s="125"/>
      <c r="L778" s="125"/>
      <c r="R778" s="50"/>
      <c r="S778" s="50"/>
      <c r="T778" s="50"/>
      <c r="U778" s="50"/>
      <c r="V778" s="50"/>
      <c r="W778" s="52"/>
      <c r="X778" s="50"/>
      <c r="Y778" s="50"/>
      <c r="Z778" s="50"/>
    </row>
    <row r="779" spans="1:26" ht="17.2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0"/>
      <c r="K779" s="125"/>
      <c r="L779" s="125"/>
      <c r="R779" s="50"/>
      <c r="S779" s="50"/>
      <c r="T779" s="50"/>
      <c r="U779" s="50"/>
      <c r="V779" s="50"/>
      <c r="W779" s="52"/>
      <c r="X779" s="50"/>
      <c r="Y779" s="50"/>
      <c r="Z779" s="50"/>
    </row>
    <row r="780" spans="1:26" ht="17.2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0"/>
      <c r="K780" s="125"/>
      <c r="L780" s="125"/>
      <c r="R780" s="50"/>
      <c r="S780" s="50"/>
      <c r="T780" s="50"/>
      <c r="U780" s="50"/>
      <c r="V780" s="50"/>
      <c r="W780" s="52"/>
      <c r="X780" s="50"/>
      <c r="Y780" s="50"/>
      <c r="Z780" s="50"/>
    </row>
    <row r="781" spans="1:26" ht="17.2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0"/>
      <c r="K781" s="125"/>
      <c r="L781" s="125"/>
      <c r="R781" s="50"/>
      <c r="S781" s="50"/>
      <c r="T781" s="50"/>
      <c r="U781" s="50"/>
      <c r="V781" s="50"/>
      <c r="W781" s="52"/>
      <c r="X781" s="50"/>
      <c r="Y781" s="50"/>
      <c r="Z781" s="50"/>
    </row>
    <row r="782" spans="1:26" ht="17.2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0"/>
      <c r="K782" s="125"/>
      <c r="L782" s="125"/>
      <c r="R782" s="50"/>
      <c r="S782" s="50"/>
      <c r="T782" s="50"/>
      <c r="U782" s="50"/>
      <c r="V782" s="50"/>
      <c r="W782" s="52"/>
      <c r="X782" s="50"/>
      <c r="Y782" s="50"/>
      <c r="Z782" s="50"/>
    </row>
    <row r="783" spans="1:26" ht="17.2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0"/>
      <c r="K783" s="125"/>
      <c r="L783" s="125"/>
      <c r="R783" s="50"/>
      <c r="S783" s="50"/>
      <c r="T783" s="50"/>
      <c r="U783" s="50"/>
      <c r="V783" s="50"/>
      <c r="W783" s="52"/>
      <c r="X783" s="50"/>
      <c r="Y783" s="50"/>
      <c r="Z783" s="50"/>
    </row>
    <row r="784" spans="1:26" ht="17.2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0"/>
      <c r="K784" s="125"/>
      <c r="L784" s="125"/>
      <c r="R784" s="50"/>
      <c r="S784" s="50"/>
      <c r="T784" s="50"/>
      <c r="U784" s="50"/>
      <c r="V784" s="50"/>
      <c r="W784" s="52"/>
      <c r="X784" s="50"/>
      <c r="Y784" s="50"/>
      <c r="Z784" s="50"/>
    </row>
    <row r="785" spans="1:26" ht="17.2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0"/>
      <c r="K785" s="125"/>
      <c r="L785" s="125"/>
      <c r="R785" s="50"/>
      <c r="S785" s="50"/>
      <c r="T785" s="50"/>
      <c r="U785" s="50"/>
      <c r="V785" s="50"/>
      <c r="W785" s="52"/>
      <c r="X785" s="50"/>
      <c r="Y785" s="50"/>
      <c r="Z785" s="50"/>
    </row>
    <row r="786" spans="1:26" ht="17.2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0"/>
      <c r="K786" s="125"/>
      <c r="L786" s="125"/>
      <c r="R786" s="50"/>
      <c r="S786" s="50"/>
      <c r="T786" s="50"/>
      <c r="U786" s="50"/>
      <c r="V786" s="50"/>
      <c r="W786" s="52"/>
      <c r="X786" s="50"/>
      <c r="Y786" s="50"/>
      <c r="Z786" s="50"/>
    </row>
    <row r="787" spans="1:26" ht="17.2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0"/>
      <c r="K787" s="125"/>
      <c r="L787" s="125"/>
      <c r="R787" s="50"/>
      <c r="S787" s="50"/>
      <c r="T787" s="50"/>
      <c r="U787" s="50"/>
      <c r="V787" s="50"/>
      <c r="W787" s="52"/>
      <c r="X787" s="50"/>
      <c r="Y787" s="50"/>
      <c r="Z787" s="50"/>
    </row>
    <row r="788" spans="1:26" ht="17.2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0"/>
      <c r="K788" s="125"/>
      <c r="L788" s="125"/>
      <c r="R788" s="50"/>
      <c r="S788" s="50"/>
      <c r="T788" s="50"/>
      <c r="U788" s="50"/>
      <c r="V788" s="50"/>
      <c r="W788" s="52"/>
      <c r="X788" s="50"/>
      <c r="Y788" s="50"/>
      <c r="Z788" s="50"/>
    </row>
    <row r="789" spans="1:26" ht="17.2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0"/>
      <c r="K789" s="125"/>
      <c r="L789" s="125"/>
      <c r="R789" s="50"/>
      <c r="S789" s="50"/>
      <c r="T789" s="50"/>
      <c r="U789" s="50"/>
      <c r="V789" s="50"/>
      <c r="W789" s="52"/>
      <c r="X789" s="50"/>
      <c r="Y789" s="50"/>
      <c r="Z789" s="50"/>
    </row>
    <row r="790" spans="1:26" ht="17.2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0"/>
      <c r="K790" s="125"/>
      <c r="L790" s="125"/>
      <c r="R790" s="50"/>
      <c r="S790" s="50"/>
      <c r="T790" s="50"/>
      <c r="U790" s="50"/>
      <c r="V790" s="50"/>
      <c r="W790" s="52"/>
      <c r="X790" s="50"/>
      <c r="Y790" s="50"/>
      <c r="Z790" s="50"/>
    </row>
    <row r="791" spans="1:26" ht="17.2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0"/>
      <c r="K791" s="125"/>
      <c r="L791" s="125"/>
      <c r="R791" s="50"/>
      <c r="S791" s="50"/>
      <c r="T791" s="50"/>
      <c r="U791" s="50"/>
      <c r="V791" s="50"/>
      <c r="W791" s="52"/>
      <c r="X791" s="50"/>
      <c r="Y791" s="50"/>
      <c r="Z791" s="50"/>
    </row>
    <row r="792" spans="1:26" ht="17.2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0"/>
      <c r="K792" s="125"/>
      <c r="L792" s="125"/>
      <c r="R792" s="50"/>
      <c r="S792" s="50"/>
      <c r="T792" s="50"/>
      <c r="U792" s="50"/>
      <c r="V792" s="50"/>
      <c r="W792" s="52"/>
      <c r="X792" s="50"/>
      <c r="Y792" s="50"/>
      <c r="Z792" s="50"/>
    </row>
    <row r="793" spans="1:26" ht="17.2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0"/>
      <c r="K793" s="125"/>
      <c r="L793" s="125"/>
      <c r="R793" s="50"/>
      <c r="S793" s="50"/>
      <c r="T793" s="50"/>
      <c r="U793" s="50"/>
      <c r="V793" s="50"/>
      <c r="W793" s="52"/>
      <c r="X793" s="50"/>
      <c r="Y793" s="50"/>
      <c r="Z793" s="50"/>
    </row>
    <row r="794" spans="1:26" ht="17.2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0"/>
      <c r="K794" s="125"/>
      <c r="L794" s="125"/>
      <c r="R794" s="50"/>
      <c r="S794" s="50"/>
      <c r="T794" s="50"/>
      <c r="U794" s="50"/>
      <c r="V794" s="50"/>
      <c r="W794" s="52"/>
      <c r="X794" s="50"/>
      <c r="Y794" s="50"/>
      <c r="Z794" s="50"/>
    </row>
    <row r="795" spans="1:26" ht="17.2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0"/>
      <c r="K795" s="125"/>
      <c r="L795" s="125"/>
      <c r="R795" s="50"/>
      <c r="S795" s="50"/>
      <c r="T795" s="50"/>
      <c r="U795" s="50"/>
      <c r="V795" s="50"/>
      <c r="W795" s="52"/>
      <c r="X795" s="50"/>
      <c r="Y795" s="50"/>
      <c r="Z795" s="50"/>
    </row>
    <row r="796" spans="1:26" ht="17.2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0"/>
      <c r="K796" s="125"/>
      <c r="L796" s="125"/>
      <c r="R796" s="50"/>
      <c r="S796" s="50"/>
      <c r="T796" s="50"/>
      <c r="U796" s="50"/>
      <c r="V796" s="50"/>
      <c r="W796" s="52"/>
      <c r="X796" s="50"/>
      <c r="Y796" s="50"/>
      <c r="Z796" s="50"/>
    </row>
    <row r="797" spans="1:26" ht="17.2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0"/>
      <c r="K797" s="125"/>
      <c r="L797" s="125"/>
      <c r="R797" s="50"/>
      <c r="S797" s="50"/>
      <c r="T797" s="50"/>
      <c r="U797" s="50"/>
      <c r="V797" s="50"/>
      <c r="W797" s="52"/>
      <c r="X797" s="50"/>
      <c r="Y797" s="50"/>
      <c r="Z797" s="50"/>
    </row>
    <row r="798" spans="1:26" ht="17.2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0"/>
      <c r="K798" s="125"/>
      <c r="L798" s="125"/>
      <c r="R798" s="50"/>
      <c r="S798" s="50"/>
      <c r="T798" s="50"/>
      <c r="U798" s="50"/>
      <c r="V798" s="50"/>
      <c r="W798" s="52"/>
      <c r="X798" s="50"/>
      <c r="Y798" s="50"/>
      <c r="Z798" s="50"/>
    </row>
    <row r="799" spans="1:26" ht="17.2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0"/>
      <c r="K799" s="125"/>
      <c r="L799" s="125"/>
      <c r="R799" s="50"/>
      <c r="S799" s="50"/>
      <c r="T799" s="50"/>
      <c r="U799" s="50"/>
      <c r="V799" s="50"/>
      <c r="W799" s="52"/>
      <c r="X799" s="50"/>
      <c r="Y799" s="50"/>
      <c r="Z799" s="50"/>
    </row>
    <row r="800" spans="1:26" ht="17.2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0"/>
      <c r="K800" s="125"/>
      <c r="L800" s="125"/>
      <c r="R800" s="50"/>
      <c r="S800" s="50"/>
      <c r="T800" s="50"/>
      <c r="U800" s="50"/>
      <c r="V800" s="50"/>
      <c r="W800" s="52"/>
      <c r="X800" s="50"/>
      <c r="Y800" s="50"/>
      <c r="Z800" s="50"/>
    </row>
    <row r="801" spans="1:26" ht="17.2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0"/>
      <c r="K801" s="125"/>
      <c r="L801" s="125"/>
      <c r="R801" s="50"/>
      <c r="S801" s="50"/>
      <c r="T801" s="50"/>
      <c r="U801" s="50"/>
      <c r="V801" s="50"/>
      <c r="W801" s="52"/>
      <c r="X801" s="50"/>
      <c r="Y801" s="50"/>
      <c r="Z801" s="50"/>
    </row>
    <row r="802" spans="1:26" ht="17.2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0"/>
      <c r="K802" s="125"/>
      <c r="L802" s="125"/>
      <c r="R802" s="50"/>
      <c r="S802" s="50"/>
      <c r="T802" s="50"/>
      <c r="U802" s="50"/>
      <c r="V802" s="50"/>
      <c r="W802" s="52"/>
      <c r="X802" s="50"/>
      <c r="Y802" s="50"/>
      <c r="Z802" s="50"/>
    </row>
    <row r="803" spans="1:26" ht="17.2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0"/>
      <c r="K803" s="125"/>
      <c r="L803" s="125"/>
      <c r="R803" s="50"/>
      <c r="S803" s="50"/>
      <c r="T803" s="50"/>
      <c r="U803" s="50"/>
      <c r="V803" s="50"/>
      <c r="W803" s="52"/>
      <c r="X803" s="50"/>
      <c r="Y803" s="50"/>
      <c r="Z803" s="50"/>
    </row>
    <row r="804" spans="1:26" ht="17.2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0"/>
      <c r="K804" s="125"/>
      <c r="L804" s="125"/>
      <c r="R804" s="50"/>
      <c r="S804" s="50"/>
      <c r="T804" s="50"/>
      <c r="U804" s="50"/>
      <c r="V804" s="50"/>
      <c r="W804" s="52"/>
      <c r="X804" s="50"/>
      <c r="Y804" s="50"/>
      <c r="Z804" s="50"/>
    </row>
    <row r="805" spans="1:26" ht="17.2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0"/>
      <c r="K805" s="125"/>
      <c r="L805" s="125"/>
      <c r="R805" s="50"/>
      <c r="S805" s="50"/>
      <c r="T805" s="50"/>
      <c r="U805" s="50"/>
      <c r="V805" s="50"/>
      <c r="W805" s="52"/>
      <c r="X805" s="50"/>
      <c r="Y805" s="50"/>
      <c r="Z805" s="50"/>
    </row>
    <row r="806" spans="1:26" ht="17.2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0"/>
      <c r="K806" s="125"/>
      <c r="L806" s="125"/>
      <c r="R806" s="50"/>
      <c r="S806" s="50"/>
      <c r="T806" s="50"/>
      <c r="U806" s="50"/>
      <c r="V806" s="50"/>
      <c r="W806" s="52"/>
      <c r="X806" s="50"/>
      <c r="Y806" s="50"/>
      <c r="Z806" s="50"/>
    </row>
    <row r="807" spans="1:26" ht="17.2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0"/>
      <c r="K807" s="125"/>
      <c r="L807" s="125"/>
      <c r="R807" s="50"/>
      <c r="S807" s="50"/>
      <c r="T807" s="50"/>
      <c r="U807" s="50"/>
      <c r="V807" s="50"/>
      <c r="W807" s="52"/>
      <c r="X807" s="50"/>
      <c r="Y807" s="50"/>
      <c r="Z807" s="50"/>
    </row>
    <row r="808" spans="1:26" ht="17.2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0"/>
      <c r="K808" s="125"/>
      <c r="L808" s="125"/>
      <c r="R808" s="50"/>
      <c r="S808" s="50"/>
      <c r="T808" s="50"/>
      <c r="U808" s="50"/>
      <c r="V808" s="50"/>
      <c r="W808" s="52"/>
      <c r="X808" s="50"/>
      <c r="Y808" s="50"/>
      <c r="Z808" s="50"/>
    </row>
    <row r="809" spans="1:26" ht="17.2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0"/>
      <c r="K809" s="125"/>
      <c r="L809" s="125"/>
      <c r="R809" s="50"/>
      <c r="S809" s="50"/>
      <c r="T809" s="50"/>
      <c r="U809" s="50"/>
      <c r="V809" s="50"/>
      <c r="W809" s="52"/>
      <c r="X809" s="50"/>
      <c r="Y809" s="50"/>
      <c r="Z809" s="50"/>
    </row>
    <row r="810" spans="1:26" ht="17.2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0"/>
      <c r="K810" s="125"/>
      <c r="L810" s="125"/>
      <c r="R810" s="50"/>
      <c r="S810" s="50"/>
      <c r="T810" s="50"/>
      <c r="U810" s="50"/>
      <c r="V810" s="50"/>
      <c r="W810" s="52"/>
      <c r="X810" s="50"/>
      <c r="Y810" s="50"/>
      <c r="Z810" s="50"/>
    </row>
    <row r="811" spans="1:26" ht="17.2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0"/>
      <c r="K811" s="125"/>
      <c r="L811" s="125"/>
      <c r="R811" s="50"/>
      <c r="S811" s="50"/>
      <c r="T811" s="50"/>
      <c r="U811" s="50"/>
      <c r="V811" s="50"/>
      <c r="W811" s="52"/>
      <c r="X811" s="50"/>
      <c r="Y811" s="50"/>
      <c r="Z811" s="50"/>
    </row>
    <row r="812" spans="1:26" ht="17.2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0"/>
      <c r="K812" s="125"/>
      <c r="L812" s="125"/>
      <c r="R812" s="50"/>
      <c r="S812" s="50"/>
      <c r="T812" s="50"/>
      <c r="U812" s="50"/>
      <c r="V812" s="50"/>
      <c r="W812" s="52"/>
      <c r="X812" s="50"/>
      <c r="Y812" s="50"/>
      <c r="Z812" s="50"/>
    </row>
    <row r="813" spans="1:26" ht="17.2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0"/>
      <c r="K813" s="125"/>
      <c r="L813" s="125"/>
      <c r="R813" s="50"/>
      <c r="S813" s="50"/>
      <c r="T813" s="50"/>
      <c r="U813" s="50"/>
      <c r="V813" s="50"/>
      <c r="W813" s="52"/>
      <c r="X813" s="50"/>
      <c r="Y813" s="50"/>
      <c r="Z813" s="50"/>
    </row>
    <row r="814" spans="1:26" ht="17.2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0"/>
      <c r="K814" s="125"/>
      <c r="L814" s="125"/>
      <c r="R814" s="50"/>
      <c r="S814" s="50"/>
      <c r="T814" s="50"/>
      <c r="U814" s="50"/>
      <c r="V814" s="50"/>
      <c r="W814" s="52"/>
      <c r="X814" s="50"/>
      <c r="Y814" s="50"/>
      <c r="Z814" s="50"/>
    </row>
    <row r="815" spans="1:26" ht="17.2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0"/>
      <c r="K815" s="125"/>
      <c r="L815" s="125"/>
      <c r="R815" s="50"/>
      <c r="S815" s="50"/>
      <c r="T815" s="50"/>
      <c r="U815" s="50"/>
      <c r="V815" s="50"/>
      <c r="W815" s="52"/>
      <c r="X815" s="50"/>
      <c r="Y815" s="50"/>
      <c r="Z815" s="50"/>
    </row>
    <row r="816" spans="1:26" ht="17.2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0"/>
      <c r="K816" s="125"/>
      <c r="L816" s="125"/>
      <c r="R816" s="50"/>
      <c r="S816" s="50"/>
      <c r="T816" s="50"/>
      <c r="U816" s="50"/>
      <c r="V816" s="50"/>
      <c r="W816" s="52"/>
      <c r="X816" s="50"/>
      <c r="Y816" s="50"/>
      <c r="Z816" s="50"/>
    </row>
    <row r="817" spans="1:26" ht="17.2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0"/>
      <c r="K817" s="125"/>
      <c r="L817" s="125"/>
      <c r="R817" s="50"/>
      <c r="S817" s="50"/>
      <c r="T817" s="50"/>
      <c r="U817" s="50"/>
      <c r="V817" s="50"/>
      <c r="W817" s="52"/>
      <c r="X817" s="50"/>
      <c r="Y817" s="50"/>
      <c r="Z817" s="50"/>
    </row>
    <row r="818" spans="1:26" ht="17.2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0"/>
      <c r="K818" s="125"/>
      <c r="L818" s="125"/>
      <c r="R818" s="50"/>
      <c r="S818" s="50"/>
      <c r="T818" s="50"/>
      <c r="U818" s="50"/>
      <c r="V818" s="50"/>
      <c r="W818" s="52"/>
      <c r="X818" s="50"/>
      <c r="Y818" s="50"/>
      <c r="Z818" s="50"/>
    </row>
    <row r="819" spans="1:26" ht="17.2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0"/>
      <c r="K819" s="125"/>
      <c r="L819" s="125"/>
      <c r="R819" s="50"/>
      <c r="S819" s="50"/>
      <c r="T819" s="50"/>
      <c r="U819" s="50"/>
      <c r="V819" s="50"/>
      <c r="W819" s="52"/>
      <c r="X819" s="50"/>
      <c r="Y819" s="50"/>
      <c r="Z819" s="50"/>
    </row>
    <row r="820" spans="1:26" ht="17.2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0"/>
      <c r="K820" s="125"/>
      <c r="L820" s="125"/>
      <c r="R820" s="50"/>
      <c r="S820" s="50"/>
      <c r="T820" s="50"/>
      <c r="U820" s="50"/>
      <c r="V820" s="50"/>
      <c r="W820" s="52"/>
      <c r="X820" s="50"/>
      <c r="Y820" s="50"/>
      <c r="Z820" s="50"/>
    </row>
    <row r="821" spans="1:26" ht="17.2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0"/>
      <c r="K821" s="125"/>
      <c r="L821" s="125"/>
      <c r="R821" s="50"/>
      <c r="S821" s="50"/>
      <c r="T821" s="50"/>
      <c r="U821" s="50"/>
      <c r="V821" s="50"/>
      <c r="W821" s="52"/>
      <c r="X821" s="50"/>
      <c r="Y821" s="50"/>
      <c r="Z821" s="50"/>
    </row>
    <row r="822" spans="1:26" ht="17.2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0"/>
      <c r="K822" s="125"/>
      <c r="L822" s="125"/>
      <c r="R822" s="50"/>
      <c r="S822" s="50"/>
      <c r="T822" s="50"/>
      <c r="U822" s="50"/>
      <c r="V822" s="50"/>
      <c r="W822" s="52"/>
      <c r="X822" s="50"/>
      <c r="Y822" s="50"/>
      <c r="Z822" s="50"/>
    </row>
    <row r="823" spans="1:26" ht="17.2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0"/>
      <c r="K823" s="125"/>
      <c r="L823" s="125"/>
      <c r="R823" s="50"/>
      <c r="S823" s="50"/>
      <c r="T823" s="50"/>
      <c r="U823" s="50"/>
      <c r="V823" s="50"/>
      <c r="W823" s="52"/>
      <c r="X823" s="50"/>
      <c r="Y823" s="50"/>
      <c r="Z823" s="50"/>
    </row>
    <row r="824" spans="1:26" ht="17.2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0"/>
      <c r="K824" s="125"/>
      <c r="L824" s="125"/>
      <c r="R824" s="50"/>
      <c r="S824" s="50"/>
      <c r="T824" s="50"/>
      <c r="U824" s="50"/>
      <c r="V824" s="50"/>
      <c r="W824" s="52"/>
      <c r="X824" s="50"/>
      <c r="Y824" s="50"/>
      <c r="Z824" s="50"/>
    </row>
    <row r="825" spans="1:26" ht="17.2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0"/>
      <c r="K825" s="125"/>
      <c r="L825" s="125"/>
      <c r="R825" s="50"/>
      <c r="S825" s="50"/>
      <c r="T825" s="50"/>
      <c r="U825" s="50"/>
      <c r="V825" s="50"/>
      <c r="W825" s="52"/>
      <c r="X825" s="50"/>
      <c r="Y825" s="50"/>
      <c r="Z825" s="50"/>
    </row>
    <row r="826" spans="1:26" ht="17.2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0"/>
      <c r="K826" s="125"/>
      <c r="L826" s="125"/>
      <c r="R826" s="50"/>
      <c r="S826" s="50"/>
      <c r="T826" s="50"/>
      <c r="U826" s="50"/>
      <c r="V826" s="50"/>
      <c r="W826" s="52"/>
      <c r="X826" s="50"/>
      <c r="Y826" s="50"/>
      <c r="Z826" s="50"/>
    </row>
    <row r="827" spans="1:26" ht="17.2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0"/>
      <c r="K827" s="125"/>
      <c r="L827" s="125"/>
      <c r="R827" s="50"/>
      <c r="S827" s="50"/>
      <c r="T827" s="50"/>
      <c r="U827" s="50"/>
      <c r="V827" s="50"/>
      <c r="W827" s="52"/>
      <c r="X827" s="50"/>
      <c r="Y827" s="50"/>
      <c r="Z827" s="50"/>
    </row>
    <row r="828" spans="1:26" ht="17.2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0"/>
      <c r="K828" s="125"/>
      <c r="L828" s="125"/>
      <c r="R828" s="50"/>
      <c r="S828" s="50"/>
      <c r="T828" s="50"/>
      <c r="U828" s="50"/>
      <c r="V828" s="50"/>
      <c r="W828" s="52"/>
      <c r="X828" s="50"/>
      <c r="Y828" s="50"/>
      <c r="Z828" s="50"/>
    </row>
    <row r="829" spans="1:26" ht="17.2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0"/>
      <c r="K829" s="125"/>
      <c r="L829" s="125"/>
      <c r="R829" s="50"/>
      <c r="S829" s="50"/>
      <c r="T829" s="50"/>
      <c r="U829" s="50"/>
      <c r="V829" s="50"/>
      <c r="W829" s="52"/>
      <c r="X829" s="50"/>
      <c r="Y829" s="50"/>
      <c r="Z829" s="50"/>
    </row>
    <row r="830" spans="1:26" ht="17.2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0"/>
      <c r="K830" s="125"/>
      <c r="L830" s="125"/>
      <c r="R830" s="50"/>
      <c r="S830" s="50"/>
      <c r="T830" s="50"/>
      <c r="U830" s="50"/>
      <c r="V830" s="50"/>
      <c r="W830" s="52"/>
      <c r="X830" s="50"/>
      <c r="Y830" s="50"/>
      <c r="Z830" s="50"/>
    </row>
    <row r="831" spans="1:26" ht="17.2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0"/>
      <c r="K831" s="125"/>
      <c r="L831" s="125"/>
      <c r="R831" s="50"/>
      <c r="S831" s="50"/>
      <c r="T831" s="50"/>
      <c r="U831" s="50"/>
      <c r="V831" s="50"/>
      <c r="W831" s="52"/>
      <c r="X831" s="50"/>
      <c r="Y831" s="50"/>
      <c r="Z831" s="50"/>
    </row>
    <row r="832" spans="1:26" ht="17.2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0"/>
      <c r="K832" s="125"/>
      <c r="L832" s="125"/>
      <c r="R832" s="50"/>
      <c r="S832" s="50"/>
      <c r="T832" s="50"/>
      <c r="U832" s="50"/>
      <c r="V832" s="50"/>
      <c r="W832" s="52"/>
      <c r="X832" s="50"/>
      <c r="Y832" s="50"/>
      <c r="Z832" s="50"/>
    </row>
    <row r="833" spans="1:26" ht="17.2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0"/>
      <c r="K833" s="125"/>
      <c r="L833" s="125"/>
      <c r="R833" s="50"/>
      <c r="S833" s="50"/>
      <c r="T833" s="50"/>
      <c r="U833" s="50"/>
      <c r="V833" s="50"/>
      <c r="W833" s="52"/>
      <c r="X833" s="50"/>
      <c r="Y833" s="50"/>
      <c r="Z833" s="50"/>
    </row>
    <row r="834" spans="1:26" ht="17.2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0"/>
      <c r="K834" s="125"/>
      <c r="L834" s="125"/>
      <c r="R834" s="50"/>
      <c r="S834" s="50"/>
      <c r="T834" s="50"/>
      <c r="U834" s="50"/>
      <c r="V834" s="50"/>
      <c r="W834" s="52"/>
      <c r="X834" s="50"/>
      <c r="Y834" s="50"/>
      <c r="Z834" s="50"/>
    </row>
    <row r="835" spans="1:26" ht="17.2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0"/>
      <c r="K835" s="125"/>
      <c r="L835" s="125"/>
      <c r="R835" s="50"/>
      <c r="S835" s="50"/>
      <c r="T835" s="50"/>
      <c r="U835" s="50"/>
      <c r="V835" s="50"/>
      <c r="W835" s="52"/>
      <c r="X835" s="50"/>
      <c r="Y835" s="50"/>
      <c r="Z835" s="50"/>
    </row>
    <row r="836" spans="1:26" ht="17.2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0"/>
      <c r="K836" s="125"/>
      <c r="L836" s="125"/>
      <c r="R836" s="50"/>
      <c r="S836" s="50"/>
      <c r="T836" s="50"/>
      <c r="U836" s="50"/>
      <c r="V836" s="50"/>
      <c r="W836" s="52"/>
      <c r="X836" s="50"/>
      <c r="Y836" s="50"/>
      <c r="Z836" s="50"/>
    </row>
    <row r="837" spans="1:26" ht="17.2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0"/>
      <c r="K837" s="125"/>
      <c r="L837" s="125"/>
      <c r="R837" s="50"/>
      <c r="S837" s="50"/>
      <c r="T837" s="50"/>
      <c r="U837" s="50"/>
      <c r="V837" s="50"/>
      <c r="W837" s="52"/>
      <c r="X837" s="50"/>
      <c r="Y837" s="50"/>
      <c r="Z837" s="50"/>
    </row>
    <row r="838" spans="1:26" ht="17.2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0"/>
      <c r="K838" s="125"/>
      <c r="L838" s="125"/>
      <c r="R838" s="50"/>
      <c r="S838" s="50"/>
      <c r="T838" s="50"/>
      <c r="U838" s="50"/>
      <c r="V838" s="50"/>
      <c r="W838" s="52"/>
      <c r="X838" s="50"/>
      <c r="Y838" s="50"/>
      <c r="Z838" s="50"/>
    </row>
    <row r="839" spans="1:26" ht="17.2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0"/>
      <c r="K839" s="125"/>
      <c r="L839" s="125"/>
      <c r="R839" s="50"/>
      <c r="S839" s="50"/>
      <c r="T839" s="50"/>
      <c r="U839" s="50"/>
      <c r="V839" s="50"/>
      <c r="W839" s="52"/>
      <c r="X839" s="50"/>
      <c r="Y839" s="50"/>
      <c r="Z839" s="50"/>
    </row>
    <row r="840" spans="1:26" ht="17.2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0"/>
      <c r="K840" s="125"/>
      <c r="L840" s="125"/>
      <c r="R840" s="50"/>
      <c r="S840" s="50"/>
      <c r="T840" s="50"/>
      <c r="U840" s="50"/>
      <c r="V840" s="50"/>
      <c r="W840" s="52"/>
      <c r="X840" s="50"/>
      <c r="Y840" s="50"/>
      <c r="Z840" s="50"/>
    </row>
    <row r="841" spans="1:26" ht="17.2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0"/>
      <c r="K841" s="125"/>
      <c r="L841" s="125"/>
      <c r="R841" s="50"/>
      <c r="S841" s="50"/>
      <c r="T841" s="50"/>
      <c r="U841" s="50"/>
      <c r="V841" s="50"/>
      <c r="W841" s="52"/>
      <c r="X841" s="50"/>
      <c r="Y841" s="50"/>
      <c r="Z841" s="50"/>
    </row>
    <row r="842" spans="1:26" ht="17.2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0"/>
      <c r="K842" s="125"/>
      <c r="L842" s="125"/>
      <c r="R842" s="50"/>
      <c r="S842" s="50"/>
      <c r="T842" s="50"/>
      <c r="U842" s="50"/>
      <c r="V842" s="50"/>
      <c r="W842" s="52"/>
      <c r="X842" s="50"/>
      <c r="Y842" s="50"/>
      <c r="Z842" s="50"/>
    </row>
    <row r="843" spans="1:26" ht="17.2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0"/>
      <c r="K843" s="125"/>
      <c r="L843" s="125"/>
      <c r="R843" s="50"/>
      <c r="S843" s="50"/>
      <c r="T843" s="50"/>
      <c r="U843" s="50"/>
      <c r="V843" s="50"/>
      <c r="W843" s="52"/>
      <c r="X843" s="50"/>
      <c r="Y843" s="50"/>
      <c r="Z843" s="50"/>
    </row>
    <row r="844" spans="1:26" ht="17.2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0"/>
      <c r="K844" s="125"/>
      <c r="L844" s="125"/>
      <c r="R844" s="50"/>
      <c r="S844" s="50"/>
      <c r="T844" s="50"/>
      <c r="U844" s="50"/>
      <c r="V844" s="50"/>
      <c r="W844" s="52"/>
      <c r="X844" s="50"/>
      <c r="Y844" s="50"/>
      <c r="Z844" s="50"/>
    </row>
    <row r="845" spans="1:26" ht="17.2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0"/>
      <c r="K845" s="125"/>
      <c r="L845" s="125"/>
      <c r="R845" s="50"/>
      <c r="S845" s="50"/>
      <c r="T845" s="50"/>
      <c r="U845" s="50"/>
      <c r="V845" s="50"/>
      <c r="W845" s="52"/>
      <c r="X845" s="50"/>
      <c r="Y845" s="50"/>
      <c r="Z845" s="50"/>
    </row>
    <row r="846" spans="1:26" ht="17.2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0"/>
      <c r="K846" s="125"/>
      <c r="L846" s="125"/>
      <c r="R846" s="50"/>
      <c r="S846" s="50"/>
      <c r="T846" s="50"/>
      <c r="U846" s="50"/>
      <c r="V846" s="50"/>
      <c r="W846" s="52"/>
      <c r="X846" s="50"/>
      <c r="Y846" s="50"/>
      <c r="Z846" s="50"/>
    </row>
    <row r="847" spans="1:26" ht="17.2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0"/>
      <c r="K847" s="125"/>
      <c r="L847" s="125"/>
      <c r="R847" s="50"/>
      <c r="S847" s="50"/>
      <c r="T847" s="50"/>
      <c r="U847" s="50"/>
      <c r="V847" s="50"/>
      <c r="W847" s="52"/>
      <c r="X847" s="50"/>
      <c r="Y847" s="50"/>
      <c r="Z847" s="50"/>
    </row>
    <row r="848" spans="1:26" ht="17.2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0"/>
      <c r="K848" s="125"/>
      <c r="L848" s="125"/>
      <c r="R848" s="50"/>
      <c r="S848" s="50"/>
      <c r="T848" s="50"/>
      <c r="U848" s="50"/>
      <c r="V848" s="50"/>
      <c r="W848" s="52"/>
      <c r="X848" s="50"/>
      <c r="Y848" s="50"/>
      <c r="Z848" s="50"/>
    </row>
    <row r="849" spans="1:26" ht="17.2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0"/>
      <c r="K849" s="125"/>
      <c r="L849" s="125"/>
      <c r="R849" s="50"/>
      <c r="S849" s="50"/>
      <c r="T849" s="50"/>
      <c r="U849" s="50"/>
      <c r="V849" s="50"/>
      <c r="W849" s="52"/>
      <c r="X849" s="50"/>
      <c r="Y849" s="50"/>
      <c r="Z849" s="50"/>
    </row>
    <row r="850" spans="1:26" ht="17.2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0"/>
      <c r="K850" s="125"/>
      <c r="L850" s="125"/>
      <c r="R850" s="50"/>
      <c r="S850" s="50"/>
      <c r="T850" s="50"/>
      <c r="U850" s="50"/>
      <c r="V850" s="50"/>
      <c r="W850" s="52"/>
      <c r="X850" s="50"/>
      <c r="Y850" s="50"/>
      <c r="Z850" s="50"/>
    </row>
    <row r="851" spans="1:26" ht="17.2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0"/>
      <c r="K851" s="125"/>
      <c r="L851" s="125"/>
      <c r="R851" s="50"/>
      <c r="S851" s="50"/>
      <c r="T851" s="50"/>
      <c r="U851" s="50"/>
      <c r="V851" s="50"/>
      <c r="W851" s="52"/>
      <c r="X851" s="50"/>
      <c r="Y851" s="50"/>
      <c r="Z851" s="50"/>
    </row>
    <row r="852" spans="1:26" ht="17.2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0"/>
      <c r="K852" s="125"/>
      <c r="L852" s="125"/>
      <c r="R852" s="50"/>
      <c r="S852" s="50"/>
      <c r="T852" s="50"/>
      <c r="U852" s="50"/>
      <c r="V852" s="50"/>
      <c r="W852" s="52"/>
      <c r="X852" s="50"/>
      <c r="Y852" s="50"/>
      <c r="Z852" s="50"/>
    </row>
    <row r="853" spans="1:26" ht="17.2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0"/>
      <c r="K853" s="125"/>
      <c r="L853" s="125"/>
      <c r="R853" s="50"/>
      <c r="S853" s="50"/>
      <c r="T853" s="50"/>
      <c r="U853" s="50"/>
      <c r="V853" s="50"/>
      <c r="W853" s="52"/>
      <c r="X853" s="50"/>
      <c r="Y853" s="50"/>
      <c r="Z853" s="50"/>
    </row>
    <row r="854" spans="1:26" ht="17.2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0"/>
      <c r="K854" s="125"/>
      <c r="L854" s="125"/>
      <c r="R854" s="50"/>
      <c r="S854" s="50"/>
      <c r="T854" s="50"/>
      <c r="U854" s="50"/>
      <c r="V854" s="50"/>
      <c r="W854" s="52"/>
      <c r="X854" s="50"/>
      <c r="Y854" s="50"/>
      <c r="Z854" s="50"/>
    </row>
    <row r="855" spans="1:26" ht="17.2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0"/>
      <c r="K855" s="125"/>
      <c r="L855" s="125"/>
      <c r="R855" s="50"/>
      <c r="S855" s="50"/>
      <c r="T855" s="50"/>
      <c r="U855" s="50"/>
      <c r="V855" s="50"/>
      <c r="W855" s="52"/>
      <c r="X855" s="50"/>
      <c r="Y855" s="50"/>
      <c r="Z855" s="50"/>
    </row>
    <row r="856" spans="1:26" ht="17.2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0"/>
      <c r="K856" s="125"/>
      <c r="L856" s="125"/>
      <c r="R856" s="50"/>
      <c r="S856" s="50"/>
      <c r="T856" s="50"/>
      <c r="U856" s="50"/>
      <c r="V856" s="50"/>
      <c r="W856" s="52"/>
      <c r="X856" s="50"/>
      <c r="Y856" s="50"/>
      <c r="Z856" s="50"/>
    </row>
    <row r="857" spans="1:26" ht="17.2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0"/>
      <c r="K857" s="125"/>
      <c r="L857" s="125"/>
      <c r="R857" s="50"/>
      <c r="S857" s="50"/>
      <c r="T857" s="50"/>
      <c r="U857" s="50"/>
      <c r="V857" s="50"/>
      <c r="W857" s="52"/>
      <c r="X857" s="50"/>
      <c r="Y857" s="50"/>
      <c r="Z857" s="50"/>
    </row>
    <row r="858" spans="1:26" ht="17.2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0"/>
      <c r="K858" s="125"/>
      <c r="L858" s="125"/>
      <c r="R858" s="50"/>
      <c r="S858" s="50"/>
      <c r="T858" s="50"/>
      <c r="U858" s="50"/>
      <c r="V858" s="50"/>
      <c r="W858" s="52"/>
      <c r="X858" s="50"/>
      <c r="Y858" s="50"/>
      <c r="Z858" s="50"/>
    </row>
    <row r="859" spans="1:26" ht="17.2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0"/>
      <c r="K859" s="125"/>
      <c r="L859" s="125"/>
      <c r="R859" s="50"/>
      <c r="S859" s="50"/>
      <c r="T859" s="50"/>
      <c r="U859" s="50"/>
      <c r="V859" s="50"/>
      <c r="W859" s="52"/>
      <c r="X859" s="50"/>
      <c r="Y859" s="50"/>
      <c r="Z859" s="50"/>
    </row>
    <row r="860" spans="1:26" ht="17.2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0"/>
      <c r="K860" s="125"/>
      <c r="L860" s="125"/>
      <c r="R860" s="50"/>
      <c r="S860" s="50"/>
      <c r="T860" s="50"/>
      <c r="U860" s="50"/>
      <c r="V860" s="50"/>
      <c r="W860" s="52"/>
      <c r="X860" s="50"/>
      <c r="Y860" s="50"/>
      <c r="Z860" s="50"/>
    </row>
    <row r="861" spans="1:26" ht="17.2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0"/>
      <c r="K861" s="125"/>
      <c r="L861" s="125"/>
      <c r="R861" s="50"/>
      <c r="S861" s="50"/>
      <c r="T861" s="50"/>
      <c r="U861" s="50"/>
      <c r="V861" s="50"/>
      <c r="W861" s="52"/>
      <c r="X861" s="50"/>
      <c r="Y861" s="50"/>
      <c r="Z861" s="50"/>
    </row>
    <row r="862" spans="1:26" ht="17.2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0"/>
      <c r="K862" s="125"/>
      <c r="L862" s="125"/>
      <c r="R862" s="50"/>
      <c r="S862" s="50"/>
      <c r="T862" s="50"/>
      <c r="U862" s="50"/>
      <c r="V862" s="50"/>
      <c r="W862" s="52"/>
      <c r="X862" s="50"/>
      <c r="Y862" s="50"/>
      <c r="Z862" s="50"/>
    </row>
    <row r="863" spans="1:26" ht="17.2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0"/>
      <c r="K863" s="125"/>
      <c r="L863" s="125"/>
      <c r="R863" s="50"/>
      <c r="S863" s="50"/>
      <c r="T863" s="50"/>
      <c r="U863" s="50"/>
      <c r="V863" s="50"/>
      <c r="W863" s="52"/>
      <c r="X863" s="50"/>
      <c r="Y863" s="50"/>
      <c r="Z863" s="50"/>
    </row>
    <row r="864" spans="1:26" ht="17.2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0"/>
      <c r="K864" s="125"/>
      <c r="L864" s="125"/>
      <c r="R864" s="50"/>
      <c r="S864" s="50"/>
      <c r="T864" s="50"/>
      <c r="U864" s="50"/>
      <c r="V864" s="50"/>
      <c r="W864" s="52"/>
      <c r="X864" s="50"/>
      <c r="Y864" s="50"/>
      <c r="Z864" s="50"/>
    </row>
    <row r="865" spans="1:26" ht="17.2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0"/>
      <c r="K865" s="125"/>
      <c r="L865" s="125"/>
      <c r="R865" s="50"/>
      <c r="S865" s="50"/>
      <c r="T865" s="50"/>
      <c r="U865" s="50"/>
      <c r="V865" s="50"/>
      <c r="W865" s="52"/>
      <c r="X865" s="50"/>
      <c r="Y865" s="50"/>
      <c r="Z865" s="50"/>
    </row>
    <row r="866" spans="1:26" ht="17.2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0"/>
      <c r="K866" s="125"/>
      <c r="L866" s="125"/>
      <c r="R866" s="50"/>
      <c r="S866" s="50"/>
      <c r="T866" s="50"/>
      <c r="U866" s="50"/>
      <c r="V866" s="50"/>
      <c r="W866" s="52"/>
      <c r="X866" s="50"/>
      <c r="Y866" s="50"/>
      <c r="Z866" s="50"/>
    </row>
    <row r="867" spans="1:26" ht="17.2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0"/>
      <c r="K867" s="125"/>
      <c r="L867" s="125"/>
      <c r="R867" s="50"/>
      <c r="S867" s="50"/>
      <c r="T867" s="50"/>
      <c r="U867" s="50"/>
      <c r="V867" s="50"/>
      <c r="W867" s="52"/>
      <c r="X867" s="50"/>
      <c r="Y867" s="50"/>
      <c r="Z867" s="50"/>
    </row>
    <row r="868" spans="1:26" ht="17.2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0"/>
      <c r="K868" s="125"/>
      <c r="L868" s="125"/>
      <c r="R868" s="50"/>
      <c r="S868" s="50"/>
      <c r="T868" s="50"/>
      <c r="U868" s="50"/>
      <c r="V868" s="50"/>
      <c r="W868" s="52"/>
      <c r="X868" s="50"/>
      <c r="Y868" s="50"/>
      <c r="Z868" s="50"/>
    </row>
    <row r="869" spans="1:26" ht="17.2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0"/>
      <c r="K869" s="125"/>
      <c r="L869" s="125"/>
      <c r="R869" s="50"/>
      <c r="S869" s="50"/>
      <c r="T869" s="50"/>
      <c r="U869" s="50"/>
      <c r="V869" s="50"/>
      <c r="W869" s="52"/>
      <c r="X869" s="50"/>
      <c r="Y869" s="50"/>
      <c r="Z869" s="50"/>
    </row>
    <row r="870" spans="1:26" ht="17.2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0"/>
      <c r="K870" s="125"/>
      <c r="L870" s="125"/>
      <c r="R870" s="50"/>
      <c r="S870" s="50"/>
      <c r="T870" s="50"/>
      <c r="U870" s="50"/>
      <c r="V870" s="50"/>
      <c r="W870" s="52"/>
      <c r="X870" s="50"/>
      <c r="Y870" s="50"/>
      <c r="Z870" s="50"/>
    </row>
    <row r="871" spans="1:26" ht="17.2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0"/>
      <c r="K871" s="125"/>
      <c r="L871" s="125"/>
      <c r="R871" s="50"/>
      <c r="S871" s="50"/>
      <c r="T871" s="50"/>
      <c r="U871" s="50"/>
      <c r="V871" s="50"/>
      <c r="W871" s="52"/>
      <c r="X871" s="50"/>
      <c r="Y871" s="50"/>
      <c r="Z871" s="50"/>
    </row>
    <row r="872" spans="1:26" ht="17.2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0"/>
      <c r="K872" s="125"/>
      <c r="L872" s="125"/>
      <c r="R872" s="50"/>
      <c r="S872" s="50"/>
      <c r="T872" s="50"/>
      <c r="U872" s="50"/>
      <c r="V872" s="50"/>
      <c r="W872" s="52"/>
      <c r="X872" s="50"/>
      <c r="Y872" s="50"/>
      <c r="Z872" s="50"/>
    </row>
    <row r="873" spans="1:26" ht="17.2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0"/>
      <c r="K873" s="125"/>
      <c r="L873" s="125"/>
      <c r="R873" s="50"/>
      <c r="S873" s="50"/>
      <c r="T873" s="50"/>
      <c r="U873" s="50"/>
      <c r="V873" s="50"/>
      <c r="W873" s="52"/>
      <c r="X873" s="50"/>
      <c r="Y873" s="50"/>
      <c r="Z873" s="50"/>
    </row>
    <row r="874" spans="1:26" ht="17.2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0"/>
      <c r="K874" s="125"/>
      <c r="L874" s="125"/>
      <c r="R874" s="50"/>
      <c r="S874" s="50"/>
      <c r="T874" s="50"/>
      <c r="U874" s="50"/>
      <c r="V874" s="50"/>
      <c r="W874" s="52"/>
      <c r="X874" s="50"/>
      <c r="Y874" s="50"/>
      <c r="Z874" s="50"/>
    </row>
    <row r="875" spans="1:26" ht="17.2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0"/>
      <c r="K875" s="125"/>
      <c r="L875" s="125"/>
      <c r="R875" s="50"/>
      <c r="S875" s="50"/>
      <c r="T875" s="50"/>
      <c r="U875" s="50"/>
      <c r="V875" s="50"/>
      <c r="W875" s="52"/>
      <c r="X875" s="50"/>
      <c r="Y875" s="50"/>
      <c r="Z875" s="50"/>
    </row>
    <row r="876" spans="1:26" ht="17.2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0"/>
      <c r="K876" s="125"/>
      <c r="L876" s="125"/>
      <c r="R876" s="50"/>
      <c r="S876" s="50"/>
      <c r="T876" s="50"/>
      <c r="U876" s="50"/>
      <c r="V876" s="50"/>
      <c r="W876" s="52"/>
      <c r="X876" s="50"/>
      <c r="Y876" s="50"/>
      <c r="Z876" s="50"/>
    </row>
    <row r="877" spans="1:26" ht="17.2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0"/>
      <c r="K877" s="125"/>
      <c r="L877" s="125"/>
      <c r="R877" s="50"/>
      <c r="S877" s="50"/>
      <c r="T877" s="50"/>
      <c r="U877" s="50"/>
      <c r="V877" s="50"/>
      <c r="W877" s="52"/>
      <c r="X877" s="50"/>
      <c r="Y877" s="50"/>
      <c r="Z877" s="50"/>
    </row>
    <row r="878" spans="1:26" ht="17.2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0"/>
      <c r="K878" s="125"/>
      <c r="L878" s="125"/>
      <c r="R878" s="50"/>
      <c r="S878" s="50"/>
      <c r="T878" s="50"/>
      <c r="U878" s="50"/>
      <c r="V878" s="50"/>
      <c r="W878" s="52"/>
      <c r="X878" s="50"/>
      <c r="Y878" s="50"/>
      <c r="Z878" s="50"/>
    </row>
    <row r="879" spans="1:26" ht="17.2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0"/>
      <c r="K879" s="125"/>
      <c r="L879" s="125"/>
      <c r="R879" s="50"/>
      <c r="S879" s="50"/>
      <c r="T879" s="50"/>
      <c r="U879" s="50"/>
      <c r="V879" s="50"/>
      <c r="W879" s="52"/>
      <c r="X879" s="50"/>
      <c r="Y879" s="50"/>
      <c r="Z879" s="50"/>
    </row>
    <row r="880" spans="1:26" ht="17.2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0"/>
      <c r="K880" s="125"/>
      <c r="L880" s="125"/>
      <c r="R880" s="50"/>
      <c r="S880" s="50"/>
      <c r="T880" s="50"/>
      <c r="U880" s="50"/>
      <c r="V880" s="50"/>
      <c r="W880" s="52"/>
      <c r="X880" s="50"/>
      <c r="Y880" s="50"/>
      <c r="Z880" s="50"/>
    </row>
    <row r="881" spans="1:26" ht="17.2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0"/>
      <c r="K881" s="125"/>
      <c r="L881" s="125"/>
      <c r="R881" s="50"/>
      <c r="S881" s="50"/>
      <c r="T881" s="50"/>
      <c r="U881" s="50"/>
      <c r="V881" s="50"/>
      <c r="W881" s="52"/>
      <c r="X881" s="50"/>
      <c r="Y881" s="50"/>
      <c r="Z881" s="50"/>
    </row>
    <row r="882" spans="1:26" ht="17.2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0"/>
      <c r="K882" s="125"/>
      <c r="L882" s="125"/>
      <c r="R882" s="50"/>
      <c r="S882" s="50"/>
      <c r="T882" s="50"/>
      <c r="U882" s="50"/>
      <c r="V882" s="50"/>
      <c r="W882" s="52"/>
      <c r="X882" s="50"/>
      <c r="Y882" s="50"/>
      <c r="Z882" s="50"/>
    </row>
    <row r="883" spans="1:26" ht="17.2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0"/>
      <c r="K883" s="125"/>
      <c r="L883" s="125"/>
      <c r="R883" s="50"/>
      <c r="S883" s="50"/>
      <c r="T883" s="50"/>
      <c r="U883" s="50"/>
      <c r="V883" s="50"/>
      <c r="W883" s="52"/>
      <c r="X883" s="50"/>
      <c r="Y883" s="50"/>
      <c r="Z883" s="50"/>
    </row>
    <row r="884" spans="1:26" ht="17.2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0"/>
      <c r="K884" s="125"/>
      <c r="L884" s="125"/>
      <c r="R884" s="50"/>
      <c r="S884" s="50"/>
      <c r="T884" s="50"/>
      <c r="U884" s="50"/>
      <c r="V884" s="50"/>
      <c r="W884" s="52"/>
      <c r="X884" s="50"/>
      <c r="Y884" s="50"/>
      <c r="Z884" s="50"/>
    </row>
    <row r="885" spans="1:26" ht="17.2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0"/>
      <c r="K885" s="125"/>
      <c r="L885" s="125"/>
      <c r="R885" s="50"/>
      <c r="S885" s="50"/>
      <c r="T885" s="50"/>
      <c r="U885" s="50"/>
      <c r="V885" s="50"/>
      <c r="W885" s="52"/>
      <c r="X885" s="50"/>
      <c r="Y885" s="50"/>
      <c r="Z885" s="50"/>
    </row>
    <row r="886" spans="1:26" ht="17.2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0"/>
      <c r="K886" s="125"/>
      <c r="L886" s="125"/>
      <c r="R886" s="50"/>
      <c r="S886" s="50"/>
      <c r="T886" s="50"/>
      <c r="U886" s="50"/>
      <c r="V886" s="50"/>
      <c r="W886" s="52"/>
      <c r="X886" s="50"/>
      <c r="Y886" s="50"/>
      <c r="Z886" s="50"/>
    </row>
    <row r="887" spans="1:26" ht="17.2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0"/>
      <c r="K887" s="125"/>
      <c r="L887" s="125"/>
      <c r="R887" s="50"/>
      <c r="S887" s="50"/>
      <c r="T887" s="50"/>
      <c r="U887" s="50"/>
      <c r="V887" s="50"/>
      <c r="W887" s="52"/>
      <c r="X887" s="50"/>
      <c r="Y887" s="50"/>
      <c r="Z887" s="50"/>
    </row>
    <row r="888" spans="1:26" ht="17.2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0"/>
      <c r="K888" s="125"/>
      <c r="L888" s="125"/>
      <c r="R888" s="50"/>
      <c r="S888" s="50"/>
      <c r="T888" s="50"/>
      <c r="U888" s="50"/>
      <c r="V888" s="50"/>
      <c r="W888" s="52"/>
      <c r="X888" s="50"/>
      <c r="Y888" s="50"/>
      <c r="Z888" s="50"/>
    </row>
    <row r="889" spans="1:26" ht="17.2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0"/>
      <c r="K889" s="125"/>
      <c r="L889" s="125"/>
      <c r="R889" s="50"/>
      <c r="S889" s="50"/>
      <c r="T889" s="50"/>
      <c r="U889" s="50"/>
      <c r="V889" s="50"/>
      <c r="W889" s="52"/>
      <c r="X889" s="50"/>
      <c r="Y889" s="50"/>
      <c r="Z889" s="50"/>
    </row>
    <row r="890" spans="1:26" ht="17.2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0"/>
      <c r="K890" s="125"/>
      <c r="L890" s="125"/>
      <c r="R890" s="50"/>
      <c r="S890" s="50"/>
      <c r="T890" s="50"/>
      <c r="U890" s="50"/>
      <c r="V890" s="50"/>
      <c r="W890" s="52"/>
      <c r="X890" s="50"/>
      <c r="Y890" s="50"/>
      <c r="Z890" s="50"/>
    </row>
    <row r="891" spans="1:26" ht="17.2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0"/>
      <c r="K891" s="125"/>
      <c r="L891" s="125"/>
      <c r="R891" s="50"/>
      <c r="S891" s="50"/>
      <c r="T891" s="50"/>
      <c r="U891" s="50"/>
      <c r="V891" s="50"/>
      <c r="W891" s="52"/>
      <c r="X891" s="50"/>
      <c r="Y891" s="50"/>
      <c r="Z891" s="50"/>
    </row>
    <row r="892" spans="1:26" ht="17.2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0"/>
      <c r="K892" s="125"/>
      <c r="L892" s="125"/>
      <c r="R892" s="50"/>
      <c r="S892" s="50"/>
      <c r="T892" s="50"/>
      <c r="U892" s="50"/>
      <c r="V892" s="50"/>
      <c r="W892" s="52"/>
      <c r="X892" s="50"/>
      <c r="Y892" s="50"/>
      <c r="Z892" s="50"/>
    </row>
    <row r="893" spans="1:26" ht="17.2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0"/>
      <c r="K893" s="125"/>
      <c r="L893" s="125"/>
      <c r="R893" s="50"/>
      <c r="S893" s="50"/>
      <c r="T893" s="50"/>
      <c r="U893" s="50"/>
      <c r="V893" s="50"/>
      <c r="W893" s="52"/>
      <c r="X893" s="50"/>
      <c r="Y893" s="50"/>
      <c r="Z893" s="50"/>
    </row>
    <row r="894" spans="1:26" ht="17.2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0"/>
      <c r="K894" s="125"/>
      <c r="L894" s="125"/>
      <c r="R894" s="50"/>
      <c r="S894" s="50"/>
      <c r="T894" s="50"/>
      <c r="U894" s="50"/>
      <c r="V894" s="50"/>
      <c r="W894" s="52"/>
      <c r="X894" s="50"/>
      <c r="Y894" s="50"/>
      <c r="Z894" s="50"/>
    </row>
    <row r="895" spans="1:26" ht="17.2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0"/>
      <c r="K895" s="125"/>
      <c r="L895" s="125"/>
      <c r="R895" s="50"/>
      <c r="S895" s="50"/>
      <c r="T895" s="50"/>
      <c r="U895" s="50"/>
      <c r="V895" s="50"/>
      <c r="W895" s="52"/>
      <c r="X895" s="50"/>
      <c r="Y895" s="50"/>
      <c r="Z895" s="50"/>
    </row>
    <row r="896" spans="1:26" ht="17.2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0"/>
      <c r="K896" s="125"/>
      <c r="L896" s="125"/>
      <c r="R896" s="50"/>
      <c r="S896" s="50"/>
      <c r="T896" s="50"/>
      <c r="U896" s="50"/>
      <c r="V896" s="50"/>
      <c r="W896" s="52"/>
      <c r="X896" s="50"/>
      <c r="Y896" s="50"/>
      <c r="Z896" s="50"/>
    </row>
    <row r="897" spans="1:26" ht="17.2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0"/>
      <c r="K897" s="125"/>
      <c r="L897" s="125"/>
      <c r="R897" s="50"/>
      <c r="S897" s="50"/>
      <c r="T897" s="50"/>
      <c r="U897" s="50"/>
      <c r="V897" s="50"/>
      <c r="W897" s="52"/>
      <c r="X897" s="50"/>
      <c r="Y897" s="50"/>
      <c r="Z897" s="50"/>
    </row>
    <row r="898" spans="1:26" ht="17.2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0"/>
      <c r="K898" s="125"/>
      <c r="L898" s="125"/>
      <c r="R898" s="50"/>
      <c r="S898" s="50"/>
      <c r="T898" s="50"/>
      <c r="U898" s="50"/>
      <c r="V898" s="50"/>
      <c r="W898" s="52"/>
      <c r="X898" s="50"/>
      <c r="Y898" s="50"/>
      <c r="Z898" s="50"/>
    </row>
    <row r="899" spans="1:26" ht="17.2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0"/>
      <c r="K899" s="125"/>
      <c r="L899" s="125"/>
      <c r="R899" s="50"/>
      <c r="S899" s="50"/>
      <c r="T899" s="50"/>
      <c r="U899" s="50"/>
      <c r="V899" s="50"/>
      <c r="W899" s="52"/>
      <c r="X899" s="50"/>
      <c r="Y899" s="50"/>
      <c r="Z899" s="50"/>
    </row>
    <row r="900" spans="1:26" ht="17.2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0"/>
      <c r="K900" s="125"/>
      <c r="L900" s="125"/>
      <c r="R900" s="50"/>
      <c r="S900" s="50"/>
      <c r="T900" s="50"/>
      <c r="U900" s="50"/>
      <c r="V900" s="50"/>
      <c r="W900" s="52"/>
      <c r="X900" s="50"/>
      <c r="Y900" s="50"/>
      <c r="Z900" s="50"/>
    </row>
    <row r="901" spans="1:26" ht="17.2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0"/>
      <c r="K901" s="125"/>
      <c r="L901" s="125"/>
      <c r="R901" s="50"/>
      <c r="S901" s="50"/>
      <c r="T901" s="50"/>
      <c r="U901" s="50"/>
      <c r="V901" s="50"/>
      <c r="W901" s="52"/>
      <c r="X901" s="50"/>
      <c r="Y901" s="50"/>
      <c r="Z901" s="50"/>
    </row>
    <row r="902" spans="1:26" ht="17.2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0"/>
      <c r="K902" s="125"/>
      <c r="L902" s="125"/>
      <c r="R902" s="50"/>
      <c r="S902" s="50"/>
      <c r="T902" s="50"/>
      <c r="U902" s="50"/>
      <c r="V902" s="50"/>
      <c r="W902" s="52"/>
      <c r="X902" s="50"/>
      <c r="Y902" s="50"/>
      <c r="Z902" s="50"/>
    </row>
    <row r="903" spans="1:26" ht="17.2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0"/>
      <c r="K903" s="125"/>
      <c r="L903" s="125"/>
      <c r="R903" s="50"/>
      <c r="S903" s="50"/>
      <c r="T903" s="50"/>
      <c r="U903" s="50"/>
      <c r="V903" s="50"/>
      <c r="W903" s="52"/>
      <c r="X903" s="50"/>
      <c r="Y903" s="50"/>
      <c r="Z903" s="50"/>
    </row>
    <row r="904" spans="1:26" ht="17.2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0"/>
      <c r="K904" s="125"/>
      <c r="L904" s="125"/>
      <c r="R904" s="50"/>
      <c r="S904" s="50"/>
      <c r="T904" s="50"/>
      <c r="U904" s="50"/>
      <c r="V904" s="50"/>
      <c r="W904" s="52"/>
      <c r="X904" s="50"/>
      <c r="Y904" s="50"/>
      <c r="Z904" s="50"/>
    </row>
    <row r="905" spans="1:26" ht="17.2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0"/>
      <c r="K905" s="125"/>
      <c r="L905" s="125"/>
      <c r="R905" s="50"/>
      <c r="S905" s="50"/>
      <c r="T905" s="50"/>
      <c r="U905" s="50"/>
      <c r="V905" s="50"/>
      <c r="W905" s="52"/>
      <c r="X905" s="50"/>
      <c r="Y905" s="50"/>
      <c r="Z905" s="50"/>
    </row>
    <row r="906" spans="1:26" ht="17.2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0"/>
      <c r="K906" s="125"/>
      <c r="L906" s="125"/>
      <c r="R906" s="50"/>
      <c r="S906" s="50"/>
      <c r="T906" s="50"/>
      <c r="U906" s="50"/>
      <c r="V906" s="50"/>
      <c r="W906" s="52"/>
      <c r="X906" s="50"/>
      <c r="Y906" s="50"/>
      <c r="Z906" s="50"/>
    </row>
    <row r="907" spans="1:26" ht="17.2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0"/>
      <c r="K907" s="125"/>
      <c r="L907" s="125"/>
      <c r="R907" s="50"/>
      <c r="S907" s="50"/>
      <c r="T907" s="50"/>
      <c r="U907" s="50"/>
      <c r="V907" s="50"/>
      <c r="W907" s="52"/>
      <c r="X907" s="50"/>
      <c r="Y907" s="50"/>
      <c r="Z907" s="50"/>
    </row>
    <row r="908" spans="1:26" ht="17.2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0"/>
      <c r="K908" s="125"/>
      <c r="L908" s="125"/>
      <c r="R908" s="50"/>
      <c r="S908" s="50"/>
      <c r="T908" s="50"/>
      <c r="U908" s="50"/>
      <c r="V908" s="50"/>
      <c r="W908" s="52"/>
      <c r="X908" s="50"/>
      <c r="Y908" s="50"/>
      <c r="Z908" s="50"/>
    </row>
    <row r="909" spans="1:26" ht="17.2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0"/>
      <c r="K909" s="125"/>
      <c r="L909" s="125"/>
      <c r="R909" s="50"/>
      <c r="S909" s="50"/>
      <c r="T909" s="50"/>
      <c r="U909" s="50"/>
      <c r="V909" s="50"/>
      <c r="W909" s="52"/>
      <c r="X909" s="50"/>
      <c r="Y909" s="50"/>
      <c r="Z909" s="50"/>
    </row>
    <row r="910" spans="1:26" ht="17.2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0"/>
      <c r="K910" s="125"/>
      <c r="L910" s="125"/>
      <c r="R910" s="50"/>
      <c r="S910" s="50"/>
      <c r="T910" s="50"/>
      <c r="U910" s="50"/>
      <c r="V910" s="50"/>
      <c r="W910" s="52"/>
      <c r="X910" s="50"/>
      <c r="Y910" s="50"/>
      <c r="Z910" s="50"/>
    </row>
    <row r="911" spans="1:26" ht="17.2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0"/>
      <c r="K911" s="125"/>
      <c r="L911" s="125"/>
      <c r="R911" s="50"/>
      <c r="S911" s="50"/>
      <c r="T911" s="50"/>
      <c r="U911" s="50"/>
      <c r="V911" s="50"/>
      <c r="W911" s="52"/>
      <c r="X911" s="50"/>
      <c r="Y911" s="50"/>
      <c r="Z911" s="50"/>
    </row>
    <row r="912" spans="1:26" ht="17.2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0"/>
      <c r="K912" s="125"/>
      <c r="L912" s="125"/>
      <c r="R912" s="50"/>
      <c r="S912" s="50"/>
      <c r="T912" s="50"/>
      <c r="U912" s="50"/>
      <c r="V912" s="50"/>
      <c r="W912" s="52"/>
      <c r="X912" s="50"/>
      <c r="Y912" s="50"/>
      <c r="Z912" s="50"/>
    </row>
    <row r="913" spans="1:26" ht="17.2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0"/>
      <c r="K913" s="125"/>
      <c r="L913" s="125"/>
      <c r="R913" s="50"/>
      <c r="S913" s="50"/>
      <c r="T913" s="50"/>
      <c r="U913" s="50"/>
      <c r="V913" s="50"/>
      <c r="W913" s="52"/>
      <c r="X913" s="50"/>
      <c r="Y913" s="50"/>
      <c r="Z913" s="50"/>
    </row>
    <row r="914" spans="1:26" ht="17.2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0"/>
      <c r="K914" s="125"/>
      <c r="L914" s="125"/>
      <c r="R914" s="50"/>
      <c r="S914" s="50"/>
      <c r="T914" s="50"/>
      <c r="U914" s="50"/>
      <c r="V914" s="50"/>
      <c r="W914" s="52"/>
      <c r="X914" s="50"/>
      <c r="Y914" s="50"/>
      <c r="Z914" s="50"/>
    </row>
    <row r="915" spans="1:26" ht="17.2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0"/>
      <c r="K915" s="125"/>
      <c r="L915" s="125"/>
      <c r="R915" s="50"/>
      <c r="S915" s="50"/>
      <c r="T915" s="50"/>
      <c r="U915" s="50"/>
      <c r="V915" s="50"/>
      <c r="W915" s="52"/>
      <c r="X915" s="50"/>
      <c r="Y915" s="50"/>
      <c r="Z915" s="50"/>
    </row>
    <row r="916" spans="1:26" ht="17.2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0"/>
      <c r="K916" s="125"/>
      <c r="L916" s="125"/>
      <c r="R916" s="50"/>
      <c r="S916" s="50"/>
      <c r="T916" s="50"/>
      <c r="U916" s="50"/>
      <c r="V916" s="50"/>
      <c r="W916" s="52"/>
      <c r="X916" s="50"/>
      <c r="Y916" s="50"/>
      <c r="Z916" s="50"/>
    </row>
    <row r="917" spans="1:26" ht="17.2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0"/>
      <c r="K917" s="125"/>
      <c r="L917" s="125"/>
      <c r="R917" s="50"/>
      <c r="S917" s="50"/>
      <c r="T917" s="50"/>
      <c r="U917" s="50"/>
      <c r="V917" s="50"/>
      <c r="W917" s="52"/>
      <c r="X917" s="50"/>
      <c r="Y917" s="50"/>
      <c r="Z917" s="50"/>
    </row>
    <row r="918" spans="1:26" ht="17.2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0"/>
      <c r="K918" s="125"/>
      <c r="L918" s="125"/>
      <c r="R918" s="50"/>
      <c r="S918" s="50"/>
      <c r="T918" s="50"/>
      <c r="U918" s="50"/>
      <c r="V918" s="50"/>
      <c r="W918" s="52"/>
      <c r="X918" s="50"/>
      <c r="Y918" s="50"/>
      <c r="Z918" s="50"/>
    </row>
    <row r="919" spans="1:26" ht="17.2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0"/>
      <c r="K919" s="125"/>
      <c r="L919" s="125"/>
      <c r="R919" s="50"/>
      <c r="S919" s="50"/>
      <c r="T919" s="50"/>
      <c r="U919" s="50"/>
      <c r="V919" s="50"/>
      <c r="W919" s="52"/>
      <c r="X919" s="50"/>
      <c r="Y919" s="50"/>
      <c r="Z919" s="50"/>
    </row>
    <row r="920" spans="1:26" ht="17.2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0"/>
      <c r="K920" s="125"/>
      <c r="L920" s="125"/>
      <c r="R920" s="50"/>
      <c r="S920" s="50"/>
      <c r="T920" s="50"/>
      <c r="U920" s="50"/>
      <c r="V920" s="50"/>
      <c r="W920" s="52"/>
      <c r="X920" s="50"/>
      <c r="Y920" s="50"/>
      <c r="Z920" s="50"/>
    </row>
    <row r="921" spans="1:26" ht="17.2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0"/>
      <c r="K921" s="125"/>
      <c r="L921" s="125"/>
      <c r="R921" s="50"/>
      <c r="S921" s="50"/>
      <c r="T921" s="50"/>
      <c r="U921" s="50"/>
      <c r="V921" s="50"/>
      <c r="W921" s="52"/>
      <c r="X921" s="50"/>
      <c r="Y921" s="50"/>
      <c r="Z921" s="50"/>
    </row>
    <row r="922" spans="1:26" ht="17.2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0"/>
      <c r="K922" s="125"/>
      <c r="L922" s="125"/>
      <c r="R922" s="50"/>
      <c r="S922" s="50"/>
      <c r="T922" s="50"/>
      <c r="U922" s="50"/>
      <c r="V922" s="50"/>
      <c r="W922" s="52"/>
      <c r="X922" s="50"/>
      <c r="Y922" s="50"/>
      <c r="Z922" s="50"/>
    </row>
    <row r="923" spans="1:26" ht="17.2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0"/>
      <c r="K923" s="125"/>
      <c r="L923" s="125"/>
      <c r="R923" s="50"/>
      <c r="S923" s="50"/>
      <c r="T923" s="50"/>
      <c r="U923" s="50"/>
      <c r="V923" s="50"/>
      <c r="W923" s="52"/>
      <c r="X923" s="50"/>
      <c r="Y923" s="50"/>
      <c r="Z923" s="50"/>
    </row>
    <row r="924" spans="1:26" ht="17.2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0"/>
      <c r="K924" s="125"/>
      <c r="L924" s="125"/>
      <c r="R924" s="50"/>
      <c r="S924" s="50"/>
      <c r="T924" s="50"/>
      <c r="U924" s="50"/>
      <c r="V924" s="50"/>
      <c r="W924" s="52"/>
      <c r="X924" s="50"/>
      <c r="Y924" s="50"/>
      <c r="Z924" s="50"/>
    </row>
    <row r="925" spans="1:26" ht="17.2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0"/>
      <c r="K925" s="125"/>
      <c r="L925" s="125"/>
      <c r="R925" s="50"/>
      <c r="S925" s="50"/>
      <c r="T925" s="50"/>
      <c r="U925" s="50"/>
      <c r="V925" s="50"/>
      <c r="W925" s="52"/>
      <c r="X925" s="50"/>
      <c r="Y925" s="50"/>
      <c r="Z925" s="50"/>
    </row>
    <row r="926" spans="1:26" ht="17.2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0"/>
      <c r="K926" s="125"/>
      <c r="L926" s="125"/>
      <c r="R926" s="50"/>
      <c r="S926" s="50"/>
      <c r="T926" s="50"/>
      <c r="U926" s="50"/>
      <c r="V926" s="50"/>
      <c r="W926" s="52"/>
      <c r="X926" s="50"/>
      <c r="Y926" s="50"/>
      <c r="Z926" s="50"/>
    </row>
    <row r="927" spans="1:26" ht="17.2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0"/>
      <c r="K927" s="125"/>
      <c r="L927" s="125"/>
      <c r="R927" s="50"/>
      <c r="S927" s="50"/>
      <c r="T927" s="50"/>
      <c r="U927" s="50"/>
      <c r="V927" s="50"/>
      <c r="W927" s="52"/>
      <c r="X927" s="50"/>
      <c r="Y927" s="50"/>
      <c r="Z927" s="50"/>
    </row>
    <row r="928" spans="1:26" ht="17.2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0"/>
      <c r="K928" s="125"/>
      <c r="L928" s="125"/>
      <c r="R928" s="50"/>
      <c r="S928" s="50"/>
      <c r="T928" s="50"/>
      <c r="U928" s="50"/>
      <c r="V928" s="50"/>
      <c r="W928" s="52"/>
      <c r="X928" s="50"/>
      <c r="Y928" s="50"/>
      <c r="Z928" s="50"/>
    </row>
    <row r="929" spans="1:26" ht="17.2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0"/>
      <c r="K929" s="125"/>
      <c r="L929" s="125"/>
      <c r="R929" s="50"/>
      <c r="S929" s="50"/>
      <c r="T929" s="50"/>
      <c r="U929" s="50"/>
      <c r="V929" s="50"/>
      <c r="W929" s="52"/>
      <c r="X929" s="50"/>
      <c r="Y929" s="50"/>
      <c r="Z929" s="50"/>
    </row>
    <row r="930" spans="1:26" ht="17.2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0"/>
      <c r="K930" s="125"/>
      <c r="L930" s="125"/>
      <c r="R930" s="50"/>
      <c r="S930" s="50"/>
      <c r="T930" s="50"/>
      <c r="U930" s="50"/>
      <c r="V930" s="50"/>
      <c r="W930" s="52"/>
      <c r="X930" s="50"/>
      <c r="Y930" s="50"/>
      <c r="Z930" s="50"/>
    </row>
    <row r="931" spans="1:26" ht="17.2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0"/>
      <c r="K931" s="125"/>
      <c r="L931" s="125"/>
      <c r="R931" s="50"/>
      <c r="S931" s="50"/>
      <c r="T931" s="50"/>
      <c r="U931" s="50"/>
      <c r="V931" s="50"/>
      <c r="W931" s="52"/>
      <c r="X931" s="50"/>
      <c r="Y931" s="50"/>
      <c r="Z931" s="50"/>
    </row>
    <row r="932" spans="1:26" ht="17.2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0"/>
      <c r="K932" s="125"/>
      <c r="L932" s="125"/>
      <c r="R932" s="50"/>
      <c r="S932" s="50"/>
      <c r="T932" s="50"/>
      <c r="U932" s="50"/>
      <c r="V932" s="50"/>
      <c r="W932" s="52"/>
      <c r="X932" s="50"/>
      <c r="Y932" s="50"/>
      <c r="Z932" s="50"/>
    </row>
    <row r="933" spans="1:26" ht="17.2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0"/>
      <c r="K933" s="125"/>
      <c r="L933" s="125"/>
      <c r="R933" s="50"/>
      <c r="S933" s="50"/>
      <c r="T933" s="50"/>
      <c r="U933" s="50"/>
      <c r="V933" s="50"/>
      <c r="W933" s="52"/>
      <c r="X933" s="50"/>
      <c r="Y933" s="50"/>
      <c r="Z933" s="50"/>
    </row>
    <row r="934" spans="1:26" ht="17.2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0"/>
      <c r="K934" s="125"/>
      <c r="L934" s="125"/>
      <c r="R934" s="50"/>
      <c r="S934" s="50"/>
      <c r="T934" s="50"/>
      <c r="U934" s="50"/>
      <c r="V934" s="50"/>
      <c r="W934" s="52"/>
      <c r="X934" s="50"/>
      <c r="Y934" s="50"/>
      <c r="Z934" s="50"/>
    </row>
    <row r="935" spans="1:26" ht="17.2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0"/>
      <c r="K935" s="125"/>
      <c r="L935" s="125"/>
      <c r="R935" s="50"/>
      <c r="S935" s="50"/>
      <c r="T935" s="50"/>
      <c r="U935" s="50"/>
      <c r="V935" s="50"/>
      <c r="W935" s="52"/>
      <c r="X935" s="50"/>
      <c r="Y935" s="50"/>
      <c r="Z935" s="50"/>
    </row>
    <row r="936" spans="1:26" ht="17.2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0"/>
      <c r="K936" s="125"/>
      <c r="L936" s="125"/>
      <c r="R936" s="50"/>
      <c r="S936" s="50"/>
      <c r="T936" s="50"/>
      <c r="U936" s="50"/>
      <c r="V936" s="50"/>
      <c r="W936" s="52"/>
      <c r="X936" s="50"/>
      <c r="Y936" s="50"/>
      <c r="Z936" s="50"/>
    </row>
    <row r="937" spans="1:26" ht="17.2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0"/>
      <c r="K937" s="125"/>
      <c r="L937" s="125"/>
      <c r="R937" s="50"/>
      <c r="S937" s="50"/>
      <c r="T937" s="50"/>
      <c r="U937" s="50"/>
      <c r="V937" s="50"/>
      <c r="W937" s="52"/>
      <c r="X937" s="50"/>
      <c r="Y937" s="50"/>
      <c r="Z937" s="50"/>
    </row>
    <row r="938" spans="1:26" ht="17.2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0"/>
      <c r="K938" s="125"/>
      <c r="L938" s="125"/>
      <c r="R938" s="50"/>
      <c r="S938" s="50"/>
      <c r="T938" s="50"/>
      <c r="U938" s="50"/>
      <c r="V938" s="50"/>
      <c r="W938" s="52"/>
      <c r="X938" s="50"/>
      <c r="Y938" s="50"/>
      <c r="Z938" s="50"/>
    </row>
    <row r="939" spans="1:26" ht="17.2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0"/>
      <c r="K939" s="125"/>
      <c r="L939" s="125"/>
      <c r="R939" s="50"/>
      <c r="S939" s="50"/>
      <c r="T939" s="50"/>
      <c r="U939" s="50"/>
      <c r="V939" s="50"/>
      <c r="W939" s="52"/>
      <c r="X939" s="50"/>
      <c r="Y939" s="50"/>
      <c r="Z939" s="50"/>
    </row>
    <row r="940" spans="1:26" ht="17.2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0"/>
      <c r="K940" s="125"/>
      <c r="L940" s="125"/>
      <c r="R940" s="50"/>
      <c r="S940" s="50"/>
      <c r="T940" s="50"/>
      <c r="U940" s="50"/>
      <c r="V940" s="50"/>
      <c r="W940" s="52"/>
      <c r="X940" s="50"/>
      <c r="Y940" s="50"/>
      <c r="Z940" s="50"/>
    </row>
    <row r="941" spans="1:26" ht="17.2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0"/>
      <c r="K941" s="125"/>
      <c r="L941" s="125"/>
      <c r="R941" s="50"/>
      <c r="S941" s="50"/>
      <c r="T941" s="50"/>
      <c r="U941" s="50"/>
      <c r="V941" s="50"/>
      <c r="W941" s="52"/>
      <c r="X941" s="50"/>
      <c r="Y941" s="50"/>
      <c r="Z941" s="50"/>
    </row>
    <row r="942" spans="1:26" ht="17.2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0"/>
      <c r="K942" s="125"/>
      <c r="L942" s="125"/>
      <c r="R942" s="50"/>
      <c r="S942" s="50"/>
      <c r="T942" s="50"/>
      <c r="U942" s="50"/>
      <c r="V942" s="50"/>
      <c r="W942" s="52"/>
      <c r="X942" s="50"/>
      <c r="Y942" s="50"/>
      <c r="Z942" s="50"/>
    </row>
    <row r="943" spans="1:26" ht="17.2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0"/>
      <c r="K943" s="125"/>
      <c r="L943" s="125"/>
      <c r="R943" s="50"/>
      <c r="S943" s="50"/>
      <c r="T943" s="50"/>
      <c r="U943" s="50"/>
      <c r="V943" s="50"/>
      <c r="W943" s="52"/>
      <c r="X943" s="50"/>
      <c r="Y943" s="50"/>
      <c r="Z943" s="50"/>
    </row>
    <row r="944" spans="1:26" ht="17.2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0"/>
      <c r="K944" s="125"/>
      <c r="L944" s="125"/>
      <c r="R944" s="50"/>
      <c r="S944" s="50"/>
      <c r="T944" s="50"/>
      <c r="U944" s="50"/>
      <c r="V944" s="50"/>
      <c r="W944" s="52"/>
      <c r="X944" s="50"/>
      <c r="Y944" s="50"/>
      <c r="Z944" s="50"/>
    </row>
    <row r="945" spans="1:26" ht="17.2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0"/>
      <c r="K945" s="125"/>
      <c r="L945" s="125"/>
      <c r="R945" s="50"/>
      <c r="S945" s="50"/>
      <c r="T945" s="50"/>
      <c r="U945" s="50"/>
      <c r="V945" s="50"/>
      <c r="W945" s="52"/>
      <c r="X945" s="50"/>
      <c r="Y945" s="50"/>
      <c r="Z945" s="50"/>
    </row>
    <row r="946" spans="1:26" ht="17.2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0"/>
      <c r="K946" s="125"/>
      <c r="L946" s="125"/>
      <c r="R946" s="50"/>
      <c r="S946" s="50"/>
      <c r="T946" s="50"/>
      <c r="U946" s="50"/>
      <c r="V946" s="50"/>
      <c r="W946" s="52"/>
      <c r="X946" s="50"/>
      <c r="Y946" s="50"/>
      <c r="Z946" s="50"/>
    </row>
    <row r="947" spans="1:26" ht="17.2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0"/>
      <c r="K947" s="125"/>
      <c r="L947" s="125"/>
      <c r="R947" s="50"/>
      <c r="S947" s="50"/>
      <c r="T947" s="50"/>
      <c r="U947" s="50"/>
      <c r="V947" s="50"/>
      <c r="W947" s="52"/>
      <c r="X947" s="50"/>
      <c r="Y947" s="50"/>
      <c r="Z947" s="50"/>
    </row>
    <row r="948" spans="1:26" ht="17.2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0"/>
      <c r="K948" s="125"/>
      <c r="L948" s="125"/>
      <c r="R948" s="50"/>
      <c r="S948" s="50"/>
      <c r="T948" s="50"/>
      <c r="U948" s="50"/>
      <c r="V948" s="50"/>
      <c r="W948" s="52"/>
      <c r="X948" s="50"/>
      <c r="Y948" s="50"/>
      <c r="Z948" s="50"/>
    </row>
    <row r="949" spans="1:26" ht="17.2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0"/>
      <c r="K949" s="125"/>
      <c r="L949" s="125"/>
      <c r="R949" s="50"/>
      <c r="S949" s="50"/>
      <c r="T949" s="50"/>
      <c r="U949" s="50"/>
      <c r="V949" s="50"/>
      <c r="W949" s="52"/>
      <c r="X949" s="50"/>
      <c r="Y949" s="50"/>
      <c r="Z949" s="50"/>
    </row>
    <row r="950" spans="1:26" ht="17.2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0"/>
      <c r="K950" s="125"/>
      <c r="L950" s="125"/>
      <c r="R950" s="50"/>
      <c r="S950" s="50"/>
      <c r="T950" s="50"/>
      <c r="U950" s="50"/>
      <c r="V950" s="50"/>
      <c r="W950" s="52"/>
      <c r="X950" s="50"/>
      <c r="Y950" s="50"/>
      <c r="Z950" s="50"/>
    </row>
    <row r="951" spans="1:26" ht="17.2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0"/>
      <c r="K951" s="125"/>
      <c r="L951" s="125"/>
      <c r="R951" s="50"/>
      <c r="S951" s="50"/>
      <c r="T951" s="50"/>
      <c r="U951" s="50"/>
      <c r="V951" s="50"/>
      <c r="W951" s="52"/>
      <c r="X951" s="50"/>
      <c r="Y951" s="50"/>
      <c r="Z951" s="50"/>
    </row>
    <row r="952" spans="1:26" ht="17.2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0"/>
      <c r="K952" s="125"/>
      <c r="L952" s="125"/>
      <c r="R952" s="50"/>
      <c r="S952" s="50"/>
      <c r="T952" s="50"/>
      <c r="U952" s="50"/>
      <c r="V952" s="50"/>
      <c r="W952" s="52"/>
      <c r="X952" s="50"/>
      <c r="Y952" s="50"/>
      <c r="Z952" s="50"/>
    </row>
    <row r="953" spans="1:26" ht="17.2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0"/>
      <c r="K953" s="125"/>
      <c r="L953" s="125"/>
      <c r="R953" s="50"/>
      <c r="S953" s="50"/>
      <c r="T953" s="50"/>
      <c r="U953" s="50"/>
      <c r="V953" s="50"/>
      <c r="W953" s="52"/>
      <c r="X953" s="50"/>
      <c r="Y953" s="50"/>
      <c r="Z953" s="50"/>
    </row>
    <row r="954" spans="1:26" ht="17.2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0"/>
      <c r="K954" s="125"/>
      <c r="L954" s="125"/>
      <c r="R954" s="50"/>
      <c r="S954" s="50"/>
      <c r="T954" s="50"/>
      <c r="U954" s="50"/>
      <c r="V954" s="50"/>
      <c r="W954" s="52"/>
      <c r="X954" s="50"/>
      <c r="Y954" s="50"/>
      <c r="Z954" s="50"/>
    </row>
    <row r="955" spans="1:26" ht="17.2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0"/>
      <c r="K955" s="125"/>
      <c r="L955" s="125"/>
      <c r="R955" s="50"/>
      <c r="S955" s="50"/>
      <c r="T955" s="50"/>
      <c r="U955" s="50"/>
      <c r="V955" s="50"/>
      <c r="W955" s="52"/>
      <c r="X955" s="50"/>
      <c r="Y955" s="50"/>
      <c r="Z955" s="50"/>
    </row>
    <row r="956" spans="1:26" ht="17.2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0"/>
      <c r="K956" s="125"/>
      <c r="L956" s="125"/>
      <c r="R956" s="50"/>
      <c r="S956" s="50"/>
      <c r="T956" s="50"/>
      <c r="U956" s="50"/>
      <c r="V956" s="50"/>
      <c r="W956" s="52"/>
      <c r="X956" s="50"/>
      <c r="Y956" s="50"/>
      <c r="Z956" s="50"/>
    </row>
    <row r="957" spans="1:26" ht="17.2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0"/>
      <c r="K957" s="125"/>
      <c r="L957" s="125"/>
      <c r="R957" s="50"/>
      <c r="S957" s="50"/>
      <c r="T957" s="50"/>
      <c r="U957" s="50"/>
      <c r="V957" s="50"/>
      <c r="W957" s="52"/>
      <c r="X957" s="50"/>
      <c r="Y957" s="50"/>
      <c r="Z957" s="50"/>
    </row>
    <row r="958" spans="1:26" ht="17.2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0"/>
      <c r="K958" s="125"/>
      <c r="L958" s="125"/>
      <c r="R958" s="50"/>
      <c r="S958" s="50"/>
      <c r="T958" s="50"/>
      <c r="U958" s="50"/>
      <c r="V958" s="50"/>
      <c r="W958" s="52"/>
      <c r="X958" s="50"/>
      <c r="Y958" s="50"/>
      <c r="Z958" s="50"/>
    </row>
    <row r="959" spans="1:26" ht="17.2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0"/>
      <c r="K959" s="125"/>
      <c r="L959" s="125"/>
      <c r="R959" s="50"/>
      <c r="S959" s="50"/>
      <c r="T959" s="50"/>
      <c r="U959" s="50"/>
      <c r="V959" s="50"/>
      <c r="W959" s="52"/>
      <c r="X959" s="50"/>
      <c r="Y959" s="50"/>
      <c r="Z959" s="50"/>
    </row>
    <row r="960" spans="1:26" ht="17.2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0"/>
      <c r="K960" s="125"/>
      <c r="L960" s="125"/>
      <c r="R960" s="50"/>
      <c r="S960" s="50"/>
      <c r="T960" s="50"/>
      <c r="U960" s="50"/>
      <c r="V960" s="50"/>
      <c r="W960" s="52"/>
      <c r="X960" s="50"/>
      <c r="Y960" s="50"/>
      <c r="Z960" s="50"/>
    </row>
    <row r="961" spans="1:26" ht="17.2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0"/>
      <c r="K961" s="125"/>
      <c r="L961" s="125"/>
      <c r="R961" s="50"/>
      <c r="S961" s="50"/>
      <c r="T961" s="50"/>
      <c r="U961" s="50"/>
      <c r="V961" s="50"/>
      <c r="W961" s="52"/>
      <c r="X961" s="50"/>
      <c r="Y961" s="50"/>
      <c r="Z961" s="50"/>
    </row>
    <row r="962" spans="1:26" ht="17.2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0"/>
      <c r="K962" s="125"/>
      <c r="L962" s="125"/>
      <c r="R962" s="50"/>
      <c r="S962" s="50"/>
      <c r="T962" s="50"/>
      <c r="U962" s="50"/>
      <c r="V962" s="50"/>
      <c r="W962" s="52"/>
      <c r="X962" s="50"/>
      <c r="Y962" s="50"/>
      <c r="Z962" s="50"/>
    </row>
    <row r="963" spans="1:26" ht="17.2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0"/>
      <c r="K963" s="125"/>
      <c r="L963" s="125"/>
      <c r="R963" s="50"/>
      <c r="S963" s="50"/>
      <c r="T963" s="50"/>
      <c r="U963" s="50"/>
      <c r="V963" s="50"/>
      <c r="W963" s="52"/>
      <c r="X963" s="50"/>
      <c r="Y963" s="50"/>
      <c r="Z963" s="50"/>
    </row>
    <row r="964" spans="1:26" ht="17.2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0"/>
      <c r="K964" s="125"/>
      <c r="L964" s="125"/>
      <c r="R964" s="50"/>
      <c r="S964" s="50"/>
      <c r="T964" s="50"/>
      <c r="U964" s="50"/>
      <c r="V964" s="50"/>
      <c r="W964" s="52"/>
      <c r="X964" s="50"/>
      <c r="Y964" s="50"/>
      <c r="Z964" s="50"/>
    </row>
    <row r="965" spans="1:26" ht="17.2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0"/>
      <c r="K965" s="125"/>
      <c r="L965" s="125"/>
      <c r="R965" s="50"/>
      <c r="S965" s="50"/>
      <c r="T965" s="50"/>
      <c r="U965" s="50"/>
      <c r="V965" s="50"/>
      <c r="W965" s="52"/>
      <c r="X965" s="50"/>
      <c r="Y965" s="50"/>
      <c r="Z965" s="50"/>
    </row>
    <row r="966" spans="1:26" ht="17.2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0"/>
      <c r="K966" s="125"/>
      <c r="L966" s="125"/>
      <c r="R966" s="50"/>
      <c r="S966" s="50"/>
      <c r="T966" s="50"/>
      <c r="U966" s="50"/>
      <c r="V966" s="50"/>
      <c r="W966" s="52"/>
      <c r="X966" s="50"/>
      <c r="Y966" s="50"/>
      <c r="Z966" s="50"/>
    </row>
    <row r="967" spans="1:26" ht="17.2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0"/>
      <c r="K967" s="125"/>
      <c r="L967" s="125"/>
      <c r="R967" s="50"/>
      <c r="S967" s="50"/>
      <c r="T967" s="50"/>
      <c r="U967" s="50"/>
      <c r="V967" s="50"/>
      <c r="W967" s="52"/>
      <c r="X967" s="50"/>
      <c r="Y967" s="50"/>
      <c r="Z967" s="50"/>
    </row>
    <row r="968" spans="1:26" ht="17.2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0"/>
      <c r="K968" s="125"/>
      <c r="L968" s="125"/>
      <c r="R968" s="50"/>
      <c r="S968" s="50"/>
      <c r="T968" s="50"/>
      <c r="U968" s="50"/>
      <c r="V968" s="50"/>
      <c r="W968" s="52"/>
      <c r="X968" s="50"/>
      <c r="Y968" s="50"/>
      <c r="Z968" s="50"/>
    </row>
    <row r="969" spans="1:26" ht="17.2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0"/>
      <c r="K969" s="125"/>
      <c r="L969" s="125"/>
      <c r="R969" s="50"/>
      <c r="S969" s="50"/>
      <c r="T969" s="50"/>
      <c r="U969" s="50"/>
      <c r="V969" s="50"/>
      <c r="W969" s="52"/>
      <c r="X969" s="50"/>
      <c r="Y969" s="50"/>
      <c r="Z969" s="50"/>
    </row>
    <row r="970" spans="1:26" ht="17.2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0"/>
      <c r="K970" s="125"/>
      <c r="L970" s="125"/>
      <c r="R970" s="50"/>
      <c r="S970" s="50"/>
      <c r="T970" s="50"/>
      <c r="U970" s="50"/>
      <c r="V970" s="50"/>
      <c r="W970" s="52"/>
      <c r="X970" s="50"/>
      <c r="Y970" s="50"/>
      <c r="Z970" s="50"/>
    </row>
    <row r="971" spans="1:26" ht="17.2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0"/>
      <c r="K971" s="125"/>
      <c r="L971" s="125"/>
      <c r="R971" s="50"/>
      <c r="S971" s="50"/>
      <c r="T971" s="50"/>
      <c r="U971" s="50"/>
      <c r="V971" s="50"/>
      <c r="W971" s="52"/>
      <c r="X971" s="50"/>
      <c r="Y971" s="50"/>
      <c r="Z971" s="50"/>
    </row>
    <row r="972" spans="1:26" ht="17.2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0"/>
      <c r="K972" s="125"/>
      <c r="L972" s="125"/>
      <c r="R972" s="50"/>
      <c r="S972" s="50"/>
      <c r="T972" s="50"/>
      <c r="U972" s="50"/>
      <c r="V972" s="50"/>
      <c r="W972" s="52"/>
      <c r="X972" s="50"/>
      <c r="Y972" s="50"/>
      <c r="Z972" s="50"/>
    </row>
    <row r="973" spans="1:26" ht="17.2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0"/>
      <c r="K973" s="125"/>
      <c r="L973" s="125"/>
      <c r="R973" s="50"/>
      <c r="S973" s="50"/>
      <c r="T973" s="50"/>
      <c r="U973" s="50"/>
      <c r="V973" s="50"/>
      <c r="W973" s="52"/>
      <c r="X973" s="50"/>
      <c r="Y973" s="50"/>
      <c r="Z973" s="50"/>
    </row>
    <row r="974" spans="1:26" ht="17.2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0"/>
      <c r="K974" s="125"/>
      <c r="L974" s="125"/>
      <c r="R974" s="50"/>
      <c r="S974" s="50"/>
      <c r="T974" s="50"/>
      <c r="U974" s="50"/>
      <c r="V974" s="50"/>
      <c r="W974" s="52"/>
      <c r="X974" s="50"/>
      <c r="Y974" s="50"/>
      <c r="Z974" s="50"/>
    </row>
    <row r="975" spans="1:26" ht="17.2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0"/>
      <c r="K975" s="125"/>
      <c r="L975" s="125"/>
      <c r="R975" s="50"/>
      <c r="S975" s="50"/>
      <c r="T975" s="50"/>
      <c r="U975" s="50"/>
      <c r="V975" s="50"/>
      <c r="W975" s="52"/>
      <c r="X975" s="50"/>
      <c r="Y975" s="50"/>
      <c r="Z975" s="50"/>
    </row>
    <row r="976" spans="1:26" ht="17.2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0"/>
      <c r="K976" s="125"/>
      <c r="L976" s="125"/>
      <c r="R976" s="50"/>
      <c r="S976" s="50"/>
      <c r="T976" s="50"/>
      <c r="U976" s="50"/>
      <c r="V976" s="50"/>
      <c r="W976" s="52"/>
      <c r="X976" s="50"/>
      <c r="Y976" s="50"/>
      <c r="Z976" s="50"/>
    </row>
    <row r="977" spans="1:26" ht="17.2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0"/>
      <c r="K977" s="125"/>
      <c r="L977" s="125"/>
      <c r="R977" s="50"/>
      <c r="S977" s="50"/>
      <c r="T977" s="50"/>
      <c r="U977" s="50"/>
      <c r="V977" s="50"/>
      <c r="W977" s="52"/>
      <c r="X977" s="50"/>
      <c r="Y977" s="50"/>
      <c r="Z977" s="50"/>
    </row>
    <row r="978" spans="1:26" ht="17.2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0"/>
      <c r="K978" s="125"/>
      <c r="L978" s="125"/>
      <c r="R978" s="50"/>
      <c r="S978" s="50"/>
      <c r="T978" s="50"/>
      <c r="U978" s="50"/>
      <c r="V978" s="50"/>
      <c r="W978" s="52"/>
      <c r="X978" s="50"/>
      <c r="Y978" s="50"/>
      <c r="Z978" s="50"/>
    </row>
    <row r="979" spans="1:26" ht="17.2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0"/>
      <c r="K979" s="125"/>
      <c r="L979" s="125"/>
      <c r="R979" s="50"/>
      <c r="S979" s="50"/>
      <c r="T979" s="50"/>
      <c r="U979" s="50"/>
      <c r="V979" s="50"/>
      <c r="W979" s="52"/>
      <c r="X979" s="50"/>
      <c r="Y979" s="50"/>
      <c r="Z979" s="50"/>
    </row>
    <row r="980" spans="1:26" ht="17.2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0"/>
      <c r="K980" s="125"/>
      <c r="L980" s="125"/>
      <c r="R980" s="50"/>
      <c r="S980" s="50"/>
      <c r="T980" s="50"/>
      <c r="U980" s="50"/>
      <c r="V980" s="50"/>
      <c r="W980" s="52"/>
      <c r="X980" s="50"/>
      <c r="Y980" s="50"/>
      <c r="Z980" s="50"/>
    </row>
    <row r="981" spans="1:26" ht="17.2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0"/>
      <c r="K981" s="125"/>
      <c r="L981" s="125"/>
      <c r="R981" s="50"/>
      <c r="S981" s="50"/>
      <c r="T981" s="50"/>
      <c r="U981" s="50"/>
      <c r="V981" s="50"/>
      <c r="W981" s="52"/>
      <c r="X981" s="50"/>
      <c r="Y981" s="50"/>
      <c r="Z981" s="50"/>
    </row>
    <row r="982" spans="1:26" ht="17.2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0"/>
      <c r="K982" s="125"/>
      <c r="L982" s="125"/>
      <c r="R982" s="50"/>
      <c r="S982" s="50"/>
      <c r="T982" s="50"/>
      <c r="U982" s="50"/>
      <c r="V982" s="50"/>
      <c r="W982" s="52"/>
      <c r="X982" s="50"/>
      <c r="Y982" s="50"/>
      <c r="Z982" s="50"/>
    </row>
    <row r="983" spans="1:26" ht="17.2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0"/>
      <c r="K983" s="125"/>
      <c r="L983" s="125"/>
      <c r="R983" s="50"/>
      <c r="S983" s="50"/>
      <c r="T983" s="50"/>
      <c r="U983" s="50"/>
      <c r="V983" s="50"/>
      <c r="W983" s="52"/>
      <c r="X983" s="50"/>
      <c r="Y983" s="50"/>
      <c r="Z983" s="50"/>
    </row>
    <row r="984" spans="1:26" ht="17.2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0"/>
      <c r="K984" s="125"/>
      <c r="L984" s="125"/>
      <c r="R984" s="50"/>
      <c r="S984" s="50"/>
      <c r="T984" s="50"/>
      <c r="U984" s="50"/>
      <c r="V984" s="50"/>
      <c r="W984" s="52"/>
      <c r="X984" s="50"/>
      <c r="Y984" s="50"/>
      <c r="Z984" s="50"/>
    </row>
    <row r="985" spans="1:26" ht="17.2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0"/>
      <c r="K985" s="125"/>
      <c r="L985" s="125"/>
      <c r="R985" s="50"/>
      <c r="S985" s="50"/>
      <c r="T985" s="50"/>
      <c r="U985" s="50"/>
      <c r="V985" s="50"/>
      <c r="W985" s="52"/>
      <c r="X985" s="50"/>
      <c r="Y985" s="50"/>
      <c r="Z985" s="50"/>
    </row>
    <row r="986" spans="1:26" ht="17.2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0"/>
      <c r="K986" s="125"/>
      <c r="L986" s="125"/>
      <c r="R986" s="50"/>
      <c r="S986" s="50"/>
      <c r="T986" s="50"/>
      <c r="U986" s="50"/>
      <c r="V986" s="50"/>
      <c r="W986" s="52"/>
      <c r="X986" s="50"/>
      <c r="Y986" s="50"/>
      <c r="Z986" s="50"/>
    </row>
    <row r="987" spans="1:26" ht="17.2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0"/>
      <c r="K987" s="125"/>
      <c r="L987" s="125"/>
      <c r="R987" s="50"/>
      <c r="S987" s="50"/>
      <c r="T987" s="50"/>
      <c r="U987" s="50"/>
      <c r="V987" s="50"/>
      <c r="W987" s="52"/>
      <c r="X987" s="50"/>
      <c r="Y987" s="50"/>
      <c r="Z987" s="50"/>
    </row>
    <row r="988" spans="1:26" ht="17.2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0"/>
      <c r="K988" s="125"/>
      <c r="L988" s="125"/>
      <c r="R988" s="50"/>
      <c r="S988" s="50"/>
      <c r="T988" s="50"/>
      <c r="U988" s="50"/>
      <c r="V988" s="50"/>
      <c r="W988" s="52"/>
      <c r="X988" s="50"/>
      <c r="Y988" s="50"/>
      <c r="Z988" s="50"/>
    </row>
    <row r="989" spans="1:26" ht="17.2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0"/>
      <c r="K989" s="125"/>
      <c r="L989" s="125"/>
      <c r="R989" s="50"/>
      <c r="S989" s="50"/>
      <c r="T989" s="50"/>
      <c r="U989" s="50"/>
      <c r="V989" s="50"/>
      <c r="W989" s="52"/>
      <c r="X989" s="50"/>
      <c r="Y989" s="50"/>
      <c r="Z989" s="50"/>
    </row>
    <row r="990" spans="1:26" ht="17.2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0"/>
      <c r="K990" s="125"/>
      <c r="L990" s="125"/>
      <c r="R990" s="50"/>
      <c r="S990" s="50"/>
      <c r="T990" s="50"/>
      <c r="U990" s="50"/>
      <c r="V990" s="50"/>
      <c r="W990" s="52"/>
      <c r="X990" s="50"/>
      <c r="Y990" s="50"/>
      <c r="Z990" s="50"/>
    </row>
    <row r="991" spans="1:26" ht="17.2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0"/>
      <c r="K991" s="125"/>
      <c r="L991" s="125"/>
      <c r="R991" s="50"/>
      <c r="S991" s="50"/>
      <c r="T991" s="50"/>
      <c r="U991" s="50"/>
      <c r="V991" s="50"/>
      <c r="W991" s="52"/>
      <c r="X991" s="50"/>
      <c r="Y991" s="50"/>
      <c r="Z991" s="50"/>
    </row>
    <row r="992" spans="1:26" ht="17.2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0"/>
      <c r="K992" s="125"/>
      <c r="L992" s="125"/>
      <c r="R992" s="50"/>
      <c r="S992" s="50"/>
      <c r="T992" s="50"/>
      <c r="U992" s="50"/>
      <c r="V992" s="50"/>
      <c r="W992" s="52"/>
      <c r="X992" s="50"/>
      <c r="Y992" s="50"/>
      <c r="Z992" s="50"/>
    </row>
    <row r="993" spans="1:26" ht="17.2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0"/>
      <c r="K993" s="125"/>
      <c r="L993" s="125"/>
      <c r="R993" s="50"/>
      <c r="S993" s="50"/>
      <c r="T993" s="50"/>
      <c r="U993" s="50"/>
      <c r="V993" s="50"/>
      <c r="W993" s="52"/>
      <c r="X993" s="50"/>
      <c r="Y993" s="50"/>
      <c r="Z993" s="50"/>
    </row>
    <row r="994" spans="1:26" ht="17.2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0"/>
      <c r="K994" s="125"/>
      <c r="L994" s="125"/>
      <c r="R994" s="50"/>
      <c r="S994" s="50"/>
      <c r="T994" s="50"/>
      <c r="U994" s="50"/>
      <c r="V994" s="50"/>
      <c r="W994" s="52"/>
      <c r="X994" s="50"/>
      <c r="Y994" s="50"/>
      <c r="Z994" s="50"/>
    </row>
    <row r="995" spans="1:26" ht="17.2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0"/>
      <c r="K995" s="125"/>
      <c r="L995" s="125"/>
      <c r="R995" s="50"/>
      <c r="S995" s="50"/>
      <c r="T995" s="50"/>
      <c r="U995" s="50"/>
      <c r="V995" s="50"/>
      <c r="W995" s="52"/>
      <c r="X995" s="50"/>
      <c r="Y995" s="50"/>
      <c r="Z995" s="50"/>
    </row>
    <row r="996" spans="1:26" ht="17.2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0"/>
      <c r="K996" s="125"/>
      <c r="L996" s="125"/>
      <c r="R996" s="50"/>
      <c r="S996" s="50"/>
      <c r="T996" s="50"/>
      <c r="U996" s="50"/>
      <c r="V996" s="50"/>
      <c r="W996" s="52"/>
      <c r="X996" s="50"/>
      <c r="Y996" s="50"/>
      <c r="Z996" s="50"/>
    </row>
    <row r="997" spans="1:26" ht="17.2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0"/>
      <c r="K997" s="125"/>
      <c r="L997" s="125"/>
      <c r="R997" s="50"/>
      <c r="S997" s="50"/>
      <c r="T997" s="50"/>
      <c r="U997" s="50"/>
      <c r="V997" s="50"/>
      <c r="W997" s="52"/>
      <c r="X997" s="50"/>
      <c r="Y997" s="50"/>
      <c r="Z997" s="50"/>
    </row>
    <row r="998" spans="1:26" ht="17.2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0"/>
      <c r="K998" s="125"/>
      <c r="L998" s="125"/>
      <c r="R998" s="50"/>
      <c r="S998" s="50"/>
      <c r="T998" s="50"/>
      <c r="U998" s="50"/>
      <c r="V998" s="50"/>
      <c r="W998" s="52"/>
      <c r="X998" s="50"/>
      <c r="Y998" s="50"/>
      <c r="Z998" s="50"/>
    </row>
    <row r="999" spans="1:26" ht="17.2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0"/>
      <c r="K999" s="125"/>
      <c r="L999" s="125"/>
      <c r="R999" s="50"/>
      <c r="S999" s="50"/>
      <c r="T999" s="50"/>
      <c r="U999" s="50"/>
      <c r="V999" s="50"/>
      <c r="W999" s="52"/>
      <c r="X999" s="50"/>
      <c r="Y999" s="50"/>
      <c r="Z999" s="50"/>
    </row>
    <row r="1000" spans="1:26" ht="17.2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0"/>
      <c r="K1000" s="125"/>
      <c r="L1000" s="125"/>
      <c r="R1000" s="50"/>
      <c r="S1000" s="50"/>
      <c r="T1000" s="50"/>
      <c r="U1000" s="50"/>
      <c r="V1000" s="50"/>
      <c r="W1000" s="52"/>
      <c r="X1000" s="50"/>
      <c r="Y1000" s="50"/>
      <c r="Z1000" s="50"/>
    </row>
  </sheetData>
  <autoFilter ref="Q3:W68" xr:uid="{00000000-0001-0000-0D00-000000000000}"/>
  <mergeCells count="14">
    <mergeCell ref="J3:J4"/>
    <mergeCell ref="F14:G14"/>
    <mergeCell ref="E38:I38"/>
    <mergeCell ref="F35:G35"/>
    <mergeCell ref="E36:G36"/>
    <mergeCell ref="C1:F1"/>
    <mergeCell ref="G1:I1"/>
    <mergeCell ref="A3:C3"/>
    <mergeCell ref="E3:I3"/>
    <mergeCell ref="A4:C11"/>
    <mergeCell ref="A13:C13"/>
    <mergeCell ref="A20:C20"/>
    <mergeCell ref="A28:C28"/>
    <mergeCell ref="A37:C37"/>
  </mergeCells>
  <phoneticPr fontId="39" type="noConversion"/>
  <conditionalFormatting sqref="I5:I35">
    <cfRule type="cellIs" dxfId="7" priority="1" operator="greaterThan">
      <formula>0.9</formula>
    </cfRule>
  </conditionalFormatting>
  <conditionalFormatting sqref="J5:J36">
    <cfRule type="cellIs" dxfId="6" priority="2" operator="lessThan">
      <formula>0</formula>
    </cfRule>
  </conditionalFormatting>
  <dataValidations count="2">
    <dataValidation type="list" allowBlank="1" showInputMessage="1" showErrorMessage="1" sqref="R1:R1048576" xr:uid="{E18CA047-E215-48B7-B1B8-3ECA65FE2776}">
      <formula1>$A$29:$A$34</formula1>
    </dataValidation>
    <dataValidation type="list" allowBlank="1" showInputMessage="1" showErrorMessage="1" sqref="U1:U1048576" xr:uid="{571449A8-D8B8-4B36-82C0-0E6774667485}">
      <formula1>$G$5:$G$34</formula1>
    </dataValidation>
  </dataValidations>
  <pageMargins left="0.70866141732283472" right="0.70866141732283472" top="0.74803149606299213" bottom="0.74803149606299213" header="0" footer="0"/>
  <pageSetup paperSize="9" orientation="portrait"/>
  <colBreaks count="1" manualBreakCount="1">
    <brk id="10" man="1"/>
  </colBrea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BFBFBF"/>
  </sheetPr>
  <dimension ref="A1:Z1000"/>
  <sheetViews>
    <sheetView showGridLines="0" tabSelected="1" workbookViewId="0"/>
  </sheetViews>
  <sheetFormatPr defaultColWidth="14.42578125" defaultRowHeight="15" customHeight="1" outlineLevelCol="1"/>
  <cols>
    <col min="1" max="1" width="13.7109375" customWidth="1"/>
    <col min="2" max="2" width="10" customWidth="1"/>
    <col min="3" max="3" width="13.85546875" customWidth="1"/>
    <col min="4" max="4" width="2.42578125" customWidth="1"/>
    <col min="5" max="5" width="13.85546875" customWidth="1"/>
    <col min="6" max="6" width="6.42578125" customWidth="1"/>
    <col min="7" max="7" width="10.140625" customWidth="1"/>
    <col min="8" max="8" width="14" customWidth="1"/>
    <col min="9" max="9" width="11.42578125" customWidth="1"/>
    <col min="10" max="10" width="10.28515625" customWidth="1"/>
    <col min="11" max="11" width="2.42578125" customWidth="1"/>
    <col min="12" max="14" width="14" customWidth="1"/>
    <col min="15" max="15" width="18.42578125" customWidth="1"/>
    <col min="16" max="16" width="2.42578125" customWidth="1"/>
    <col min="17" max="17" width="6.42578125" customWidth="1"/>
    <col min="18" max="18" width="17.140625" customWidth="1"/>
    <col min="19" max="20" width="14" hidden="1" customWidth="1" outlineLevel="1"/>
    <col min="21" max="21" width="14" customWidth="1" collapsed="1"/>
    <col min="22" max="22" width="8.28515625" bestFit="1" customWidth="1"/>
    <col min="23" max="23" width="34.42578125" customWidth="1"/>
    <col min="24" max="26" width="14" customWidth="1"/>
  </cols>
  <sheetData>
    <row r="1" spans="1:26" ht="17.25" customHeight="1">
      <c r="A1" s="122" t="s">
        <v>18</v>
      </c>
      <c r="B1" s="53"/>
      <c r="C1" s="426"/>
      <c r="D1" s="427"/>
      <c r="E1" s="427"/>
      <c r="F1" s="427"/>
      <c r="G1" s="428"/>
      <c r="H1" s="427"/>
      <c r="I1" s="427"/>
      <c r="J1" s="124"/>
      <c r="K1" s="125"/>
      <c r="L1" s="125"/>
      <c r="R1" s="50"/>
      <c r="S1" s="50"/>
      <c r="T1" s="50"/>
      <c r="U1" s="50"/>
      <c r="V1" s="50"/>
      <c r="W1" s="52"/>
      <c r="X1" s="50"/>
      <c r="Y1" s="50"/>
      <c r="Z1" s="50"/>
    </row>
    <row r="2" spans="1:26" ht="17.25" customHeight="1">
      <c r="A2" s="53"/>
      <c r="B2" s="53"/>
      <c r="C2" s="53"/>
      <c r="D2" s="53"/>
      <c r="E2" s="53"/>
      <c r="F2" s="53"/>
      <c r="G2" s="53"/>
      <c r="H2" s="53"/>
      <c r="I2" s="53"/>
      <c r="J2" s="127"/>
      <c r="K2" s="125"/>
      <c r="L2" s="128" t="s">
        <v>111</v>
      </c>
      <c r="Q2" s="59" t="s">
        <v>112</v>
      </c>
      <c r="R2" s="50"/>
      <c r="S2" s="50"/>
      <c r="T2" s="50"/>
      <c r="U2" s="50"/>
      <c r="V2" s="50"/>
      <c r="W2" s="52"/>
      <c r="X2" s="50"/>
      <c r="Y2" s="50"/>
      <c r="Z2" s="50"/>
    </row>
    <row r="3" spans="1:26" ht="17.25" customHeight="1">
      <c r="A3" s="429" t="s">
        <v>113</v>
      </c>
      <c r="B3" s="388"/>
      <c r="C3" s="430"/>
      <c r="D3" s="129"/>
      <c r="E3" s="431" t="s">
        <v>114</v>
      </c>
      <c r="F3" s="432"/>
      <c r="G3" s="432"/>
      <c r="H3" s="432"/>
      <c r="I3" s="433"/>
      <c r="J3" s="434" t="s">
        <v>115</v>
      </c>
      <c r="K3" s="130"/>
      <c r="L3" s="131" t="s">
        <v>116</v>
      </c>
      <c r="M3" s="132" t="s">
        <v>25</v>
      </c>
      <c r="N3" s="132" t="s">
        <v>24</v>
      </c>
      <c r="O3" s="133" t="s">
        <v>117</v>
      </c>
      <c r="Q3" s="134" t="s">
        <v>116</v>
      </c>
      <c r="R3" s="135" t="s">
        <v>118</v>
      </c>
      <c r="S3" s="135" t="s">
        <v>119</v>
      </c>
      <c r="T3" s="135" t="s">
        <v>120</v>
      </c>
      <c r="U3" s="135" t="s">
        <v>121</v>
      </c>
      <c r="V3" s="136" t="s">
        <v>24</v>
      </c>
      <c r="W3" s="137" t="s">
        <v>122</v>
      </c>
      <c r="X3" s="50"/>
      <c r="Y3" s="50"/>
      <c r="Z3" s="50"/>
    </row>
    <row r="4" spans="1:26" ht="17.25" customHeight="1">
      <c r="A4" s="442"/>
      <c r="B4" s="443"/>
      <c r="C4" s="444"/>
      <c r="D4" s="126"/>
      <c r="E4" s="138" t="s">
        <v>119</v>
      </c>
      <c r="F4" s="139" t="s">
        <v>120</v>
      </c>
      <c r="G4" s="139" t="s">
        <v>121</v>
      </c>
      <c r="H4" s="139" t="s">
        <v>24</v>
      </c>
      <c r="I4" s="140" t="s">
        <v>123</v>
      </c>
      <c r="J4" s="435"/>
      <c r="K4" s="141"/>
      <c r="L4" s="142"/>
      <c r="M4" s="143" t="s">
        <v>46</v>
      </c>
      <c r="N4" s="144">
        <v>1000000</v>
      </c>
      <c r="O4" s="145"/>
      <c r="Q4" s="146">
        <v>45627</v>
      </c>
      <c r="R4" s="156" t="s">
        <v>105</v>
      </c>
      <c r="S4" s="147"/>
      <c r="T4" s="147"/>
      <c r="U4" s="157" t="s">
        <v>84</v>
      </c>
      <c r="V4" s="157">
        <f>540000/3</f>
        <v>180000</v>
      </c>
      <c r="W4" s="158"/>
      <c r="X4" s="50"/>
      <c r="Y4" s="50"/>
      <c r="Z4" s="50"/>
    </row>
    <row r="5" spans="1:26" ht="17.25" customHeight="1">
      <c r="A5" s="445"/>
      <c r="B5" s="446"/>
      <c r="C5" s="447"/>
      <c r="D5" s="168" t="str">
        <f>현금흐름!$B$20</f>
        <v>관리비</v>
      </c>
      <c r="E5" s="150" t="s">
        <v>125</v>
      </c>
      <c r="F5" s="151" t="str">
        <f>현금흐름!A20</f>
        <v>주거</v>
      </c>
      <c r="G5" s="152" t="str">
        <f>현금흐름!$B$20</f>
        <v>관리비</v>
      </c>
      <c r="H5" s="153">
        <f t="shared" ref="H5:H13" si="0">SUMIF(U:U,G5,V:V)</f>
        <v>0</v>
      </c>
      <c r="I5" s="285" t="e">
        <f>H5/현금흐름!Y20</f>
        <v>#DIV/0!</v>
      </c>
      <c r="J5" s="154">
        <f>현금흐름!Y20-H5</f>
        <v>0</v>
      </c>
      <c r="K5" s="141"/>
      <c r="L5" s="142"/>
      <c r="M5" s="143" t="s">
        <v>47</v>
      </c>
      <c r="N5" s="144"/>
      <c r="O5" s="145"/>
      <c r="Q5" s="155"/>
      <c r="R5" s="156"/>
      <c r="S5" s="147"/>
      <c r="T5" s="147"/>
      <c r="U5" s="157"/>
      <c r="V5" s="157"/>
      <c r="W5" s="158"/>
      <c r="X5" s="50"/>
      <c r="Y5" s="50"/>
      <c r="Z5" s="50"/>
    </row>
    <row r="6" spans="1:26" ht="17.25" customHeight="1">
      <c r="A6" s="445"/>
      <c r="B6" s="446"/>
      <c r="C6" s="447"/>
      <c r="D6" s="168" t="str">
        <f>현금흐름!$B$21</f>
        <v>전세대출</v>
      </c>
      <c r="E6" s="159" t="s">
        <v>125</v>
      </c>
      <c r="F6" s="160" t="str">
        <f>현금흐름!A20</f>
        <v>주거</v>
      </c>
      <c r="G6" s="161" t="str">
        <f>현금흐름!$B$21</f>
        <v>전세대출</v>
      </c>
      <c r="H6" s="162">
        <f t="shared" si="0"/>
        <v>0</v>
      </c>
      <c r="I6" s="285" t="e">
        <f>H6/현금흐름!Y21</f>
        <v>#DIV/0!</v>
      </c>
      <c r="J6" s="154">
        <f>현금흐름!Y21-H6</f>
        <v>0</v>
      </c>
      <c r="K6" s="141"/>
      <c r="L6" s="142"/>
      <c r="M6" s="143" t="s">
        <v>48</v>
      </c>
      <c r="N6" s="144"/>
      <c r="O6" s="145"/>
      <c r="Q6" s="155"/>
      <c r="R6" s="156"/>
      <c r="S6" s="147"/>
      <c r="T6" s="147"/>
      <c r="U6" s="157"/>
      <c r="V6" s="157"/>
      <c r="W6" s="158"/>
      <c r="X6" s="50"/>
      <c r="Y6" s="50"/>
      <c r="Z6" s="50"/>
    </row>
    <row r="7" spans="1:26" ht="17.25" customHeight="1">
      <c r="A7" s="445"/>
      <c r="B7" s="446"/>
      <c r="C7" s="447"/>
      <c r="D7" s="168" t="str">
        <f>현금흐름!$B$22</f>
        <v>휴대폰</v>
      </c>
      <c r="E7" s="159" t="s">
        <v>125</v>
      </c>
      <c r="F7" s="163" t="str">
        <f>현금흐름!A22</f>
        <v>통신</v>
      </c>
      <c r="G7" s="161" t="str">
        <f>현금흐름!$B$22</f>
        <v>휴대폰</v>
      </c>
      <c r="H7" s="162">
        <f t="shared" si="0"/>
        <v>0</v>
      </c>
      <c r="I7" s="285" t="e">
        <f>H7/현금흐름!Y22</f>
        <v>#DIV/0!</v>
      </c>
      <c r="J7" s="154">
        <f>현금흐름!Y22-H7</f>
        <v>0</v>
      </c>
      <c r="K7" s="141"/>
      <c r="L7" s="142"/>
      <c r="M7" s="143"/>
      <c r="N7" s="144"/>
      <c r="O7" s="145"/>
      <c r="Q7" s="155"/>
      <c r="R7" s="156"/>
      <c r="S7" s="147"/>
      <c r="T7" s="147"/>
      <c r="U7" s="157"/>
      <c r="V7" s="157"/>
      <c r="W7" s="158"/>
      <c r="X7" s="50"/>
      <c r="Y7" s="50"/>
      <c r="Z7" s="50"/>
    </row>
    <row r="8" spans="1:26" ht="17.25" customHeight="1">
      <c r="A8" s="445"/>
      <c r="B8" s="446"/>
      <c r="C8" s="447"/>
      <c r="D8" s="168" t="str">
        <f>현금흐름!$B$23</f>
        <v>인터넷/TV</v>
      </c>
      <c r="E8" s="159" t="s">
        <v>125</v>
      </c>
      <c r="F8" s="160" t="str">
        <f>현금흐름!A22</f>
        <v>통신</v>
      </c>
      <c r="G8" s="161" t="str">
        <f>현금흐름!$B$23</f>
        <v>인터넷/TV</v>
      </c>
      <c r="H8" s="162">
        <f t="shared" si="0"/>
        <v>0</v>
      </c>
      <c r="I8" s="285" t="e">
        <f>H8/현금흐름!Y23</f>
        <v>#DIV/0!</v>
      </c>
      <c r="J8" s="154">
        <f>현금흐름!Y23-H8</f>
        <v>0</v>
      </c>
      <c r="K8" s="141"/>
      <c r="L8" s="142"/>
      <c r="M8" s="143"/>
      <c r="N8" s="144"/>
      <c r="O8" s="145"/>
      <c r="Q8" s="155"/>
      <c r="R8" s="156"/>
      <c r="S8" s="147"/>
      <c r="T8" s="147"/>
      <c r="U8" s="157"/>
      <c r="V8" s="157"/>
      <c r="W8" s="158"/>
      <c r="X8" s="50"/>
      <c r="Y8" s="50"/>
      <c r="Z8" s="50"/>
    </row>
    <row r="9" spans="1:26" ht="17.25" customHeight="1">
      <c r="A9" s="445"/>
      <c r="B9" s="446"/>
      <c r="C9" s="447"/>
      <c r="D9" s="168" t="str">
        <f>현금흐름!$B$24</f>
        <v>보장성</v>
      </c>
      <c r="E9" s="159" t="s">
        <v>125</v>
      </c>
      <c r="F9" s="164" t="str">
        <f>현금흐름!A24</f>
        <v>보험</v>
      </c>
      <c r="G9" s="161" t="str">
        <f>현금흐름!$B$24</f>
        <v>보장성</v>
      </c>
      <c r="H9" s="162">
        <f t="shared" si="0"/>
        <v>0</v>
      </c>
      <c r="I9" s="285" t="e">
        <f>H9/현금흐름!Y24</f>
        <v>#DIV/0!</v>
      </c>
      <c r="J9" s="154">
        <f>현금흐름!Y24-H9</f>
        <v>0</v>
      </c>
      <c r="K9" s="141"/>
      <c r="L9" s="142"/>
      <c r="M9" s="143"/>
      <c r="N9" s="144"/>
      <c r="O9" s="145"/>
      <c r="Q9" s="155"/>
      <c r="R9" s="156"/>
      <c r="S9" s="147"/>
      <c r="T9" s="147"/>
      <c r="U9" s="157"/>
      <c r="V9" s="157"/>
      <c r="W9" s="158"/>
      <c r="X9" s="50"/>
      <c r="Y9" s="50"/>
      <c r="Z9" s="50"/>
    </row>
    <row r="10" spans="1:26" ht="17.25" customHeight="1">
      <c r="A10" s="445"/>
      <c r="B10" s="446"/>
      <c r="C10" s="447"/>
      <c r="D10" s="168" t="str">
        <f>현금흐름!$B$25</f>
        <v>주담대</v>
      </c>
      <c r="E10" s="159" t="s">
        <v>125</v>
      </c>
      <c r="F10" s="163" t="str">
        <f>현금흐름!A25</f>
        <v>이자</v>
      </c>
      <c r="G10" s="161" t="str">
        <f>현금흐름!$B$25</f>
        <v>주담대</v>
      </c>
      <c r="H10" s="162">
        <f t="shared" si="0"/>
        <v>0</v>
      </c>
      <c r="I10" s="285" t="e">
        <f>H10/현금흐름!Y25</f>
        <v>#DIV/0!</v>
      </c>
      <c r="J10" s="154">
        <f>현금흐름!Y25-H10</f>
        <v>0</v>
      </c>
      <c r="K10" s="141"/>
      <c r="L10" s="142"/>
      <c r="M10" s="143"/>
      <c r="N10" s="144"/>
      <c r="O10" s="145"/>
      <c r="Q10" s="155"/>
      <c r="R10" s="156"/>
      <c r="S10" s="147"/>
      <c r="T10" s="147"/>
      <c r="U10" s="157"/>
      <c r="V10" s="157"/>
      <c r="W10" s="158"/>
      <c r="X10" s="50"/>
      <c r="Y10" s="50"/>
      <c r="Z10" s="50"/>
    </row>
    <row r="11" spans="1:26" ht="17.25" customHeight="1">
      <c r="A11" s="448"/>
      <c r="B11" s="449"/>
      <c r="C11" s="450"/>
      <c r="D11" s="168" t="str">
        <f>현금흐름!$B$26</f>
        <v>신용</v>
      </c>
      <c r="E11" s="159" t="s">
        <v>125</v>
      </c>
      <c r="F11" s="160" t="str">
        <f>현금흐름!A25</f>
        <v>이자</v>
      </c>
      <c r="G11" s="161" t="str">
        <f>현금흐름!$B$26</f>
        <v>신용</v>
      </c>
      <c r="H11" s="162">
        <f t="shared" si="0"/>
        <v>0</v>
      </c>
      <c r="I11" s="285" t="e">
        <f>H11/현금흐름!Y26</f>
        <v>#DIV/0!</v>
      </c>
      <c r="J11" s="154">
        <f>현금흐름!Y26-H11</f>
        <v>0</v>
      </c>
      <c r="K11" s="141"/>
      <c r="L11" s="142"/>
      <c r="M11" s="143"/>
      <c r="N11" s="144"/>
      <c r="O11" s="145"/>
      <c r="Q11" s="155"/>
      <c r="R11" s="156"/>
      <c r="S11" s="147"/>
      <c r="T11" s="147"/>
      <c r="U11" s="157"/>
      <c r="V11" s="157"/>
      <c r="W11" s="158"/>
      <c r="X11" s="50"/>
      <c r="Y11" s="50"/>
      <c r="Z11" s="50"/>
    </row>
    <row r="12" spans="1:26" ht="17.25" customHeight="1">
      <c r="D12" s="168" t="str">
        <f>현금흐름!$B$27</f>
        <v>대중교통/택시</v>
      </c>
      <c r="E12" s="159" t="s">
        <v>125</v>
      </c>
      <c r="F12" s="164" t="str">
        <f>현금흐름!A27</f>
        <v>교통</v>
      </c>
      <c r="G12" s="161" t="str">
        <f>현금흐름!$B$27</f>
        <v>대중교통/택시</v>
      </c>
      <c r="H12" s="162">
        <f t="shared" si="0"/>
        <v>0</v>
      </c>
      <c r="I12" s="285" t="e">
        <f>H12/현금흐름!Y27</f>
        <v>#DIV/0!</v>
      </c>
      <c r="J12" s="154">
        <f>현금흐름!Y27-H12</f>
        <v>0</v>
      </c>
      <c r="K12" s="141"/>
      <c r="L12" s="142"/>
      <c r="M12" s="143"/>
      <c r="N12" s="144"/>
      <c r="O12" s="145"/>
      <c r="Q12" s="155"/>
      <c r="R12" s="156"/>
      <c r="S12" s="147"/>
      <c r="T12" s="147"/>
      <c r="U12" s="157"/>
      <c r="V12" s="157"/>
      <c r="W12" s="158"/>
      <c r="X12" s="50"/>
      <c r="Y12" s="50"/>
      <c r="Z12" s="50"/>
    </row>
    <row r="13" spans="1:26" ht="17.25" customHeight="1">
      <c r="A13" s="451" t="s">
        <v>44</v>
      </c>
      <c r="B13" s="452"/>
      <c r="C13" s="453"/>
      <c r="D13" s="168" t="str">
        <f>현금흐름!$B$28</f>
        <v>세금/공과금</v>
      </c>
      <c r="E13" s="159" t="s">
        <v>125</v>
      </c>
      <c r="F13" s="164" t="str">
        <f>현금흐름!A28</f>
        <v>기타</v>
      </c>
      <c r="G13" s="161" t="str">
        <f>현금흐름!$B$28</f>
        <v>세금/공과금</v>
      </c>
      <c r="H13" s="162">
        <f t="shared" si="0"/>
        <v>0</v>
      </c>
      <c r="I13" s="285" t="e">
        <f>H13/현금흐름!Y28</f>
        <v>#DIV/0!</v>
      </c>
      <c r="J13" s="154">
        <f>현금흐름!Y28-H13</f>
        <v>0</v>
      </c>
      <c r="K13" s="141"/>
      <c r="L13" s="142"/>
      <c r="M13" s="143"/>
      <c r="N13" s="144"/>
      <c r="O13" s="145"/>
      <c r="Q13" s="155"/>
      <c r="R13" s="156"/>
      <c r="S13" s="147"/>
      <c r="T13" s="147"/>
      <c r="U13" s="157"/>
      <c r="V13" s="157"/>
      <c r="W13" s="158"/>
      <c r="X13" s="50"/>
      <c r="Y13" s="50"/>
      <c r="Z13" s="50"/>
    </row>
    <row r="14" spans="1:26" ht="17.25" customHeight="1">
      <c r="A14" s="312" t="s">
        <v>126</v>
      </c>
      <c r="B14" s="166" t="s">
        <v>24</v>
      </c>
      <c r="C14" s="313" t="s">
        <v>127</v>
      </c>
      <c r="D14" s="126"/>
      <c r="E14" s="170"/>
      <c r="F14" s="436" t="s">
        <v>1</v>
      </c>
      <c r="G14" s="367"/>
      <c r="H14" s="171">
        <f>SUM(H5:H13)</f>
        <v>0</v>
      </c>
      <c r="I14" s="287" t="e">
        <f>H14/현금흐름!Y29</f>
        <v>#DIV/0!</v>
      </c>
      <c r="J14" s="172">
        <f>현금흐름!Y29-H14</f>
        <v>0</v>
      </c>
      <c r="K14" s="141"/>
      <c r="L14" s="142"/>
      <c r="M14" s="143"/>
      <c r="N14" s="144"/>
      <c r="O14" s="145"/>
      <c r="Q14" s="155"/>
      <c r="R14" s="156"/>
      <c r="S14" s="147"/>
      <c r="T14" s="147"/>
      <c r="U14" s="157"/>
      <c r="V14" s="157"/>
      <c r="W14" s="158"/>
      <c r="X14" s="50"/>
      <c r="Y14" s="50"/>
      <c r="Z14" s="50"/>
    </row>
    <row r="15" spans="1:26" ht="17.25" customHeight="1">
      <c r="A15" s="314" t="str">
        <f>현금흐름!A4</f>
        <v>회사</v>
      </c>
      <c r="B15" s="162">
        <f>SUMIF($M$4:$M$15,A15,$N$4:$N$15)</f>
        <v>1000000</v>
      </c>
      <c r="C15" s="315">
        <f>B15/$B$18</f>
        <v>1</v>
      </c>
      <c r="D15" s="168" t="str">
        <f>현금흐름!$B$30</f>
        <v>자동차보험</v>
      </c>
      <c r="E15" s="173" t="s">
        <v>128</v>
      </c>
      <c r="F15" s="174" t="str">
        <f>현금흐름!A30</f>
        <v>차량</v>
      </c>
      <c r="G15" s="161" t="str">
        <f>현금흐름!$B$30</f>
        <v>자동차보험</v>
      </c>
      <c r="H15" s="162">
        <f t="shared" ref="H15:H34" si="1">SUMIF(U:U,G15,V:V)</f>
        <v>0</v>
      </c>
      <c r="I15" s="285" t="e">
        <f>H15/현금흐름!Y30</f>
        <v>#DIV/0!</v>
      </c>
      <c r="J15" s="154">
        <f>현금흐름!Y30-H15</f>
        <v>0</v>
      </c>
      <c r="K15" s="175"/>
      <c r="L15" s="142"/>
      <c r="M15" s="143"/>
      <c r="N15" s="144"/>
      <c r="O15" s="145"/>
      <c r="Q15" s="155"/>
      <c r="R15" s="156"/>
      <c r="S15" s="147"/>
      <c r="T15" s="147"/>
      <c r="U15" s="157"/>
      <c r="V15" s="157"/>
      <c r="W15" s="158"/>
      <c r="X15" s="50"/>
      <c r="Y15" s="50"/>
      <c r="Z15" s="50"/>
    </row>
    <row r="16" spans="1:26" ht="17.25" customHeight="1">
      <c r="A16" s="314" t="s">
        <v>47</v>
      </c>
      <c r="B16" s="162">
        <f>SUMIF($M$4:$M$15,A16,$N$4:$N$15)</f>
        <v>0</v>
      </c>
      <c r="C16" s="315">
        <f>B16/$B$18</f>
        <v>0</v>
      </c>
      <c r="D16" s="168" t="str">
        <f>현금흐름!$B$31</f>
        <v>주유</v>
      </c>
      <c r="E16" s="178" t="s">
        <v>128</v>
      </c>
      <c r="F16" s="179" t="str">
        <f>현금흐름!A30</f>
        <v>차량</v>
      </c>
      <c r="G16" s="161" t="str">
        <f>현금흐름!$B$31</f>
        <v>주유</v>
      </c>
      <c r="H16" s="162">
        <f t="shared" si="1"/>
        <v>0</v>
      </c>
      <c r="I16" s="285" t="e">
        <f>H16/현금흐름!Y31</f>
        <v>#DIV/0!</v>
      </c>
      <c r="J16" s="154">
        <f>현금흐름!Y31-H16</f>
        <v>0</v>
      </c>
      <c r="K16" s="141"/>
      <c r="L16" s="185"/>
      <c r="M16" s="186" t="s">
        <v>129</v>
      </c>
      <c r="N16" s="187">
        <f>SUM(N4:N15)</f>
        <v>1000000</v>
      </c>
      <c r="O16" s="188"/>
      <c r="Q16" s="155"/>
      <c r="R16" s="156"/>
      <c r="S16" s="147"/>
      <c r="T16" s="147"/>
      <c r="U16" s="157"/>
      <c r="V16" s="157"/>
      <c r="W16" s="158"/>
      <c r="X16" s="50"/>
      <c r="Y16" s="50"/>
      <c r="Z16" s="50"/>
    </row>
    <row r="17" spans="1:26" ht="17.25" customHeight="1">
      <c r="A17" s="314" t="s">
        <v>48</v>
      </c>
      <c r="B17" s="162">
        <f>SUMIF($M$4:$M$15,A17,$N$4:$N$15)</f>
        <v>0</v>
      </c>
      <c r="C17" s="315">
        <f>B17/$B$18</f>
        <v>0</v>
      </c>
      <c r="D17" s="168" t="str">
        <f>현금흐름!$B$32</f>
        <v>기타유지비</v>
      </c>
      <c r="E17" s="178" t="s">
        <v>128</v>
      </c>
      <c r="F17" s="180" t="str">
        <f>현금흐름!A30</f>
        <v>차량</v>
      </c>
      <c r="G17" s="161" t="str">
        <f>현금흐름!$B$32</f>
        <v>기타유지비</v>
      </c>
      <c r="H17" s="162">
        <f t="shared" si="1"/>
        <v>0</v>
      </c>
      <c r="I17" s="285" t="e">
        <f>H17/현금흐름!Y32</f>
        <v>#DIV/0!</v>
      </c>
      <c r="J17" s="154">
        <f>현금흐름!Y32-H17</f>
        <v>0</v>
      </c>
      <c r="K17" s="141"/>
      <c r="L17" s="128"/>
      <c r="Q17" s="155"/>
      <c r="R17" s="156"/>
      <c r="S17" s="147"/>
      <c r="T17" s="147"/>
      <c r="U17" s="157"/>
      <c r="V17" s="157"/>
      <c r="W17" s="158"/>
      <c r="X17" s="50"/>
      <c r="Y17" s="50"/>
      <c r="Z17" s="50"/>
    </row>
    <row r="18" spans="1:26" ht="17.25" customHeight="1">
      <c r="A18" s="316" t="s">
        <v>129</v>
      </c>
      <c r="B18" s="317">
        <f>SUM(B15:B17)</f>
        <v>1000000</v>
      </c>
      <c r="C18" s="318"/>
      <c r="D18" s="168" t="str">
        <f>현금흐름!$B$33</f>
        <v>집밥</v>
      </c>
      <c r="E18" s="178" t="s">
        <v>128</v>
      </c>
      <c r="F18" s="163" t="str">
        <f>현금흐름!A33</f>
        <v>식비</v>
      </c>
      <c r="G18" s="161" t="str">
        <f>현금흐름!$B$33</f>
        <v>집밥</v>
      </c>
      <c r="H18" s="162">
        <f t="shared" si="1"/>
        <v>0</v>
      </c>
      <c r="I18" s="285" t="e">
        <f>H18/현금흐름!Y33</f>
        <v>#DIV/0!</v>
      </c>
      <c r="J18" s="154">
        <f>현금흐름!Y33-H18</f>
        <v>0</v>
      </c>
      <c r="K18" s="141"/>
      <c r="L18" s="128" t="s">
        <v>49</v>
      </c>
      <c r="Q18" s="155"/>
      <c r="R18" s="156"/>
      <c r="S18" s="147"/>
      <c r="T18" s="147"/>
      <c r="U18" s="157"/>
      <c r="V18" s="157"/>
      <c r="W18" s="158"/>
      <c r="X18" s="50"/>
      <c r="Y18" s="50"/>
      <c r="Z18" s="50"/>
    </row>
    <row r="19" spans="1:26" ht="17.25" customHeight="1">
      <c r="A19" s="53"/>
      <c r="B19" s="53"/>
      <c r="C19" s="53"/>
      <c r="D19" s="168" t="str">
        <f>현금흐름!$B$34</f>
        <v>외식/배달</v>
      </c>
      <c r="E19" s="178" t="s">
        <v>128</v>
      </c>
      <c r="F19" s="181" t="str">
        <f>현금흐름!A33</f>
        <v>식비</v>
      </c>
      <c r="G19" s="161" t="str">
        <f>현금흐름!$B$34</f>
        <v>외식/배달</v>
      </c>
      <c r="H19" s="162">
        <f t="shared" si="1"/>
        <v>0</v>
      </c>
      <c r="I19" s="285" t="e">
        <f>H19/현금흐름!Y34</f>
        <v>#DIV/0!</v>
      </c>
      <c r="J19" s="154">
        <f>현금흐름!Y34-H19</f>
        <v>0</v>
      </c>
      <c r="K19" s="141"/>
      <c r="L19" s="131" t="s">
        <v>116</v>
      </c>
      <c r="M19" s="132" t="s">
        <v>130</v>
      </c>
      <c r="N19" s="132" t="s">
        <v>24</v>
      </c>
      <c r="O19" s="133" t="s">
        <v>117</v>
      </c>
      <c r="Q19" s="155"/>
      <c r="R19" s="156"/>
      <c r="S19" s="147"/>
      <c r="T19" s="147"/>
      <c r="U19" s="157"/>
      <c r="V19" s="157"/>
      <c r="W19" s="158"/>
      <c r="X19" s="50"/>
      <c r="Y19" s="50"/>
      <c r="Z19" s="50"/>
    </row>
    <row r="20" spans="1:26" ht="17.25" customHeight="1">
      <c r="A20" s="437" t="s">
        <v>49</v>
      </c>
      <c r="B20" s="438"/>
      <c r="C20" s="439"/>
      <c r="D20" s="168" t="str">
        <f>현금흐름!$B$35</f>
        <v>카페/간식</v>
      </c>
      <c r="E20" s="178" t="s">
        <v>128</v>
      </c>
      <c r="F20" s="184" t="str">
        <f>현금흐름!A33</f>
        <v>식비</v>
      </c>
      <c r="G20" s="161" t="str">
        <f>현금흐름!$B$35</f>
        <v>카페/간식</v>
      </c>
      <c r="H20" s="162">
        <f t="shared" si="1"/>
        <v>0</v>
      </c>
      <c r="I20" s="285" t="e">
        <f>H20/현금흐름!Y35</f>
        <v>#DIV/0!</v>
      </c>
      <c r="J20" s="154">
        <f>현금흐름!Y35-H20</f>
        <v>0</v>
      </c>
      <c r="K20" s="141"/>
      <c r="L20" s="142"/>
      <c r="M20" s="192" t="s">
        <v>153</v>
      </c>
      <c r="N20" s="144">
        <v>1000000</v>
      </c>
      <c r="O20" s="194"/>
      <c r="Q20" s="155"/>
      <c r="R20" s="156"/>
      <c r="S20" s="147"/>
      <c r="T20" s="147"/>
      <c r="U20" s="157"/>
      <c r="V20" s="157"/>
      <c r="W20" s="158"/>
      <c r="X20" s="50"/>
      <c r="Y20" s="50"/>
      <c r="Z20" s="50"/>
    </row>
    <row r="21" spans="1:26" ht="17.25" customHeight="1">
      <c r="A21" s="165" t="s">
        <v>130</v>
      </c>
      <c r="B21" s="166" t="s">
        <v>24</v>
      </c>
      <c r="C21" s="167" t="s">
        <v>127</v>
      </c>
      <c r="D21" s="168" t="str">
        <f>현금흐름!$B$36</f>
        <v>음악</v>
      </c>
      <c r="E21" s="178" t="s">
        <v>128</v>
      </c>
      <c r="F21" s="288" t="str">
        <f>현금흐름!A36</f>
        <v>취미</v>
      </c>
      <c r="G21" s="161" t="str">
        <f>현금흐름!$B$36</f>
        <v>음악</v>
      </c>
      <c r="H21" s="162">
        <f t="shared" si="1"/>
        <v>0</v>
      </c>
      <c r="I21" s="285" t="e">
        <f>H21/현금흐름!Y36</f>
        <v>#DIV/0!</v>
      </c>
      <c r="J21" s="154">
        <f>현금흐름!Y36-H21</f>
        <v>0</v>
      </c>
      <c r="K21" s="141"/>
      <c r="L21" s="142"/>
      <c r="M21" s="143" t="s">
        <v>154</v>
      </c>
      <c r="N21" s="144">
        <v>1000000</v>
      </c>
      <c r="O21" s="145"/>
      <c r="Q21" s="155"/>
      <c r="R21" s="156"/>
      <c r="S21" s="147"/>
      <c r="T21" s="147"/>
      <c r="U21" s="157"/>
      <c r="V21" s="157"/>
      <c r="W21" s="158"/>
      <c r="X21" s="50"/>
      <c r="Y21" s="50"/>
      <c r="Z21" s="50"/>
    </row>
    <row r="22" spans="1:26" ht="17.25" customHeight="1">
      <c r="A22" s="183" t="str">
        <f>현금흐름!A10</f>
        <v>대출상환</v>
      </c>
      <c r="B22" s="162">
        <f>SUMIF(M$20:M$31,A22,N$20:N$31)</f>
        <v>1000000</v>
      </c>
      <c r="C22" s="169">
        <f>B22/$B$26</f>
        <v>0.5</v>
      </c>
      <c r="D22" s="168" t="str">
        <f>현금흐름!$B$37</f>
        <v>문화</v>
      </c>
      <c r="E22" s="178" t="s">
        <v>128</v>
      </c>
      <c r="F22" s="289" t="str">
        <f>현금흐름!A36</f>
        <v>취미</v>
      </c>
      <c r="G22" s="161" t="str">
        <f>현금흐름!$B$37</f>
        <v>문화</v>
      </c>
      <c r="H22" s="162">
        <f t="shared" si="1"/>
        <v>0</v>
      </c>
      <c r="I22" s="285" t="e">
        <f>H22/현금흐름!Y37</f>
        <v>#DIV/0!</v>
      </c>
      <c r="J22" s="154">
        <f>현금흐름!Y37-H22</f>
        <v>0</v>
      </c>
      <c r="K22" s="141"/>
      <c r="L22" s="142"/>
      <c r="M22" s="143"/>
      <c r="N22" s="144"/>
      <c r="O22" s="145"/>
      <c r="Q22" s="155"/>
      <c r="R22" s="156"/>
      <c r="S22" s="147"/>
      <c r="T22" s="147"/>
      <c r="U22" s="157"/>
      <c r="V22" s="157"/>
      <c r="W22" s="158"/>
      <c r="X22" s="50"/>
      <c r="Y22" s="50"/>
      <c r="Z22" s="50"/>
    </row>
    <row r="23" spans="1:26" ht="17.25" customHeight="1">
      <c r="A23" s="183" t="str">
        <f>현금흐름!A11</f>
        <v>금융투자</v>
      </c>
      <c r="B23" s="162">
        <f>SUMIF(M$20:M$31,A23,N$20:N$31)</f>
        <v>0</v>
      </c>
      <c r="C23" s="169">
        <f>B23/$B$26</f>
        <v>0</v>
      </c>
      <c r="D23" s="168" t="str">
        <f>현금흐름!$B$38</f>
        <v>여행</v>
      </c>
      <c r="E23" s="178" t="s">
        <v>128</v>
      </c>
      <c r="F23" s="290" t="str">
        <f>현금흐름!A36</f>
        <v>취미</v>
      </c>
      <c r="G23" s="161" t="str">
        <f>현금흐름!$B$38</f>
        <v>여행</v>
      </c>
      <c r="H23" s="162">
        <f t="shared" si="1"/>
        <v>0</v>
      </c>
      <c r="I23" s="285" t="e">
        <f>H23/현금흐름!Y38</f>
        <v>#DIV/0!</v>
      </c>
      <c r="J23" s="154">
        <f>현금흐름!Y38-H23</f>
        <v>0</v>
      </c>
      <c r="K23" s="141"/>
      <c r="L23" s="142"/>
      <c r="M23" s="143"/>
      <c r="N23" s="144"/>
      <c r="O23" s="145"/>
      <c r="Q23" s="155"/>
      <c r="R23" s="156"/>
      <c r="S23" s="147"/>
      <c r="T23" s="147"/>
      <c r="U23" s="157"/>
      <c r="V23" s="157"/>
      <c r="W23" s="158"/>
      <c r="X23" s="50"/>
      <c r="Y23" s="50"/>
      <c r="Z23" s="50"/>
    </row>
    <row r="24" spans="1:26" ht="17.25" customHeight="1">
      <c r="A24" s="183" t="str">
        <f>현금흐름!A12</f>
        <v>비상금</v>
      </c>
      <c r="B24" s="162">
        <f>SUMIF(M$20:M$31,A24,N$20:N$31)</f>
        <v>1000000</v>
      </c>
      <c r="C24" s="169">
        <f>B24/$B$26</f>
        <v>0.5</v>
      </c>
      <c r="D24" s="168" t="str">
        <f>현금흐름!$B$39</f>
        <v>운동</v>
      </c>
      <c r="E24" s="178" t="s">
        <v>128</v>
      </c>
      <c r="F24" s="174" t="str">
        <f>현금흐름!A39</f>
        <v>개발</v>
      </c>
      <c r="G24" s="161" t="str">
        <f>현금흐름!$B$39</f>
        <v>운동</v>
      </c>
      <c r="H24" s="162">
        <f t="shared" si="1"/>
        <v>180000</v>
      </c>
      <c r="I24" s="285" t="e">
        <f>H24/현금흐름!Y39</f>
        <v>#DIV/0!</v>
      </c>
      <c r="J24" s="154">
        <f>현금흐름!Y39-H24</f>
        <v>-180000</v>
      </c>
      <c r="K24" s="141"/>
      <c r="L24" s="142"/>
      <c r="M24" s="143"/>
      <c r="N24" s="144"/>
      <c r="O24" s="145"/>
      <c r="Q24" s="155"/>
      <c r="R24" s="156"/>
      <c r="S24" s="147"/>
      <c r="T24" s="147"/>
      <c r="U24" s="157"/>
      <c r="V24" s="157"/>
      <c r="W24" s="158"/>
      <c r="X24" s="50"/>
      <c r="Y24" s="50"/>
      <c r="Z24" s="50"/>
    </row>
    <row r="25" spans="1:26" ht="17.25" customHeight="1">
      <c r="A25" s="183" t="str">
        <f>현금흐름!A13</f>
        <v>목적적금-여행</v>
      </c>
      <c r="B25" s="162">
        <f>SUMIF(M$20:M$31,A25,N$20:N$31)</f>
        <v>0</v>
      </c>
      <c r="C25" s="169">
        <f>B25/$B$26</f>
        <v>0</v>
      </c>
      <c r="D25" s="168" t="str">
        <f>현금흐름!$B$40</f>
        <v>교육</v>
      </c>
      <c r="E25" s="178" t="s">
        <v>128</v>
      </c>
      <c r="F25" s="180" t="str">
        <f>현금흐름!A39</f>
        <v>개발</v>
      </c>
      <c r="G25" s="161" t="str">
        <f>현금흐름!$B$40</f>
        <v>교육</v>
      </c>
      <c r="H25" s="162">
        <f t="shared" si="1"/>
        <v>0</v>
      </c>
      <c r="I25" s="285" t="e">
        <f>H25/현금흐름!Y40</f>
        <v>#DIV/0!</v>
      </c>
      <c r="J25" s="154">
        <f>현금흐름!Y40-H25</f>
        <v>0</v>
      </c>
      <c r="K25" s="141"/>
      <c r="L25" s="142"/>
      <c r="M25" s="143"/>
      <c r="N25" s="144"/>
      <c r="O25" s="145"/>
      <c r="Q25" s="155"/>
      <c r="R25" s="156"/>
      <c r="S25" s="147"/>
      <c r="T25" s="147"/>
      <c r="U25" s="157"/>
      <c r="V25" s="157"/>
      <c r="W25" s="158"/>
      <c r="X25" s="50"/>
      <c r="Y25" s="50"/>
      <c r="Z25" s="50"/>
    </row>
    <row r="26" spans="1:26" ht="17.25" customHeight="1">
      <c r="A26" s="165" t="s">
        <v>129</v>
      </c>
      <c r="B26" s="176">
        <f>SUM(B22:B25)</f>
        <v>2000000</v>
      </c>
      <c r="C26" s="177"/>
      <c r="D26" s="168" t="str">
        <f>현금흐름!$B$41</f>
        <v>미용</v>
      </c>
      <c r="E26" s="178" t="s">
        <v>128</v>
      </c>
      <c r="F26" s="174" t="str">
        <f>현금흐름!A41</f>
        <v>꾸밈</v>
      </c>
      <c r="G26" s="161" t="str">
        <f>현금흐름!$B$41</f>
        <v>미용</v>
      </c>
      <c r="H26" s="162">
        <f t="shared" si="1"/>
        <v>0</v>
      </c>
      <c r="I26" s="285" t="e">
        <f>H26/현금흐름!Y41</f>
        <v>#DIV/0!</v>
      </c>
      <c r="J26" s="154">
        <f>현금흐름!Y41-H26</f>
        <v>0</v>
      </c>
      <c r="K26" s="141"/>
      <c r="L26" s="142"/>
      <c r="M26" s="182"/>
      <c r="N26" s="144"/>
      <c r="O26" s="145"/>
      <c r="Q26" s="155"/>
      <c r="R26" s="156"/>
      <c r="S26" s="147"/>
      <c r="T26" s="147"/>
      <c r="U26" s="157"/>
      <c r="V26" s="157"/>
      <c r="W26" s="158"/>
      <c r="X26" s="50"/>
      <c r="Y26" s="50"/>
      <c r="Z26" s="50"/>
    </row>
    <row r="27" spans="1:26" ht="17.25" customHeight="1">
      <c r="A27" s="53"/>
      <c r="B27" s="53"/>
      <c r="C27" s="53"/>
      <c r="D27" s="168" t="str">
        <f>현금흐름!$B$42</f>
        <v>의류/잡화</v>
      </c>
      <c r="E27" s="178" t="s">
        <v>128</v>
      </c>
      <c r="F27" s="180" t="str">
        <f>현금흐름!A41</f>
        <v>꾸밈</v>
      </c>
      <c r="G27" s="161" t="str">
        <f>현금흐름!$B$42</f>
        <v>의류/잡화</v>
      </c>
      <c r="H27" s="162">
        <f t="shared" si="1"/>
        <v>0</v>
      </c>
      <c r="I27" s="285" t="e">
        <f>H27/현금흐름!Y42</f>
        <v>#DIV/0!</v>
      </c>
      <c r="J27" s="154">
        <f>현금흐름!Y42-H27</f>
        <v>0</v>
      </c>
      <c r="K27" s="175"/>
      <c r="L27" s="142"/>
      <c r="M27" s="182"/>
      <c r="N27" s="144"/>
      <c r="O27" s="145"/>
      <c r="Q27" s="155"/>
      <c r="R27" s="156"/>
      <c r="S27" s="147"/>
      <c r="T27" s="147"/>
      <c r="U27" s="157"/>
      <c r="V27" s="157"/>
      <c r="W27" s="158"/>
      <c r="X27" s="50"/>
      <c r="Y27" s="50"/>
      <c r="Z27" s="50"/>
    </row>
    <row r="28" spans="1:26" ht="17.25" customHeight="1">
      <c r="A28" s="454" t="s">
        <v>131</v>
      </c>
      <c r="B28" s="455"/>
      <c r="C28" s="456"/>
      <c r="D28" s="168" t="str">
        <f>현금흐름!$B$43</f>
        <v>경조사</v>
      </c>
      <c r="E28" s="178" t="s">
        <v>128</v>
      </c>
      <c r="F28" s="174" t="str">
        <f>현금흐름!A43</f>
        <v>관계</v>
      </c>
      <c r="G28" s="161" t="str">
        <f>현금흐름!$B$43</f>
        <v>경조사</v>
      </c>
      <c r="H28" s="162">
        <f t="shared" si="1"/>
        <v>0</v>
      </c>
      <c r="I28" s="285" t="e">
        <f>H28/현금흐름!Y43</f>
        <v>#DIV/0!</v>
      </c>
      <c r="J28" s="154">
        <f>현금흐름!Y43-H28</f>
        <v>0</v>
      </c>
      <c r="K28" s="191"/>
      <c r="L28" s="142"/>
      <c r="M28" s="182"/>
      <c r="N28" s="144"/>
      <c r="O28" s="145"/>
      <c r="Q28" s="155"/>
      <c r="R28" s="156"/>
      <c r="S28" s="147"/>
      <c r="T28" s="147"/>
      <c r="U28" s="157"/>
      <c r="V28" s="157"/>
      <c r="W28" s="158"/>
      <c r="X28" s="50"/>
      <c r="Y28" s="50"/>
      <c r="Z28" s="50"/>
    </row>
    <row r="29" spans="1:26" ht="17.25" customHeight="1">
      <c r="A29" s="189" t="str">
        <f>현금흐름!A76</f>
        <v>신한 더모아</v>
      </c>
      <c r="B29" s="153">
        <f t="shared" ref="B29:B34" si="2">SUMIF(R:R,A29,V:V)</f>
        <v>180000</v>
      </c>
      <c r="C29" s="190">
        <f t="shared" ref="C29:C34" si="3">B29/$B$35</f>
        <v>1</v>
      </c>
      <c r="D29" s="168" t="str">
        <f>현금흐름!$B$44</f>
        <v>모임</v>
      </c>
      <c r="E29" s="178" t="s">
        <v>128</v>
      </c>
      <c r="F29" s="180" t="str">
        <f>현금흐름!A43</f>
        <v>관계</v>
      </c>
      <c r="G29" s="161" t="str">
        <f>현금흐름!$B$44</f>
        <v>모임</v>
      </c>
      <c r="H29" s="162">
        <f t="shared" si="1"/>
        <v>0</v>
      </c>
      <c r="I29" s="285" t="e">
        <f>H29/현금흐름!Y44</f>
        <v>#DIV/0!</v>
      </c>
      <c r="J29" s="154">
        <f>현금흐름!Y44-H29</f>
        <v>0</v>
      </c>
      <c r="K29" s="127"/>
      <c r="L29" s="142"/>
      <c r="M29" s="182"/>
      <c r="N29" s="144"/>
      <c r="O29" s="145"/>
      <c r="Q29" s="155"/>
      <c r="R29" s="156"/>
      <c r="S29" s="147"/>
      <c r="T29" s="147"/>
      <c r="U29" s="157"/>
      <c r="V29" s="157"/>
      <c r="W29" s="158"/>
      <c r="X29" s="50"/>
      <c r="Y29" s="50"/>
      <c r="Z29" s="50"/>
    </row>
    <row r="30" spans="1:26" ht="17.25" customHeight="1">
      <c r="A30" s="189" t="str">
        <f>현금흐름!A77</f>
        <v>현대 네이버</v>
      </c>
      <c r="B30" s="153">
        <f t="shared" si="2"/>
        <v>0</v>
      </c>
      <c r="C30" s="190">
        <f t="shared" si="3"/>
        <v>0</v>
      </c>
      <c r="D30" s="168" t="str">
        <f>현금흐름!$B$45</f>
        <v>의료</v>
      </c>
      <c r="E30" s="178" t="s">
        <v>128</v>
      </c>
      <c r="F30" s="195" t="str">
        <f>현금흐름!A45</f>
        <v>건강</v>
      </c>
      <c r="G30" s="161" t="str">
        <f>현금흐름!$B$45</f>
        <v>의료</v>
      </c>
      <c r="H30" s="162">
        <f t="shared" si="1"/>
        <v>0</v>
      </c>
      <c r="I30" s="285" t="e">
        <f>H30/현금흐름!Y45</f>
        <v>#DIV/0!</v>
      </c>
      <c r="J30" s="154">
        <f>현금흐름!Y45-H30</f>
        <v>0</v>
      </c>
      <c r="K30" s="127"/>
      <c r="L30" s="142"/>
      <c r="M30" s="182"/>
      <c r="N30" s="144"/>
      <c r="O30" s="145"/>
      <c r="Q30" s="155"/>
      <c r="R30" s="156"/>
      <c r="S30" s="147"/>
      <c r="T30" s="147"/>
      <c r="U30" s="157"/>
      <c r="V30" s="157"/>
      <c r="W30" s="158"/>
      <c r="X30" s="50"/>
      <c r="Y30" s="50"/>
      <c r="Z30" s="50"/>
    </row>
    <row r="31" spans="1:26" ht="17.25" customHeight="1">
      <c r="A31" s="189" t="str">
        <f>현금흐름!A78</f>
        <v>국민 노리체크</v>
      </c>
      <c r="B31" s="153">
        <f t="shared" si="2"/>
        <v>0</v>
      </c>
      <c r="C31" s="190">
        <f t="shared" si="3"/>
        <v>0</v>
      </c>
      <c r="D31" s="168" t="str">
        <f>현금흐름!$B$46</f>
        <v>동물병원</v>
      </c>
      <c r="E31" s="178" t="s">
        <v>128</v>
      </c>
      <c r="F31" s="174" t="str">
        <f>현금흐름!A46</f>
        <v>복순</v>
      </c>
      <c r="G31" s="161" t="str">
        <f>현금흐름!$B$46</f>
        <v>동물병원</v>
      </c>
      <c r="H31" s="162">
        <f t="shared" si="1"/>
        <v>0</v>
      </c>
      <c r="I31" s="285" t="e">
        <f>H31/현금흐름!Y46</f>
        <v>#DIV/0!</v>
      </c>
      <c r="J31" s="154">
        <f>현금흐름!Y46-H31</f>
        <v>0</v>
      </c>
      <c r="K31" s="127"/>
      <c r="L31" s="142"/>
      <c r="M31" s="182"/>
      <c r="N31" s="144"/>
      <c r="O31" s="145"/>
      <c r="Q31" s="155"/>
      <c r="R31" s="156"/>
      <c r="S31" s="147"/>
      <c r="T31" s="147"/>
      <c r="U31" s="157"/>
      <c r="V31" s="157"/>
      <c r="W31" s="158"/>
      <c r="X31" s="50"/>
      <c r="Y31" s="50"/>
      <c r="Z31" s="50"/>
    </row>
    <row r="32" spans="1:26" ht="17.25" customHeight="1">
      <c r="A32" s="189" t="str">
        <f>현금흐름!A79</f>
        <v>토스체크</v>
      </c>
      <c r="B32" s="153">
        <f t="shared" si="2"/>
        <v>0</v>
      </c>
      <c r="C32" s="190">
        <f t="shared" si="3"/>
        <v>0</v>
      </c>
      <c r="D32" s="168" t="str">
        <f>현금흐름!$B$47</f>
        <v>용품</v>
      </c>
      <c r="E32" s="178" t="s">
        <v>128</v>
      </c>
      <c r="F32" s="180" t="str">
        <f>현금흐름!A46</f>
        <v>복순</v>
      </c>
      <c r="G32" s="161" t="str">
        <f>현금흐름!$B$47</f>
        <v>용품</v>
      </c>
      <c r="H32" s="162">
        <f t="shared" si="1"/>
        <v>0</v>
      </c>
      <c r="I32" s="285" t="e">
        <f>H32/현금흐름!Y47</f>
        <v>#DIV/0!</v>
      </c>
      <c r="J32" s="154">
        <f>현금흐름!Y47-H32</f>
        <v>0</v>
      </c>
      <c r="K32" s="50"/>
      <c r="L32" s="185"/>
      <c r="M32" s="186" t="s">
        <v>129</v>
      </c>
      <c r="N32" s="187">
        <f>SUM(N20:N31)</f>
        <v>2000000</v>
      </c>
      <c r="O32" s="188"/>
      <c r="Q32" s="155"/>
      <c r="R32" s="156"/>
      <c r="S32" s="147"/>
      <c r="T32" s="147"/>
      <c r="U32" s="157"/>
      <c r="V32" s="157"/>
      <c r="W32" s="158"/>
      <c r="X32" s="50"/>
      <c r="Y32" s="50"/>
      <c r="Z32" s="50"/>
    </row>
    <row r="33" spans="1:26" ht="17.25" customHeight="1">
      <c r="A33" s="189" t="s">
        <v>155</v>
      </c>
      <c r="B33" s="153">
        <f t="shared" si="2"/>
        <v>0</v>
      </c>
      <c r="C33" s="190">
        <f t="shared" si="3"/>
        <v>0</v>
      </c>
      <c r="D33" s="168" t="str">
        <f>현금흐름!$B$48</f>
        <v>생필품</v>
      </c>
      <c r="E33" s="178" t="s">
        <v>128</v>
      </c>
      <c r="F33" s="174" t="str">
        <f>현금흐름!A48</f>
        <v>생활</v>
      </c>
      <c r="G33" s="161" t="str">
        <f>현금흐름!$B$48</f>
        <v>생필품</v>
      </c>
      <c r="H33" s="162">
        <f t="shared" si="1"/>
        <v>0</v>
      </c>
      <c r="I33" s="285" t="e">
        <f>H33/현금흐름!Y48</f>
        <v>#DIV/0!</v>
      </c>
      <c r="J33" s="154">
        <f>현금흐름!Y48-H33</f>
        <v>0</v>
      </c>
      <c r="K33" s="50"/>
      <c r="L33" s="125"/>
      <c r="Q33" s="155"/>
      <c r="R33" s="156"/>
      <c r="S33" s="147"/>
      <c r="T33" s="147"/>
      <c r="U33" s="157"/>
      <c r="V33" s="157"/>
      <c r="W33" s="158"/>
      <c r="X33" s="50"/>
      <c r="Y33" s="50"/>
      <c r="Z33" s="50"/>
    </row>
    <row r="34" spans="1:26" ht="17.25" customHeight="1">
      <c r="A34" s="189" t="s">
        <v>156</v>
      </c>
      <c r="B34" s="153">
        <f t="shared" si="2"/>
        <v>0</v>
      </c>
      <c r="C34" s="190">
        <f t="shared" si="3"/>
        <v>0</v>
      </c>
      <c r="D34" s="168" t="str">
        <f>현금흐름!$B$49</f>
        <v>기타</v>
      </c>
      <c r="E34" s="178" t="s">
        <v>128</v>
      </c>
      <c r="F34" s="180" t="str">
        <f>현금흐름!A48</f>
        <v>생활</v>
      </c>
      <c r="G34" s="161" t="str">
        <f>현금흐름!$B$49</f>
        <v>기타</v>
      </c>
      <c r="H34" s="162">
        <f t="shared" si="1"/>
        <v>0</v>
      </c>
      <c r="I34" s="285" t="e">
        <f>H34/현금흐름!Y49</f>
        <v>#DIV/0!</v>
      </c>
      <c r="J34" s="154">
        <f>현금흐름!Y49-H34</f>
        <v>0</v>
      </c>
      <c r="K34" s="50"/>
      <c r="L34" s="125"/>
      <c r="Q34" s="155"/>
      <c r="R34" s="156"/>
      <c r="S34" s="147"/>
      <c r="T34" s="147"/>
      <c r="U34" s="157"/>
      <c r="V34" s="157"/>
      <c r="W34" s="158"/>
      <c r="X34" s="50"/>
      <c r="Y34" s="50"/>
      <c r="Z34" s="50"/>
    </row>
    <row r="35" spans="1:26" ht="17.25" customHeight="1">
      <c r="A35" s="199" t="s">
        <v>2</v>
      </c>
      <c r="B35" s="200">
        <f>SUM(B29:B34)</f>
        <v>180000</v>
      </c>
      <c r="C35" s="201"/>
      <c r="D35" s="126"/>
      <c r="E35" s="196"/>
      <c r="F35" s="440" t="s">
        <v>1</v>
      </c>
      <c r="G35" s="367"/>
      <c r="H35" s="197">
        <f>SUM(H15:H34)</f>
        <v>180000</v>
      </c>
      <c r="I35" s="291" t="e">
        <f>H35/현금흐름!Y50</f>
        <v>#DIV/0!</v>
      </c>
      <c r="J35" s="198">
        <f>현금흐름!Y50-H35</f>
        <v>-180000</v>
      </c>
      <c r="K35" s="50"/>
      <c r="L35" s="125"/>
      <c r="Q35" s="155"/>
      <c r="R35" s="156"/>
      <c r="S35" s="147"/>
      <c r="T35" s="147"/>
      <c r="U35" s="157"/>
      <c r="V35" s="157"/>
      <c r="W35" s="158"/>
      <c r="X35" s="50"/>
      <c r="Y35" s="50"/>
      <c r="Z35" s="50"/>
    </row>
    <row r="36" spans="1:26" ht="17.25" customHeight="1">
      <c r="A36" s="53"/>
      <c r="B36" s="53"/>
      <c r="C36" s="53"/>
      <c r="D36" s="126"/>
      <c r="E36" s="441" t="s">
        <v>4</v>
      </c>
      <c r="F36" s="399"/>
      <c r="G36" s="382"/>
      <c r="H36" s="202">
        <f>SUM(H14,H35)</f>
        <v>180000</v>
      </c>
      <c r="I36" s="203" t="e">
        <f>H36/현금흐름!Y51</f>
        <v>#DIV/0!</v>
      </c>
      <c r="J36" s="204">
        <f>SUM(J14,J35)</f>
        <v>-180000</v>
      </c>
      <c r="K36" s="50"/>
      <c r="L36" s="125"/>
      <c r="Q36" s="155"/>
      <c r="R36" s="156"/>
      <c r="S36" s="147"/>
      <c r="T36" s="147"/>
      <c r="U36" s="157"/>
      <c r="V36" s="157"/>
      <c r="W36" s="158"/>
      <c r="X36" s="50"/>
      <c r="Y36" s="50"/>
      <c r="Z36" s="50"/>
    </row>
    <row r="37" spans="1:26" ht="17.25" customHeight="1">
      <c r="A37" s="454" t="s">
        <v>132</v>
      </c>
      <c r="B37" s="455"/>
      <c r="C37" s="456"/>
      <c r="D37" s="205"/>
      <c r="H37" s="125"/>
      <c r="L37" s="125"/>
      <c r="Q37" s="155"/>
      <c r="R37" s="156"/>
      <c r="S37" s="147"/>
      <c r="T37" s="147"/>
      <c r="U37" s="157"/>
      <c r="V37" s="157"/>
      <c r="W37" s="158"/>
      <c r="X37" s="50"/>
      <c r="Y37" s="50"/>
      <c r="Z37" s="50"/>
    </row>
    <row r="38" spans="1:26" ht="17.25" customHeight="1">
      <c r="A38" s="206" t="s">
        <v>49</v>
      </c>
      <c r="B38" s="153">
        <f>N32</f>
        <v>2000000</v>
      </c>
      <c r="C38" s="190">
        <f>B38/$B$18</f>
        <v>2</v>
      </c>
      <c r="D38" s="126"/>
      <c r="E38" s="437" t="s">
        <v>133</v>
      </c>
      <c r="F38" s="348"/>
      <c r="G38" s="348"/>
      <c r="H38" s="348"/>
      <c r="I38" s="376"/>
      <c r="J38" s="50"/>
      <c r="K38" s="125"/>
      <c r="L38" s="125"/>
      <c r="Q38" s="155"/>
      <c r="R38" s="156"/>
      <c r="S38" s="147"/>
      <c r="T38" s="147"/>
      <c r="U38" s="156"/>
      <c r="V38" s="157"/>
      <c r="W38" s="158"/>
      <c r="X38" s="50"/>
      <c r="Y38" s="50"/>
      <c r="Z38" s="50"/>
    </row>
    <row r="39" spans="1:26" ht="17.25" customHeight="1">
      <c r="A39" s="183" t="s">
        <v>125</v>
      </c>
      <c r="B39" s="162">
        <f>H14</f>
        <v>0</v>
      </c>
      <c r="C39" s="169">
        <f>B39/$B$18</f>
        <v>0</v>
      </c>
      <c r="D39" s="126"/>
      <c r="E39" s="207" t="s">
        <v>134</v>
      </c>
      <c r="F39" s="207">
        <v>7.0000000000000007E-2</v>
      </c>
      <c r="G39" s="161" t="s">
        <v>135</v>
      </c>
      <c r="H39" s="208" t="str">
        <f>IF($C$39&lt;$F$39,"권장기준 미만","권장기준 초과")</f>
        <v>권장기준 미만</v>
      </c>
      <c r="I39" s="209" t="str">
        <f>IF(H39="권장기준 미만","개선","양호")</f>
        <v>개선</v>
      </c>
      <c r="J39" s="50"/>
      <c r="K39" s="125"/>
      <c r="L39" s="125"/>
      <c r="Q39" s="155"/>
      <c r="R39" s="156"/>
      <c r="S39" s="147"/>
      <c r="T39" s="147"/>
      <c r="U39" s="157"/>
      <c r="V39" s="157"/>
      <c r="W39" s="158"/>
      <c r="X39" s="50"/>
      <c r="Y39" s="50"/>
      <c r="Z39" s="50"/>
    </row>
    <row r="40" spans="1:26" ht="17.25" customHeight="1">
      <c r="A40" s="183" t="s">
        <v>128</v>
      </c>
      <c r="B40" s="162">
        <f>H35</f>
        <v>180000</v>
      </c>
      <c r="C40" s="169">
        <f>B40/$B$18</f>
        <v>0.18</v>
      </c>
      <c r="D40" s="126"/>
      <c r="E40" s="207" t="s">
        <v>136</v>
      </c>
      <c r="F40" s="207">
        <v>0.31</v>
      </c>
      <c r="G40" s="161" t="s">
        <v>137</v>
      </c>
      <c r="H40" s="208" t="str">
        <f>IF($C$40&lt;$F$40,"권장기준 미만","권장기준 초과")</f>
        <v>권장기준 미만</v>
      </c>
      <c r="I40" s="209" t="str">
        <f t="shared" ref="I40:I41" si="4">IF(H40="권장기준 미만","양호","개선")</f>
        <v>양호</v>
      </c>
      <c r="J40" s="50"/>
      <c r="K40" s="125"/>
      <c r="L40" s="125"/>
      <c r="Q40" s="155"/>
      <c r="R40" s="156"/>
      <c r="S40" s="147"/>
      <c r="T40" s="147"/>
      <c r="U40" s="156"/>
      <c r="V40" s="157"/>
      <c r="W40" s="158"/>
      <c r="X40" s="50"/>
      <c r="Y40" s="50"/>
      <c r="Z40" s="50"/>
    </row>
    <row r="41" spans="1:26" ht="17.25" customHeight="1">
      <c r="A41" s="214" t="s">
        <v>2</v>
      </c>
      <c r="B41" s="200">
        <f>SUM(B38:B40)</f>
        <v>2180000</v>
      </c>
      <c r="C41" s="201"/>
      <c r="D41" s="126"/>
      <c r="E41" s="210" t="s">
        <v>138</v>
      </c>
      <c r="F41" s="210">
        <v>0.32</v>
      </c>
      <c r="G41" s="211" t="s">
        <v>137</v>
      </c>
      <c r="H41" s="212" t="str">
        <f>IF($C$41&lt;$F$41,"권장기준 미만","권장기준 초과")</f>
        <v>권장기준 미만</v>
      </c>
      <c r="I41" s="213" t="str">
        <f t="shared" si="4"/>
        <v>양호</v>
      </c>
      <c r="J41" s="50"/>
      <c r="K41" s="125"/>
      <c r="L41" s="125"/>
      <c r="Q41" s="155"/>
      <c r="R41" s="156"/>
      <c r="S41" s="147"/>
      <c r="T41" s="147"/>
      <c r="U41" s="156"/>
      <c r="V41" s="157"/>
      <c r="W41" s="158"/>
      <c r="X41" s="50"/>
      <c r="Y41" s="50"/>
      <c r="Z41" s="50"/>
    </row>
    <row r="42" spans="1:26" ht="17.25" customHeight="1">
      <c r="A42" s="53"/>
      <c r="B42" s="53"/>
      <c r="C42" s="53"/>
      <c r="D42" s="126"/>
      <c r="E42" s="53"/>
      <c r="F42" s="53"/>
      <c r="G42" s="53"/>
      <c r="H42" s="53"/>
      <c r="I42" s="53"/>
      <c r="J42" s="50"/>
      <c r="K42" s="125"/>
      <c r="L42" s="125"/>
      <c r="Q42" s="155"/>
      <c r="R42" s="156"/>
      <c r="S42" s="147"/>
      <c r="T42" s="147"/>
      <c r="U42" s="157"/>
      <c r="V42" s="157"/>
      <c r="W42" s="158"/>
      <c r="X42" s="50"/>
      <c r="Y42" s="50"/>
      <c r="Z42" s="50"/>
    </row>
    <row r="43" spans="1:26" ht="17.25" customHeight="1">
      <c r="A43" s="53"/>
      <c r="B43" s="53"/>
      <c r="C43" s="53"/>
      <c r="D43" s="126"/>
      <c r="E43" s="53"/>
      <c r="F43" s="53"/>
      <c r="G43" s="53"/>
      <c r="H43" s="53"/>
      <c r="I43" s="53"/>
      <c r="J43" s="50"/>
      <c r="K43" s="125"/>
      <c r="L43" s="125"/>
      <c r="Q43" s="155"/>
      <c r="R43" s="156"/>
      <c r="S43" s="147"/>
      <c r="T43" s="147"/>
      <c r="U43" s="157"/>
      <c r="V43" s="157"/>
      <c r="W43" s="158"/>
      <c r="X43" s="50"/>
      <c r="Y43" s="50"/>
      <c r="Z43" s="50"/>
    </row>
    <row r="44" spans="1:26" ht="17.25" customHeight="1">
      <c r="A44" s="53"/>
      <c r="B44" s="53"/>
      <c r="C44" s="53"/>
      <c r="D44" s="126"/>
      <c r="E44" s="53"/>
      <c r="F44" s="53"/>
      <c r="G44" s="53"/>
      <c r="H44" s="53"/>
      <c r="I44" s="53"/>
      <c r="J44" s="50"/>
      <c r="K44" s="125"/>
      <c r="L44" s="125"/>
      <c r="Q44" s="155"/>
      <c r="R44" s="156"/>
      <c r="S44" s="147"/>
      <c r="T44" s="147"/>
      <c r="U44" s="157"/>
      <c r="V44" s="157"/>
      <c r="W44" s="158"/>
      <c r="X44" s="50"/>
      <c r="Y44" s="50"/>
      <c r="Z44" s="50"/>
    </row>
    <row r="45" spans="1:26" ht="17.25" customHeight="1">
      <c r="A45" s="53"/>
      <c r="B45" s="53"/>
      <c r="C45" s="53"/>
      <c r="D45" s="126"/>
      <c r="E45" s="53"/>
      <c r="F45" s="53"/>
      <c r="G45" s="53"/>
      <c r="H45" s="53"/>
      <c r="I45" s="53"/>
      <c r="J45" s="50"/>
      <c r="K45" s="125"/>
      <c r="L45" s="125"/>
      <c r="Q45" s="155"/>
      <c r="R45" s="156"/>
      <c r="S45" s="147"/>
      <c r="T45" s="147"/>
      <c r="U45" s="157"/>
      <c r="V45" s="157"/>
      <c r="W45" s="158"/>
      <c r="X45" s="50"/>
      <c r="Y45" s="50"/>
      <c r="Z45" s="50"/>
    </row>
    <row r="46" spans="1:26" ht="17.25" customHeight="1">
      <c r="A46" s="53"/>
      <c r="B46" s="53"/>
      <c r="C46" s="53"/>
      <c r="D46" s="126"/>
      <c r="E46" s="53"/>
      <c r="F46" s="53"/>
      <c r="G46" s="53"/>
      <c r="H46" s="53"/>
      <c r="I46" s="53"/>
      <c r="J46" s="50"/>
      <c r="K46" s="125"/>
      <c r="L46" s="125"/>
      <c r="P46" s="53"/>
      <c r="Q46" s="155"/>
      <c r="R46" s="156"/>
      <c r="S46" s="147"/>
      <c r="T46" s="147"/>
      <c r="U46" s="157"/>
      <c r="V46" s="157"/>
      <c r="W46" s="158"/>
      <c r="X46" s="50"/>
      <c r="Y46" s="50"/>
      <c r="Z46" s="50"/>
    </row>
    <row r="47" spans="1:26" ht="17.25" customHeight="1">
      <c r="A47" s="53"/>
      <c r="B47" s="53"/>
      <c r="C47" s="53"/>
      <c r="D47" s="126"/>
      <c r="E47" s="53"/>
      <c r="F47" s="53"/>
      <c r="G47" s="53"/>
      <c r="H47" s="53"/>
      <c r="I47" s="53"/>
      <c r="J47" s="50"/>
      <c r="K47" s="125"/>
      <c r="L47" s="125"/>
      <c r="P47" s="53"/>
      <c r="Q47" s="155"/>
      <c r="R47" s="156"/>
      <c r="S47" s="147"/>
      <c r="T47" s="147"/>
      <c r="U47" s="157"/>
      <c r="V47" s="157"/>
      <c r="W47" s="158"/>
      <c r="X47" s="50"/>
      <c r="Y47" s="50"/>
      <c r="Z47" s="50"/>
    </row>
    <row r="48" spans="1:26" ht="17.25" customHeight="1">
      <c r="A48" s="53"/>
      <c r="B48" s="53"/>
      <c r="C48" s="53"/>
      <c r="D48" s="126"/>
      <c r="E48" s="53"/>
      <c r="F48" s="53"/>
      <c r="G48" s="53"/>
      <c r="H48" s="53"/>
      <c r="I48" s="53"/>
      <c r="J48" s="50"/>
      <c r="K48" s="125"/>
      <c r="L48" s="125"/>
      <c r="P48" s="53"/>
      <c r="Q48" s="155"/>
      <c r="R48" s="156"/>
      <c r="S48" s="147"/>
      <c r="T48" s="147"/>
      <c r="U48" s="157"/>
      <c r="V48" s="157"/>
      <c r="W48" s="158"/>
      <c r="X48" s="50"/>
      <c r="Y48" s="50"/>
      <c r="Z48" s="50"/>
    </row>
    <row r="49" spans="1:26" ht="17.25" customHeight="1">
      <c r="A49" s="53"/>
      <c r="B49" s="53"/>
      <c r="C49" s="53"/>
      <c r="D49" s="126"/>
      <c r="E49" s="53"/>
      <c r="F49" s="53"/>
      <c r="G49" s="53"/>
      <c r="H49" s="53"/>
      <c r="I49" s="53"/>
      <c r="J49" s="50"/>
      <c r="K49" s="125"/>
      <c r="L49" s="125"/>
      <c r="Q49" s="155"/>
      <c r="R49" s="156"/>
      <c r="S49" s="147"/>
      <c r="T49" s="147"/>
      <c r="U49" s="157"/>
      <c r="V49" s="157"/>
      <c r="W49" s="158"/>
      <c r="X49" s="50"/>
      <c r="Y49" s="50"/>
      <c r="Z49" s="50"/>
    </row>
    <row r="50" spans="1:26" ht="17.25" customHeight="1">
      <c r="A50" s="53"/>
      <c r="B50" s="53"/>
      <c r="C50" s="53"/>
      <c r="D50" s="126"/>
      <c r="E50" s="53"/>
      <c r="F50" s="53"/>
      <c r="G50" s="53"/>
      <c r="H50" s="53"/>
      <c r="I50" s="53"/>
      <c r="J50" s="50"/>
      <c r="K50" s="125"/>
      <c r="L50" s="125"/>
      <c r="Q50" s="155"/>
      <c r="R50" s="156"/>
      <c r="S50" s="147"/>
      <c r="T50" s="147"/>
      <c r="U50" s="157"/>
      <c r="V50" s="157"/>
      <c r="W50" s="158"/>
      <c r="X50" s="50"/>
      <c r="Y50" s="50"/>
      <c r="Z50" s="50"/>
    </row>
    <row r="51" spans="1:26" ht="17.25" customHeight="1">
      <c r="A51" s="53"/>
      <c r="B51" s="53"/>
      <c r="C51" s="53"/>
      <c r="D51" s="126"/>
      <c r="E51" s="53"/>
      <c r="F51" s="53"/>
      <c r="G51" s="53"/>
      <c r="H51" s="53"/>
      <c r="I51" s="53"/>
      <c r="J51" s="50"/>
      <c r="K51" s="125"/>
      <c r="L51" s="125"/>
      <c r="Q51" s="155"/>
      <c r="R51" s="156"/>
      <c r="S51" s="147"/>
      <c r="T51" s="147"/>
      <c r="U51" s="157"/>
      <c r="V51" s="157"/>
      <c r="W51" s="158"/>
      <c r="X51" s="50"/>
      <c r="Y51" s="50"/>
      <c r="Z51" s="50"/>
    </row>
    <row r="52" spans="1:26" ht="17.25" customHeight="1">
      <c r="A52" s="53"/>
      <c r="B52" s="53"/>
      <c r="C52" s="53"/>
      <c r="D52" s="126"/>
      <c r="E52" s="53"/>
      <c r="F52" s="53"/>
      <c r="G52" s="53"/>
      <c r="H52" s="53"/>
      <c r="I52" s="53"/>
      <c r="J52" s="50"/>
      <c r="K52" s="125"/>
      <c r="L52" s="125"/>
      <c r="Q52" s="155"/>
      <c r="R52" s="156"/>
      <c r="S52" s="147"/>
      <c r="T52" s="147"/>
      <c r="U52" s="157"/>
      <c r="V52" s="157"/>
      <c r="W52" s="158"/>
      <c r="X52" s="50"/>
      <c r="Y52" s="50"/>
      <c r="Z52" s="50"/>
    </row>
    <row r="53" spans="1:26" ht="17.25" customHeight="1">
      <c r="A53" s="53"/>
      <c r="B53" s="53"/>
      <c r="C53" s="53"/>
      <c r="D53" s="126"/>
      <c r="E53" s="53"/>
      <c r="F53" s="53"/>
      <c r="G53" s="53"/>
      <c r="H53" s="53"/>
      <c r="I53" s="53"/>
      <c r="J53" s="50"/>
      <c r="K53" s="125"/>
      <c r="L53" s="125"/>
      <c r="Q53" s="155"/>
      <c r="R53" s="156"/>
      <c r="S53" s="147"/>
      <c r="T53" s="147"/>
      <c r="U53" s="157"/>
      <c r="V53" s="157"/>
      <c r="W53" s="158"/>
      <c r="X53" s="50"/>
      <c r="Y53" s="50"/>
      <c r="Z53" s="50"/>
    </row>
    <row r="54" spans="1:26" ht="17.25" customHeight="1">
      <c r="A54" s="53"/>
      <c r="B54" s="53"/>
      <c r="C54" s="53"/>
      <c r="D54" s="126"/>
      <c r="E54" s="53"/>
      <c r="F54" s="53"/>
      <c r="G54" s="53"/>
      <c r="H54" s="53"/>
      <c r="I54" s="53"/>
      <c r="J54" s="50"/>
      <c r="K54" s="125"/>
      <c r="L54" s="125"/>
      <c r="Q54" s="155"/>
      <c r="R54" s="156"/>
      <c r="S54" s="147"/>
      <c r="T54" s="147"/>
      <c r="U54" s="157"/>
      <c r="V54" s="157"/>
      <c r="W54" s="158"/>
      <c r="X54" s="50"/>
      <c r="Y54" s="50"/>
      <c r="Z54" s="50"/>
    </row>
    <row r="55" spans="1:26" ht="17.25" customHeight="1">
      <c r="A55" s="53"/>
      <c r="B55" s="53"/>
      <c r="C55" s="53"/>
      <c r="D55" s="126"/>
      <c r="E55" s="53"/>
      <c r="F55" s="53"/>
      <c r="G55" s="53"/>
      <c r="H55" s="53"/>
      <c r="I55" s="53"/>
      <c r="J55" s="50"/>
      <c r="K55" s="125"/>
      <c r="L55" s="125"/>
      <c r="Q55" s="155"/>
      <c r="R55" s="156"/>
      <c r="S55" s="147"/>
      <c r="T55" s="147"/>
      <c r="U55" s="157"/>
      <c r="V55" s="157"/>
      <c r="W55" s="158"/>
      <c r="X55" s="50"/>
      <c r="Y55" s="50"/>
      <c r="Z55" s="50"/>
    </row>
    <row r="56" spans="1:26" ht="17.25" customHeight="1">
      <c r="A56" s="53"/>
      <c r="B56" s="53"/>
      <c r="C56" s="53"/>
      <c r="D56" s="126"/>
      <c r="E56" s="53"/>
      <c r="F56" s="53"/>
      <c r="G56" s="53"/>
      <c r="H56" s="53"/>
      <c r="I56" s="53"/>
      <c r="J56" s="50"/>
      <c r="K56" s="125"/>
      <c r="L56" s="125"/>
      <c r="Q56" s="155"/>
      <c r="R56" s="156"/>
      <c r="S56" s="147"/>
      <c r="T56" s="147"/>
      <c r="U56" s="157"/>
      <c r="V56" s="157"/>
      <c r="W56" s="158"/>
      <c r="X56" s="50"/>
      <c r="Y56" s="50"/>
      <c r="Z56" s="50"/>
    </row>
    <row r="57" spans="1:26" ht="17.25" customHeight="1">
      <c r="A57" s="53"/>
      <c r="B57" s="53"/>
      <c r="C57" s="53"/>
      <c r="D57" s="126"/>
      <c r="E57" s="53"/>
      <c r="F57" s="53"/>
      <c r="G57" s="53"/>
      <c r="H57" s="53"/>
      <c r="I57" s="53"/>
      <c r="J57" s="50"/>
      <c r="K57" s="125"/>
      <c r="L57" s="125"/>
      <c r="Q57" s="155"/>
      <c r="R57" s="156"/>
      <c r="S57" s="147"/>
      <c r="T57" s="147"/>
      <c r="U57" s="157"/>
      <c r="V57" s="157"/>
      <c r="W57" s="158"/>
      <c r="X57" s="50"/>
      <c r="Y57" s="50"/>
      <c r="Z57" s="50"/>
    </row>
    <row r="58" spans="1:26" ht="17.25" customHeight="1">
      <c r="A58" s="53"/>
      <c r="B58" s="53"/>
      <c r="C58" s="53"/>
      <c r="D58" s="126"/>
      <c r="E58" s="53"/>
      <c r="F58" s="53"/>
      <c r="G58" s="53"/>
      <c r="H58" s="53"/>
      <c r="I58" s="53"/>
      <c r="J58" s="50"/>
      <c r="K58" s="125"/>
      <c r="L58" s="125"/>
      <c r="Q58" s="155"/>
      <c r="R58" s="156"/>
      <c r="S58" s="147"/>
      <c r="T58" s="147"/>
      <c r="U58" s="157"/>
      <c r="V58" s="157"/>
      <c r="W58" s="158"/>
      <c r="X58" s="50"/>
      <c r="Y58" s="50"/>
      <c r="Z58" s="50"/>
    </row>
    <row r="59" spans="1:26" ht="17.25" customHeight="1">
      <c r="A59" s="53"/>
      <c r="B59" s="53"/>
      <c r="C59" s="53"/>
      <c r="D59" s="126"/>
      <c r="E59" s="53"/>
      <c r="F59" s="53"/>
      <c r="G59" s="53"/>
      <c r="H59" s="53"/>
      <c r="I59" s="53"/>
      <c r="J59" s="50"/>
      <c r="K59" s="125"/>
      <c r="L59" s="125"/>
      <c r="Q59" s="155"/>
      <c r="R59" s="156"/>
      <c r="S59" s="147"/>
      <c r="T59" s="147"/>
      <c r="U59" s="157"/>
      <c r="V59" s="157"/>
      <c r="W59" s="158"/>
      <c r="X59" s="50"/>
      <c r="Y59" s="50"/>
      <c r="Z59" s="50"/>
    </row>
    <row r="60" spans="1:26" ht="17.25" customHeight="1">
      <c r="A60" s="53"/>
      <c r="B60" s="53"/>
      <c r="C60" s="53"/>
      <c r="D60" s="126"/>
      <c r="E60" s="53"/>
      <c r="F60" s="53"/>
      <c r="G60" s="53"/>
      <c r="H60" s="53"/>
      <c r="I60" s="53"/>
      <c r="J60" s="50"/>
      <c r="K60" s="125"/>
      <c r="L60" s="125"/>
      <c r="Q60" s="155"/>
      <c r="R60" s="156"/>
      <c r="S60" s="147"/>
      <c r="T60" s="147"/>
      <c r="U60" s="157"/>
      <c r="V60" s="157"/>
      <c r="W60" s="158"/>
      <c r="X60" s="50"/>
      <c r="Y60" s="50"/>
      <c r="Z60" s="50"/>
    </row>
    <row r="61" spans="1:26" ht="17.25" customHeight="1">
      <c r="A61" s="53"/>
      <c r="B61" s="53"/>
      <c r="C61" s="53"/>
      <c r="D61" s="126"/>
      <c r="E61" s="53"/>
      <c r="F61" s="53"/>
      <c r="G61" s="53"/>
      <c r="H61" s="53"/>
      <c r="I61" s="53"/>
      <c r="J61" s="50"/>
      <c r="K61" s="125"/>
      <c r="L61" s="125"/>
      <c r="Q61" s="155"/>
      <c r="R61" s="156"/>
      <c r="S61" s="147"/>
      <c r="T61" s="147"/>
      <c r="U61" s="157"/>
      <c r="V61" s="157"/>
      <c r="W61" s="158"/>
      <c r="X61" s="50"/>
      <c r="Y61" s="50"/>
      <c r="Z61" s="50"/>
    </row>
    <row r="62" spans="1:26" ht="17.25" customHeight="1">
      <c r="A62" s="53"/>
      <c r="B62" s="53"/>
      <c r="C62" s="53"/>
      <c r="D62" s="126"/>
      <c r="E62" s="53"/>
      <c r="F62" s="53"/>
      <c r="G62" s="53"/>
      <c r="H62" s="53"/>
      <c r="I62" s="53"/>
      <c r="J62" s="50"/>
      <c r="K62" s="125"/>
      <c r="L62" s="125"/>
      <c r="Q62" s="155"/>
      <c r="R62" s="156"/>
      <c r="S62" s="147"/>
      <c r="T62" s="147"/>
      <c r="U62" s="157"/>
      <c r="V62" s="157"/>
      <c r="W62" s="158"/>
      <c r="X62" s="50"/>
      <c r="Y62" s="50"/>
      <c r="Z62" s="50"/>
    </row>
    <row r="63" spans="1:26" ht="17.25" customHeight="1">
      <c r="A63" s="53"/>
      <c r="B63" s="53"/>
      <c r="C63" s="53"/>
      <c r="D63" s="126"/>
      <c r="E63" s="53"/>
      <c r="F63" s="53"/>
      <c r="G63" s="53"/>
      <c r="H63" s="53"/>
      <c r="I63" s="53"/>
      <c r="J63" s="50"/>
      <c r="K63" s="125"/>
      <c r="L63" s="125"/>
      <c r="Q63" s="155"/>
      <c r="R63" s="156"/>
      <c r="S63" s="147"/>
      <c r="T63" s="147"/>
      <c r="U63" s="157"/>
      <c r="V63" s="157"/>
      <c r="W63" s="158"/>
      <c r="X63" s="50"/>
      <c r="Y63" s="50"/>
      <c r="Z63" s="50"/>
    </row>
    <row r="64" spans="1:26" ht="17.25" customHeight="1">
      <c r="A64" s="53"/>
      <c r="B64" s="53"/>
      <c r="C64" s="53"/>
      <c r="D64" s="126"/>
      <c r="E64" s="53"/>
      <c r="F64" s="53"/>
      <c r="G64" s="53"/>
      <c r="H64" s="53"/>
      <c r="I64" s="53"/>
      <c r="J64" s="50"/>
      <c r="K64" s="125"/>
      <c r="L64" s="125"/>
      <c r="Q64" s="155"/>
      <c r="R64" s="215"/>
      <c r="S64" s="216"/>
      <c r="T64" s="216"/>
      <c r="U64" s="217"/>
      <c r="V64" s="157"/>
      <c r="W64" s="158"/>
      <c r="X64" s="50"/>
      <c r="Y64" s="50"/>
      <c r="Z64" s="50"/>
    </row>
    <row r="65" spans="1:26" ht="17.25" customHeight="1">
      <c r="A65" s="53"/>
      <c r="B65" s="53"/>
      <c r="C65" s="53"/>
      <c r="D65" s="126"/>
      <c r="E65" s="53"/>
      <c r="F65" s="53"/>
      <c r="G65" s="53"/>
      <c r="H65" s="53"/>
      <c r="I65" s="53"/>
      <c r="J65" s="50"/>
      <c r="K65" s="125"/>
      <c r="L65" s="125"/>
      <c r="Q65" s="155"/>
      <c r="R65" s="50"/>
      <c r="S65" s="50"/>
      <c r="T65" s="50"/>
      <c r="U65" s="50"/>
      <c r="V65" s="157"/>
      <c r="W65" s="158"/>
      <c r="X65" s="50"/>
      <c r="Y65" s="50"/>
      <c r="Z65" s="50"/>
    </row>
    <row r="66" spans="1:26" ht="17.25" customHeight="1">
      <c r="A66" s="53"/>
      <c r="B66" s="53"/>
      <c r="C66" s="53"/>
      <c r="D66" s="126"/>
      <c r="E66" s="53"/>
      <c r="F66" s="53"/>
      <c r="G66" s="53"/>
      <c r="H66" s="53"/>
      <c r="I66" s="53"/>
      <c r="J66" s="50"/>
      <c r="K66" s="125"/>
      <c r="L66" s="125"/>
      <c r="Q66" s="155"/>
      <c r="R66" s="50"/>
      <c r="S66" s="50"/>
      <c r="T66" s="50"/>
      <c r="U66" s="50"/>
      <c r="V66" s="157"/>
      <c r="W66" s="158"/>
      <c r="X66" s="50"/>
      <c r="Y66" s="50"/>
      <c r="Z66" s="50"/>
    </row>
    <row r="67" spans="1:26" ht="17.25" customHeight="1">
      <c r="A67" s="53"/>
      <c r="B67" s="53"/>
      <c r="C67" s="53"/>
      <c r="D67" s="126"/>
      <c r="E67" s="53"/>
      <c r="F67" s="53"/>
      <c r="G67" s="53"/>
      <c r="H67" s="53"/>
      <c r="I67" s="53"/>
      <c r="J67" s="50"/>
      <c r="K67" s="125"/>
      <c r="L67" s="125"/>
      <c r="Q67" s="155"/>
      <c r="R67" s="50"/>
      <c r="S67" s="50"/>
      <c r="T67" s="50"/>
      <c r="U67" s="50"/>
      <c r="V67" s="157"/>
      <c r="W67" s="158"/>
      <c r="X67" s="50"/>
      <c r="Y67" s="50"/>
      <c r="Z67" s="50"/>
    </row>
    <row r="68" spans="1:26" ht="17.25" customHeight="1">
      <c r="A68" s="125"/>
      <c r="D68" s="126"/>
      <c r="E68" s="53"/>
      <c r="F68" s="53"/>
      <c r="G68" s="53"/>
      <c r="H68" s="53"/>
      <c r="I68" s="53"/>
      <c r="J68" s="50"/>
      <c r="K68" s="125"/>
      <c r="L68" s="125"/>
      <c r="Q68" s="294"/>
      <c r="R68" s="50"/>
      <c r="S68" s="50"/>
      <c r="T68" s="50"/>
      <c r="U68" s="50"/>
      <c r="V68" s="295"/>
      <c r="W68" s="296"/>
      <c r="X68" s="50"/>
      <c r="Y68" s="50"/>
      <c r="Z68" s="50"/>
    </row>
    <row r="69" spans="1:26" ht="17.25" customHeight="1">
      <c r="A69" s="218"/>
      <c r="B69" s="219"/>
      <c r="C69" s="220"/>
      <c r="D69" s="53"/>
      <c r="E69" s="53"/>
      <c r="F69" s="53"/>
      <c r="G69" s="53"/>
      <c r="H69" s="53"/>
      <c r="I69" s="53"/>
      <c r="J69" s="50"/>
      <c r="K69" s="125"/>
      <c r="L69" s="125"/>
      <c r="R69" s="50"/>
      <c r="S69" s="50"/>
      <c r="T69" s="50"/>
      <c r="U69" s="50"/>
      <c r="V69" s="50"/>
      <c r="W69" s="52"/>
      <c r="X69" s="50"/>
      <c r="Y69" s="50"/>
      <c r="Z69" s="50"/>
    </row>
    <row r="70" spans="1:26" ht="17.25" customHeight="1">
      <c r="A70" s="218"/>
      <c r="B70" s="219"/>
      <c r="C70" s="220"/>
      <c r="D70" s="53"/>
      <c r="E70" s="53"/>
      <c r="F70" s="53"/>
      <c r="G70" s="53"/>
      <c r="H70" s="53"/>
      <c r="I70" s="53"/>
      <c r="J70" s="50"/>
      <c r="K70" s="125"/>
      <c r="L70" s="125"/>
      <c r="R70" s="50"/>
      <c r="S70" s="50"/>
      <c r="T70" s="50"/>
      <c r="U70" s="50"/>
      <c r="V70" s="50"/>
      <c r="W70" s="52"/>
      <c r="X70" s="50"/>
      <c r="Y70" s="50"/>
      <c r="Z70" s="50"/>
    </row>
    <row r="71" spans="1:26" ht="17.25" customHeight="1">
      <c r="A71" s="218"/>
      <c r="B71" s="219"/>
      <c r="C71" s="220"/>
      <c r="D71" s="53"/>
      <c r="E71" s="53"/>
      <c r="F71" s="53"/>
      <c r="G71" s="53"/>
      <c r="H71" s="53"/>
      <c r="I71" s="53"/>
      <c r="J71" s="50"/>
      <c r="K71" s="125"/>
      <c r="L71" s="125"/>
      <c r="R71" s="50"/>
      <c r="S71" s="50"/>
      <c r="T71" s="50"/>
      <c r="U71" s="50"/>
      <c r="V71" s="50"/>
      <c r="W71" s="52"/>
      <c r="X71" s="50"/>
      <c r="Y71" s="50"/>
      <c r="Z71" s="50"/>
    </row>
    <row r="72" spans="1:26" ht="17.25" customHeight="1">
      <c r="A72" s="218"/>
      <c r="B72" s="219"/>
      <c r="C72" s="220"/>
      <c r="D72" s="53"/>
      <c r="E72" s="53"/>
      <c r="F72" s="53"/>
      <c r="G72" s="53"/>
      <c r="H72" s="53"/>
      <c r="I72" s="53"/>
      <c r="J72" s="50"/>
      <c r="K72" s="125"/>
      <c r="L72" s="125"/>
      <c r="R72" s="50"/>
      <c r="S72" s="50"/>
      <c r="T72" s="50"/>
      <c r="U72" s="50"/>
      <c r="V72" s="50"/>
      <c r="W72" s="52"/>
      <c r="X72" s="50"/>
      <c r="Y72" s="50"/>
      <c r="Z72" s="50"/>
    </row>
    <row r="73" spans="1:26" ht="17.25" customHeight="1">
      <c r="A73" s="218"/>
      <c r="B73" s="219"/>
      <c r="C73" s="220"/>
      <c r="D73" s="53"/>
      <c r="E73" s="53"/>
      <c r="F73" s="53"/>
      <c r="G73" s="53"/>
      <c r="H73" s="53"/>
      <c r="I73" s="53"/>
      <c r="J73" s="50"/>
      <c r="K73" s="125"/>
      <c r="L73" s="125"/>
      <c r="R73" s="50"/>
      <c r="S73" s="50"/>
      <c r="T73" s="50"/>
      <c r="U73" s="50"/>
      <c r="V73" s="50"/>
      <c r="W73" s="52"/>
      <c r="X73" s="50"/>
      <c r="Y73" s="50"/>
      <c r="Z73" s="50"/>
    </row>
    <row r="74" spans="1:26" ht="17.25" customHeight="1">
      <c r="A74" s="218"/>
      <c r="B74" s="219"/>
      <c r="C74" s="220"/>
      <c r="D74" s="53"/>
      <c r="E74" s="53"/>
      <c r="F74" s="53"/>
      <c r="G74" s="53"/>
      <c r="H74" s="53"/>
      <c r="I74" s="53"/>
      <c r="J74" s="50"/>
      <c r="K74" s="125"/>
      <c r="L74" s="125"/>
      <c r="R74" s="50"/>
      <c r="S74" s="50"/>
      <c r="T74" s="50"/>
      <c r="U74" s="50"/>
      <c r="V74" s="50"/>
      <c r="W74" s="52"/>
      <c r="X74" s="50"/>
      <c r="Y74" s="50"/>
      <c r="Z74" s="50"/>
    </row>
    <row r="75" spans="1:26" ht="17.25" customHeight="1">
      <c r="A75" s="218"/>
      <c r="B75" s="219"/>
      <c r="C75" s="220"/>
      <c r="D75" s="53"/>
      <c r="E75" s="53"/>
      <c r="F75" s="53"/>
      <c r="G75" s="53"/>
      <c r="H75" s="53"/>
      <c r="I75" s="53"/>
      <c r="J75" s="50"/>
      <c r="K75" s="125"/>
      <c r="L75" s="125"/>
      <c r="R75" s="50"/>
      <c r="S75" s="50"/>
      <c r="T75" s="50"/>
      <c r="U75" s="50"/>
      <c r="V75" s="50"/>
      <c r="W75" s="52"/>
      <c r="X75" s="50"/>
      <c r="Y75" s="50"/>
      <c r="Z75" s="50"/>
    </row>
    <row r="76" spans="1:26" ht="17.25" customHeight="1">
      <c r="A76" s="218"/>
      <c r="B76" s="219"/>
      <c r="C76" s="220"/>
      <c r="D76" s="53"/>
      <c r="E76" s="53"/>
      <c r="F76" s="53"/>
      <c r="G76" s="53"/>
      <c r="H76" s="53"/>
      <c r="I76" s="53"/>
      <c r="J76" s="50"/>
      <c r="K76" s="125"/>
      <c r="L76" s="125"/>
      <c r="R76" s="50"/>
      <c r="S76" s="50"/>
      <c r="T76" s="50"/>
      <c r="U76" s="50"/>
      <c r="V76" s="50"/>
      <c r="W76" s="52"/>
      <c r="X76" s="50"/>
      <c r="Y76" s="50"/>
      <c r="Z76" s="50"/>
    </row>
    <row r="77" spans="1:26" ht="17.25" customHeight="1">
      <c r="A77" s="218"/>
      <c r="B77" s="219"/>
      <c r="C77" s="220"/>
      <c r="D77" s="53"/>
      <c r="E77" s="53"/>
      <c r="F77" s="53"/>
      <c r="G77" s="53"/>
      <c r="H77" s="53"/>
      <c r="I77" s="53"/>
      <c r="J77" s="50"/>
      <c r="K77" s="125"/>
      <c r="L77" s="125"/>
      <c r="R77" s="50"/>
      <c r="S77" s="50"/>
      <c r="T77" s="50"/>
      <c r="U77" s="50"/>
      <c r="V77" s="50"/>
      <c r="W77" s="52"/>
      <c r="X77" s="50"/>
      <c r="Y77" s="50"/>
      <c r="Z77" s="50"/>
    </row>
    <row r="78" spans="1:26" ht="17.25" customHeight="1">
      <c r="A78" s="218"/>
      <c r="B78" s="219"/>
      <c r="C78" s="220"/>
      <c r="D78" s="53"/>
      <c r="E78" s="53"/>
      <c r="F78" s="53"/>
      <c r="G78" s="53"/>
      <c r="H78" s="53"/>
      <c r="I78" s="53"/>
      <c r="J78" s="50"/>
      <c r="K78" s="125"/>
      <c r="L78" s="125"/>
      <c r="R78" s="50"/>
      <c r="S78" s="50"/>
      <c r="T78" s="50"/>
      <c r="U78" s="50"/>
      <c r="V78" s="50"/>
      <c r="W78" s="52"/>
      <c r="X78" s="50"/>
      <c r="Y78" s="50"/>
      <c r="Z78" s="50"/>
    </row>
    <row r="79" spans="1:26" ht="17.25" customHeight="1">
      <c r="A79" s="218"/>
      <c r="B79" s="219"/>
      <c r="C79" s="220"/>
      <c r="D79" s="53"/>
      <c r="E79" s="53"/>
      <c r="F79" s="53"/>
      <c r="G79" s="53"/>
      <c r="H79" s="53"/>
      <c r="I79" s="53"/>
      <c r="J79" s="50"/>
      <c r="K79" s="125"/>
      <c r="L79" s="125"/>
      <c r="R79" s="50"/>
      <c r="S79" s="50"/>
      <c r="T79" s="50"/>
      <c r="U79" s="50"/>
      <c r="V79" s="50"/>
      <c r="W79" s="52"/>
      <c r="X79" s="50"/>
      <c r="Y79" s="50"/>
      <c r="Z79" s="50"/>
    </row>
    <row r="80" spans="1:26" ht="17.25" customHeight="1">
      <c r="A80" s="218"/>
      <c r="B80" s="219"/>
      <c r="C80" s="220"/>
      <c r="D80" s="53"/>
      <c r="E80" s="53"/>
      <c r="F80" s="53"/>
      <c r="G80" s="53"/>
      <c r="H80" s="53"/>
      <c r="I80" s="53"/>
      <c r="J80" s="50"/>
      <c r="K80" s="125"/>
      <c r="L80" s="125"/>
      <c r="R80" s="50"/>
      <c r="S80" s="50"/>
      <c r="T80" s="50"/>
      <c r="U80" s="50"/>
      <c r="V80" s="50"/>
      <c r="W80" s="52"/>
      <c r="X80" s="50"/>
      <c r="Y80" s="50"/>
      <c r="Z80" s="50"/>
    </row>
    <row r="81" spans="1:26" ht="17.25" customHeight="1">
      <c r="A81" s="218"/>
      <c r="B81" s="219"/>
      <c r="C81" s="220"/>
      <c r="D81" s="53"/>
      <c r="E81" s="53"/>
      <c r="F81" s="53"/>
      <c r="G81" s="53"/>
      <c r="H81" s="53"/>
      <c r="I81" s="53"/>
      <c r="J81" s="50"/>
      <c r="K81" s="125"/>
      <c r="L81" s="125"/>
      <c r="R81" s="50"/>
      <c r="S81" s="50"/>
      <c r="T81" s="50"/>
      <c r="U81" s="50"/>
      <c r="V81" s="50"/>
      <c r="W81" s="52"/>
      <c r="X81" s="50"/>
      <c r="Y81" s="50"/>
      <c r="Z81" s="50"/>
    </row>
    <row r="82" spans="1:26" ht="17.25" customHeight="1">
      <c r="A82" s="218"/>
      <c r="B82" s="219"/>
      <c r="C82" s="220"/>
      <c r="D82" s="53"/>
      <c r="E82" s="53"/>
      <c r="F82" s="53"/>
      <c r="G82" s="53"/>
      <c r="H82" s="53"/>
      <c r="I82" s="53"/>
      <c r="J82" s="50"/>
      <c r="K82" s="125"/>
      <c r="L82" s="125"/>
      <c r="R82" s="50"/>
      <c r="S82" s="50"/>
      <c r="T82" s="50"/>
      <c r="U82" s="50"/>
      <c r="V82" s="50"/>
      <c r="W82" s="52"/>
      <c r="X82" s="50"/>
      <c r="Y82" s="50"/>
      <c r="Z82" s="50"/>
    </row>
    <row r="83" spans="1:26" ht="17.25" customHeight="1">
      <c r="A83" s="218"/>
      <c r="B83" s="219"/>
      <c r="C83" s="220"/>
      <c r="D83" s="53"/>
      <c r="E83" s="53"/>
      <c r="F83" s="53"/>
      <c r="G83" s="53"/>
      <c r="H83" s="53"/>
      <c r="I83" s="53"/>
      <c r="J83" s="50"/>
      <c r="K83" s="125"/>
      <c r="L83" s="125"/>
      <c r="R83" s="50"/>
      <c r="S83" s="50"/>
      <c r="T83" s="50"/>
      <c r="U83" s="50"/>
      <c r="V83" s="50"/>
      <c r="W83" s="52"/>
      <c r="X83" s="50"/>
      <c r="Y83" s="50"/>
      <c r="Z83" s="50"/>
    </row>
    <row r="84" spans="1:26" ht="17.25" customHeight="1">
      <c r="A84" s="218"/>
      <c r="B84" s="219"/>
      <c r="C84" s="220"/>
      <c r="D84" s="53"/>
      <c r="E84" s="53"/>
      <c r="F84" s="53"/>
      <c r="G84" s="53"/>
      <c r="H84" s="53"/>
      <c r="I84" s="53"/>
      <c r="J84" s="50"/>
      <c r="K84" s="125"/>
      <c r="L84" s="125"/>
      <c r="R84" s="50"/>
      <c r="S84" s="50"/>
      <c r="T84" s="50"/>
      <c r="U84" s="50"/>
      <c r="V84" s="50"/>
      <c r="W84" s="52"/>
      <c r="X84" s="50"/>
      <c r="Y84" s="50"/>
      <c r="Z84" s="50"/>
    </row>
    <row r="85" spans="1:26" ht="17.25" customHeight="1">
      <c r="A85" s="218"/>
      <c r="B85" s="219"/>
      <c r="C85" s="220"/>
      <c r="D85" s="53"/>
      <c r="E85" s="53"/>
      <c r="F85" s="53"/>
      <c r="G85" s="53"/>
      <c r="H85" s="53"/>
      <c r="I85" s="53"/>
      <c r="J85" s="50"/>
      <c r="K85" s="125"/>
      <c r="L85" s="125"/>
      <c r="R85" s="50"/>
      <c r="S85" s="50"/>
      <c r="T85" s="50"/>
      <c r="U85" s="50"/>
      <c r="V85" s="50"/>
      <c r="W85" s="52"/>
      <c r="X85" s="50"/>
      <c r="Y85" s="50"/>
      <c r="Z85" s="50"/>
    </row>
    <row r="86" spans="1:26" ht="17.25" customHeight="1">
      <c r="A86" s="218"/>
      <c r="B86" s="219"/>
      <c r="C86" s="220"/>
      <c r="D86" s="53"/>
      <c r="E86" s="53"/>
      <c r="F86" s="53"/>
      <c r="G86" s="53"/>
      <c r="H86" s="53"/>
      <c r="I86" s="53"/>
      <c r="J86" s="50"/>
      <c r="K86" s="125"/>
      <c r="L86" s="125"/>
      <c r="R86" s="50"/>
      <c r="S86" s="50"/>
      <c r="T86" s="50"/>
      <c r="U86" s="50"/>
      <c r="V86" s="50"/>
      <c r="W86" s="52"/>
      <c r="X86" s="50"/>
      <c r="Y86" s="50"/>
      <c r="Z86" s="50"/>
    </row>
    <row r="87" spans="1:26" ht="17.25" customHeight="1">
      <c r="A87" s="218"/>
      <c r="B87" s="219"/>
      <c r="C87" s="220"/>
      <c r="D87" s="53"/>
      <c r="E87" s="53"/>
      <c r="F87" s="53"/>
      <c r="G87" s="53"/>
      <c r="H87" s="53"/>
      <c r="I87" s="53"/>
      <c r="J87" s="50"/>
      <c r="K87" s="125"/>
      <c r="L87" s="125"/>
      <c r="R87" s="50"/>
      <c r="S87" s="50"/>
      <c r="T87" s="50"/>
      <c r="U87" s="50"/>
      <c r="V87" s="50"/>
      <c r="W87" s="52"/>
      <c r="X87" s="50"/>
      <c r="Y87" s="50"/>
      <c r="Z87" s="50"/>
    </row>
    <row r="88" spans="1:26" ht="17.25" customHeight="1">
      <c r="A88" s="218"/>
      <c r="B88" s="219"/>
      <c r="C88" s="220"/>
      <c r="D88" s="53"/>
      <c r="E88" s="53"/>
      <c r="F88" s="53"/>
      <c r="G88" s="53"/>
      <c r="H88" s="53"/>
      <c r="I88" s="53"/>
      <c r="J88" s="50"/>
      <c r="K88" s="125"/>
      <c r="L88" s="125"/>
      <c r="R88" s="50"/>
      <c r="S88" s="50"/>
      <c r="T88" s="50"/>
      <c r="U88" s="50"/>
      <c r="V88" s="50"/>
      <c r="W88" s="52"/>
      <c r="X88" s="50"/>
      <c r="Y88" s="50"/>
      <c r="Z88" s="50"/>
    </row>
    <row r="89" spans="1:26" ht="17.25" customHeight="1">
      <c r="A89" s="218"/>
      <c r="B89" s="219"/>
      <c r="C89" s="220"/>
      <c r="D89" s="53"/>
      <c r="E89" s="53"/>
      <c r="F89" s="53"/>
      <c r="G89" s="53"/>
      <c r="H89" s="53"/>
      <c r="I89" s="53"/>
      <c r="J89" s="50"/>
      <c r="K89" s="125"/>
      <c r="L89" s="125"/>
      <c r="R89" s="50"/>
      <c r="S89" s="50"/>
      <c r="T89" s="50"/>
      <c r="U89" s="50"/>
      <c r="V89" s="50"/>
      <c r="W89" s="52"/>
      <c r="X89" s="50"/>
      <c r="Y89" s="50"/>
      <c r="Z89" s="50"/>
    </row>
    <row r="90" spans="1:26" ht="17.25" customHeight="1">
      <c r="A90" s="218"/>
      <c r="B90" s="219"/>
      <c r="C90" s="220"/>
      <c r="D90" s="53"/>
      <c r="E90" s="53"/>
      <c r="F90" s="53"/>
      <c r="G90" s="53"/>
      <c r="H90" s="53"/>
      <c r="I90" s="53"/>
      <c r="J90" s="50"/>
      <c r="K90" s="125"/>
      <c r="L90" s="125"/>
      <c r="R90" s="50"/>
      <c r="S90" s="50"/>
      <c r="T90" s="50"/>
      <c r="U90" s="50"/>
      <c r="V90" s="50"/>
      <c r="W90" s="52"/>
      <c r="X90" s="50"/>
      <c r="Y90" s="50"/>
      <c r="Z90" s="50"/>
    </row>
    <row r="91" spans="1:26" ht="17.25" customHeight="1">
      <c r="A91" s="218"/>
      <c r="B91" s="219"/>
      <c r="C91" s="220"/>
      <c r="D91" s="53"/>
      <c r="E91" s="53"/>
      <c r="F91" s="53"/>
      <c r="G91" s="53"/>
      <c r="H91" s="53"/>
      <c r="I91" s="53"/>
      <c r="J91" s="50"/>
      <c r="K91" s="125"/>
      <c r="L91" s="125"/>
      <c r="R91" s="50"/>
      <c r="S91" s="50"/>
      <c r="T91" s="50"/>
      <c r="U91" s="50"/>
      <c r="V91" s="50"/>
      <c r="W91" s="52"/>
      <c r="X91" s="50"/>
      <c r="Y91" s="50"/>
      <c r="Z91" s="50"/>
    </row>
    <row r="92" spans="1:26" ht="17.25" customHeight="1">
      <c r="A92" s="218"/>
      <c r="B92" s="219"/>
      <c r="C92" s="220"/>
      <c r="D92" s="53"/>
      <c r="E92" s="53"/>
      <c r="F92" s="53"/>
      <c r="G92" s="53"/>
      <c r="H92" s="53"/>
      <c r="I92" s="53"/>
      <c r="J92" s="50"/>
      <c r="K92" s="125"/>
      <c r="L92" s="125"/>
      <c r="R92" s="50"/>
      <c r="S92" s="50"/>
      <c r="T92" s="50"/>
      <c r="U92" s="50"/>
      <c r="V92" s="50"/>
      <c r="W92" s="52"/>
      <c r="X92" s="50"/>
      <c r="Y92" s="50"/>
      <c r="Z92" s="50"/>
    </row>
    <row r="93" spans="1:26" ht="17.25" customHeight="1">
      <c r="A93" s="218"/>
      <c r="B93" s="219"/>
      <c r="C93" s="220"/>
      <c r="D93" s="53"/>
      <c r="E93" s="53"/>
      <c r="F93" s="53"/>
      <c r="G93" s="53"/>
      <c r="H93" s="53"/>
      <c r="I93" s="53"/>
      <c r="J93" s="50"/>
      <c r="K93" s="125"/>
      <c r="L93" s="125"/>
      <c r="R93" s="50"/>
      <c r="S93" s="50"/>
      <c r="T93" s="50"/>
      <c r="U93" s="50"/>
      <c r="V93" s="50"/>
      <c r="W93" s="52"/>
      <c r="X93" s="50"/>
      <c r="Y93" s="50"/>
      <c r="Z93" s="50"/>
    </row>
    <row r="94" spans="1:26" ht="17.25" customHeight="1">
      <c r="A94" s="218"/>
      <c r="B94" s="219"/>
      <c r="C94" s="220"/>
      <c r="D94" s="53"/>
      <c r="E94" s="53"/>
      <c r="F94" s="53"/>
      <c r="G94" s="53"/>
      <c r="H94" s="53"/>
      <c r="I94" s="53"/>
      <c r="J94" s="50"/>
      <c r="K94" s="125"/>
      <c r="L94" s="125"/>
      <c r="R94" s="50"/>
      <c r="S94" s="50"/>
      <c r="T94" s="50"/>
      <c r="U94" s="50"/>
      <c r="V94" s="50"/>
      <c r="W94" s="52"/>
      <c r="X94" s="50"/>
      <c r="Y94" s="50"/>
      <c r="Z94" s="50"/>
    </row>
    <row r="95" spans="1:26" ht="17.25" customHeight="1">
      <c r="A95" s="218"/>
      <c r="B95" s="219"/>
      <c r="C95" s="220"/>
      <c r="D95" s="53"/>
      <c r="E95" s="53"/>
      <c r="F95" s="53"/>
      <c r="G95" s="53"/>
      <c r="H95" s="53"/>
      <c r="I95" s="53"/>
      <c r="J95" s="50"/>
      <c r="K95" s="125"/>
      <c r="L95" s="125"/>
      <c r="R95" s="50"/>
      <c r="S95" s="50"/>
      <c r="T95" s="50"/>
      <c r="U95" s="50"/>
      <c r="V95" s="50"/>
      <c r="W95" s="52"/>
      <c r="X95" s="50"/>
      <c r="Y95" s="50"/>
      <c r="Z95" s="50"/>
    </row>
    <row r="96" spans="1:26" ht="17.25" customHeight="1">
      <c r="A96" s="218"/>
      <c r="B96" s="219"/>
      <c r="C96" s="220"/>
      <c r="D96" s="53"/>
      <c r="E96" s="53"/>
      <c r="F96" s="53"/>
      <c r="G96" s="53"/>
      <c r="H96" s="53"/>
      <c r="I96" s="53"/>
      <c r="J96" s="50"/>
      <c r="K96" s="125"/>
      <c r="L96" s="125"/>
      <c r="R96" s="50"/>
      <c r="S96" s="50"/>
      <c r="T96" s="50"/>
      <c r="U96" s="50"/>
      <c r="V96" s="50"/>
      <c r="W96" s="52"/>
      <c r="X96" s="50"/>
      <c r="Y96" s="50"/>
      <c r="Z96" s="50"/>
    </row>
    <row r="97" spans="1:26" ht="17.25" customHeight="1">
      <c r="A97" s="53"/>
      <c r="B97" s="53"/>
      <c r="C97" s="53"/>
      <c r="D97" s="53"/>
      <c r="E97" s="53"/>
      <c r="F97" s="53"/>
      <c r="G97" s="53"/>
      <c r="H97" s="53"/>
      <c r="I97" s="53"/>
      <c r="J97" s="50"/>
      <c r="K97" s="125"/>
      <c r="L97" s="125"/>
      <c r="R97" s="50"/>
      <c r="S97" s="50"/>
      <c r="T97" s="50"/>
      <c r="U97" s="50"/>
      <c r="V97" s="50"/>
      <c r="W97" s="52"/>
      <c r="X97" s="50"/>
      <c r="Y97" s="50"/>
      <c r="Z97" s="50"/>
    </row>
    <row r="98" spans="1:26" ht="17.25" customHeight="1">
      <c r="A98" s="53"/>
      <c r="B98" s="53"/>
      <c r="C98" s="53"/>
      <c r="D98" s="53"/>
      <c r="E98" s="53"/>
      <c r="F98" s="53"/>
      <c r="G98" s="53"/>
      <c r="H98" s="53"/>
      <c r="I98" s="53"/>
      <c r="J98" s="50"/>
      <c r="K98" s="125"/>
      <c r="L98" s="125"/>
      <c r="R98" s="50"/>
      <c r="S98" s="50"/>
      <c r="T98" s="50"/>
      <c r="U98" s="50"/>
      <c r="V98" s="50"/>
      <c r="W98" s="52"/>
      <c r="X98" s="50"/>
      <c r="Y98" s="50"/>
      <c r="Z98" s="50"/>
    </row>
    <row r="99" spans="1:26" ht="17.25" customHeight="1">
      <c r="A99" s="53"/>
      <c r="B99" s="53"/>
      <c r="C99" s="53"/>
      <c r="D99" s="53"/>
      <c r="E99" s="53"/>
      <c r="F99" s="53"/>
      <c r="G99" s="53"/>
      <c r="H99" s="53"/>
      <c r="I99" s="53"/>
      <c r="J99" s="50"/>
      <c r="K99" s="125"/>
      <c r="L99" s="125"/>
      <c r="R99" s="50"/>
      <c r="S99" s="50"/>
      <c r="T99" s="50"/>
      <c r="U99" s="50"/>
      <c r="V99" s="50"/>
      <c r="W99" s="52"/>
      <c r="X99" s="50"/>
      <c r="Y99" s="50"/>
      <c r="Z99" s="50"/>
    </row>
    <row r="100" spans="1:26" ht="17.2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0"/>
      <c r="K100" s="125"/>
      <c r="L100" s="125"/>
      <c r="R100" s="50"/>
      <c r="S100" s="50"/>
      <c r="T100" s="50"/>
      <c r="U100" s="50"/>
      <c r="V100" s="50"/>
      <c r="W100" s="52"/>
      <c r="X100" s="50"/>
      <c r="Y100" s="50"/>
      <c r="Z100" s="50"/>
    </row>
    <row r="101" spans="1:26" ht="17.2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0"/>
      <c r="K101" s="125"/>
      <c r="L101" s="125"/>
      <c r="R101" s="50"/>
      <c r="S101" s="50"/>
      <c r="T101" s="50"/>
      <c r="U101" s="50"/>
      <c r="V101" s="50"/>
      <c r="W101" s="52"/>
      <c r="X101" s="50"/>
      <c r="Y101" s="50"/>
      <c r="Z101" s="50"/>
    </row>
    <row r="102" spans="1:26" ht="17.2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0"/>
      <c r="K102" s="125"/>
      <c r="L102" s="125"/>
      <c r="R102" s="50"/>
      <c r="S102" s="50"/>
      <c r="T102" s="50"/>
      <c r="U102" s="50"/>
      <c r="V102" s="50"/>
      <c r="W102" s="52"/>
      <c r="X102" s="50"/>
      <c r="Y102" s="50"/>
      <c r="Z102" s="50"/>
    </row>
    <row r="103" spans="1:26" ht="17.2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0"/>
      <c r="K103" s="125"/>
      <c r="L103" s="125"/>
      <c r="R103" s="50"/>
      <c r="S103" s="50"/>
      <c r="T103" s="50"/>
      <c r="U103" s="50"/>
      <c r="V103" s="50"/>
      <c r="W103" s="52"/>
      <c r="X103" s="50"/>
      <c r="Y103" s="50"/>
      <c r="Z103" s="50"/>
    </row>
    <row r="104" spans="1:26" ht="17.2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0"/>
      <c r="K104" s="125"/>
      <c r="L104" s="125"/>
      <c r="R104" s="50"/>
      <c r="S104" s="50"/>
      <c r="T104" s="50"/>
      <c r="U104" s="50"/>
      <c r="V104" s="50"/>
      <c r="W104" s="52"/>
      <c r="X104" s="50"/>
      <c r="Y104" s="50"/>
      <c r="Z104" s="50"/>
    </row>
    <row r="105" spans="1:26" ht="17.2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0"/>
      <c r="K105" s="125"/>
      <c r="L105" s="125"/>
      <c r="R105" s="50"/>
      <c r="S105" s="50"/>
      <c r="T105" s="50"/>
      <c r="U105" s="50"/>
      <c r="V105" s="50"/>
      <c r="W105" s="52"/>
      <c r="X105" s="50"/>
      <c r="Y105" s="50"/>
      <c r="Z105" s="50"/>
    </row>
    <row r="106" spans="1:26" ht="17.2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0"/>
      <c r="K106" s="125"/>
      <c r="L106" s="125"/>
      <c r="R106" s="50"/>
      <c r="S106" s="50"/>
      <c r="T106" s="50"/>
      <c r="U106" s="50"/>
      <c r="V106" s="50"/>
      <c r="W106" s="52"/>
      <c r="X106" s="50"/>
      <c r="Y106" s="50"/>
      <c r="Z106" s="50"/>
    </row>
    <row r="107" spans="1:26" ht="17.2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0"/>
      <c r="K107" s="125"/>
      <c r="L107" s="125"/>
      <c r="R107" s="50"/>
      <c r="S107" s="50"/>
      <c r="T107" s="50"/>
      <c r="U107" s="50"/>
      <c r="V107" s="50"/>
      <c r="W107" s="52"/>
      <c r="X107" s="50"/>
      <c r="Y107" s="50"/>
      <c r="Z107" s="50"/>
    </row>
    <row r="108" spans="1:26" ht="17.2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0"/>
      <c r="K108" s="125"/>
      <c r="L108" s="125"/>
      <c r="R108" s="50"/>
      <c r="S108" s="50"/>
      <c r="T108" s="50"/>
      <c r="U108" s="50"/>
      <c r="V108" s="50"/>
      <c r="W108" s="52"/>
      <c r="X108" s="50"/>
      <c r="Y108" s="50"/>
      <c r="Z108" s="50"/>
    </row>
    <row r="109" spans="1:26" ht="17.2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0"/>
      <c r="K109" s="125"/>
      <c r="L109" s="125"/>
      <c r="R109" s="50"/>
      <c r="S109" s="50"/>
      <c r="T109" s="50"/>
      <c r="U109" s="50"/>
      <c r="V109" s="50"/>
      <c r="W109" s="52"/>
      <c r="X109" s="50"/>
      <c r="Y109" s="50"/>
      <c r="Z109" s="50"/>
    </row>
    <row r="110" spans="1:26" ht="17.2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0"/>
      <c r="K110" s="125"/>
      <c r="L110" s="125"/>
      <c r="R110" s="50"/>
      <c r="S110" s="50"/>
      <c r="T110" s="50"/>
      <c r="U110" s="50"/>
      <c r="V110" s="50"/>
      <c r="W110" s="52"/>
      <c r="X110" s="50"/>
      <c r="Y110" s="50"/>
      <c r="Z110" s="50"/>
    </row>
    <row r="111" spans="1:26" ht="17.2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0"/>
      <c r="K111" s="125"/>
      <c r="L111" s="125"/>
      <c r="R111" s="50"/>
      <c r="S111" s="50"/>
      <c r="T111" s="50"/>
      <c r="U111" s="50"/>
      <c r="V111" s="50"/>
      <c r="W111" s="52"/>
      <c r="X111" s="50"/>
      <c r="Y111" s="50"/>
      <c r="Z111" s="50"/>
    </row>
    <row r="112" spans="1:26" ht="17.2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0"/>
      <c r="K112" s="125"/>
      <c r="L112" s="125"/>
      <c r="R112" s="50"/>
      <c r="S112" s="50"/>
      <c r="T112" s="50"/>
      <c r="U112" s="50"/>
      <c r="V112" s="50"/>
      <c r="W112" s="52"/>
      <c r="X112" s="50"/>
      <c r="Y112" s="50"/>
      <c r="Z112" s="50"/>
    </row>
    <row r="113" spans="1:26" ht="17.2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0"/>
      <c r="K113" s="125"/>
      <c r="L113" s="125"/>
      <c r="R113" s="50"/>
      <c r="S113" s="50"/>
      <c r="T113" s="50"/>
      <c r="U113" s="50"/>
      <c r="V113" s="50"/>
      <c r="W113" s="52"/>
      <c r="X113" s="50"/>
      <c r="Y113" s="50"/>
      <c r="Z113" s="50"/>
    </row>
    <row r="114" spans="1:26" ht="17.2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0"/>
      <c r="K114" s="125"/>
      <c r="L114" s="125"/>
      <c r="R114" s="50"/>
      <c r="S114" s="50"/>
      <c r="T114" s="50"/>
      <c r="U114" s="50"/>
      <c r="V114" s="50"/>
      <c r="W114" s="52"/>
      <c r="X114" s="50"/>
      <c r="Y114" s="50"/>
      <c r="Z114" s="50"/>
    </row>
    <row r="115" spans="1:26" ht="17.2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0"/>
      <c r="K115" s="125"/>
      <c r="L115" s="125"/>
      <c r="R115" s="50"/>
      <c r="S115" s="50"/>
      <c r="T115" s="50"/>
      <c r="U115" s="50"/>
      <c r="V115" s="50"/>
      <c r="W115" s="52"/>
      <c r="X115" s="50"/>
      <c r="Y115" s="50"/>
      <c r="Z115" s="50"/>
    </row>
    <row r="116" spans="1:26" ht="17.2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0"/>
      <c r="K116" s="125"/>
      <c r="L116" s="125"/>
      <c r="R116" s="50"/>
      <c r="S116" s="50"/>
      <c r="T116" s="50"/>
      <c r="U116" s="50"/>
      <c r="V116" s="50"/>
      <c r="W116" s="52"/>
      <c r="X116" s="50"/>
      <c r="Y116" s="50"/>
      <c r="Z116" s="50"/>
    </row>
    <row r="117" spans="1:26" ht="17.2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0"/>
      <c r="K117" s="125"/>
      <c r="L117" s="125"/>
      <c r="R117" s="50"/>
      <c r="S117" s="50"/>
      <c r="T117" s="50"/>
      <c r="U117" s="50"/>
      <c r="V117" s="50"/>
      <c r="W117" s="52"/>
      <c r="X117" s="50"/>
      <c r="Y117" s="50"/>
      <c r="Z117" s="50"/>
    </row>
    <row r="118" spans="1:26" ht="17.2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0"/>
      <c r="K118" s="125"/>
      <c r="L118" s="125"/>
      <c r="R118" s="50"/>
      <c r="S118" s="50"/>
      <c r="T118" s="50"/>
      <c r="U118" s="50"/>
      <c r="V118" s="50"/>
      <c r="W118" s="52"/>
      <c r="X118" s="50"/>
      <c r="Y118" s="50"/>
      <c r="Z118" s="50"/>
    </row>
    <row r="119" spans="1:26" ht="17.2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0"/>
      <c r="K119" s="125"/>
      <c r="L119" s="125"/>
      <c r="R119" s="50"/>
      <c r="S119" s="50"/>
      <c r="T119" s="50"/>
      <c r="U119" s="50"/>
      <c r="V119" s="50"/>
      <c r="W119" s="52"/>
      <c r="X119" s="50"/>
      <c r="Y119" s="50"/>
      <c r="Z119" s="50"/>
    </row>
    <row r="120" spans="1:26" ht="17.2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0"/>
      <c r="K120" s="125"/>
      <c r="L120" s="125"/>
      <c r="R120" s="50"/>
      <c r="S120" s="50"/>
      <c r="T120" s="50"/>
      <c r="U120" s="50"/>
      <c r="V120" s="50"/>
      <c r="W120" s="52"/>
      <c r="X120" s="50"/>
      <c r="Y120" s="50"/>
      <c r="Z120" s="50"/>
    </row>
    <row r="121" spans="1:26" ht="17.2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0"/>
      <c r="K121" s="125"/>
      <c r="L121" s="125"/>
      <c r="R121" s="50"/>
      <c r="S121" s="50"/>
      <c r="T121" s="50"/>
      <c r="U121" s="50"/>
      <c r="V121" s="50"/>
      <c r="W121" s="52"/>
      <c r="X121" s="50"/>
      <c r="Y121" s="50"/>
      <c r="Z121" s="50"/>
    </row>
    <row r="122" spans="1:26" ht="17.2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0"/>
      <c r="K122" s="125"/>
      <c r="L122" s="125"/>
      <c r="R122" s="50"/>
      <c r="S122" s="50"/>
      <c r="T122" s="50"/>
      <c r="U122" s="50"/>
      <c r="V122" s="50"/>
      <c r="W122" s="52"/>
      <c r="X122" s="50"/>
      <c r="Y122" s="50"/>
      <c r="Z122" s="50"/>
    </row>
    <row r="123" spans="1:26" ht="17.2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0"/>
      <c r="K123" s="125"/>
      <c r="L123" s="125"/>
      <c r="R123" s="50"/>
      <c r="S123" s="50"/>
      <c r="T123" s="50"/>
      <c r="U123" s="50"/>
      <c r="V123" s="50"/>
      <c r="W123" s="52"/>
      <c r="X123" s="50"/>
      <c r="Y123" s="50"/>
      <c r="Z123" s="50"/>
    </row>
    <row r="124" spans="1:26" ht="17.2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0"/>
      <c r="K124" s="125"/>
      <c r="L124" s="125"/>
      <c r="R124" s="50"/>
      <c r="S124" s="50"/>
      <c r="T124" s="50"/>
      <c r="U124" s="50"/>
      <c r="V124" s="50"/>
      <c r="W124" s="52"/>
      <c r="X124" s="50"/>
      <c r="Y124" s="50"/>
      <c r="Z124" s="50"/>
    </row>
    <row r="125" spans="1:26" ht="17.2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0"/>
      <c r="K125" s="125"/>
      <c r="L125" s="125"/>
      <c r="R125" s="50"/>
      <c r="S125" s="50"/>
      <c r="T125" s="50"/>
      <c r="U125" s="50"/>
      <c r="V125" s="50"/>
      <c r="W125" s="52"/>
      <c r="X125" s="50"/>
      <c r="Y125" s="50"/>
      <c r="Z125" s="50"/>
    </row>
    <row r="126" spans="1:26" ht="17.2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0"/>
      <c r="K126" s="125"/>
      <c r="L126" s="125"/>
      <c r="R126" s="50"/>
      <c r="S126" s="50"/>
      <c r="T126" s="50"/>
      <c r="U126" s="50"/>
      <c r="V126" s="50"/>
      <c r="W126" s="52"/>
      <c r="X126" s="50"/>
      <c r="Y126" s="50"/>
      <c r="Z126" s="50"/>
    </row>
    <row r="127" spans="1:26" ht="17.2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0"/>
      <c r="K127" s="125"/>
      <c r="L127" s="125"/>
      <c r="R127" s="50"/>
      <c r="S127" s="50"/>
      <c r="T127" s="50"/>
      <c r="U127" s="50"/>
      <c r="V127" s="50"/>
      <c r="W127" s="52"/>
      <c r="X127" s="50"/>
      <c r="Y127" s="50"/>
      <c r="Z127" s="50"/>
    </row>
    <row r="128" spans="1:26" ht="17.2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0"/>
      <c r="K128" s="125"/>
      <c r="L128" s="125"/>
      <c r="R128" s="50"/>
      <c r="S128" s="50"/>
      <c r="T128" s="50"/>
      <c r="U128" s="50"/>
      <c r="V128" s="50"/>
      <c r="W128" s="52"/>
      <c r="X128" s="50"/>
      <c r="Y128" s="50"/>
      <c r="Z128" s="50"/>
    </row>
    <row r="129" spans="1:26" ht="17.2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0"/>
      <c r="K129" s="125"/>
      <c r="L129" s="125"/>
      <c r="R129" s="50"/>
      <c r="S129" s="50"/>
      <c r="T129" s="50"/>
      <c r="U129" s="50"/>
      <c r="V129" s="50"/>
      <c r="W129" s="52"/>
      <c r="X129" s="50"/>
      <c r="Y129" s="50"/>
      <c r="Z129" s="50"/>
    </row>
    <row r="130" spans="1:26" ht="17.2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0"/>
      <c r="K130" s="125"/>
      <c r="L130" s="125"/>
      <c r="R130" s="50"/>
      <c r="S130" s="50"/>
      <c r="T130" s="50"/>
      <c r="U130" s="50"/>
      <c r="V130" s="50"/>
      <c r="W130" s="52"/>
      <c r="X130" s="50"/>
      <c r="Y130" s="50"/>
      <c r="Z130" s="50"/>
    </row>
    <row r="131" spans="1:26" ht="17.2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0"/>
      <c r="K131" s="125"/>
      <c r="L131" s="125"/>
      <c r="R131" s="50"/>
      <c r="S131" s="50"/>
      <c r="T131" s="50"/>
      <c r="U131" s="50"/>
      <c r="V131" s="50"/>
      <c r="W131" s="52"/>
      <c r="X131" s="50"/>
      <c r="Y131" s="50"/>
      <c r="Z131" s="50"/>
    </row>
    <row r="132" spans="1:26" ht="17.2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0"/>
      <c r="K132" s="125"/>
      <c r="L132" s="125"/>
      <c r="R132" s="50"/>
      <c r="S132" s="50"/>
      <c r="T132" s="50"/>
      <c r="U132" s="50"/>
      <c r="V132" s="50"/>
      <c r="W132" s="52"/>
      <c r="X132" s="50"/>
      <c r="Y132" s="50"/>
      <c r="Z132" s="50"/>
    </row>
    <row r="133" spans="1:26" ht="17.2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0"/>
      <c r="K133" s="125"/>
      <c r="L133" s="125"/>
      <c r="R133" s="50"/>
      <c r="S133" s="50"/>
      <c r="T133" s="50"/>
      <c r="U133" s="50"/>
      <c r="V133" s="50"/>
      <c r="W133" s="52"/>
      <c r="X133" s="50"/>
      <c r="Y133" s="50"/>
      <c r="Z133" s="50"/>
    </row>
    <row r="134" spans="1:26" ht="17.2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0"/>
      <c r="K134" s="125"/>
      <c r="L134" s="125"/>
      <c r="R134" s="50"/>
      <c r="S134" s="50"/>
      <c r="T134" s="50"/>
      <c r="U134" s="50"/>
      <c r="V134" s="50"/>
      <c r="W134" s="52"/>
      <c r="X134" s="50"/>
      <c r="Y134" s="50"/>
      <c r="Z134" s="50"/>
    </row>
    <row r="135" spans="1:26" ht="17.2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0"/>
      <c r="K135" s="125"/>
      <c r="L135" s="125"/>
      <c r="R135" s="50"/>
      <c r="S135" s="50"/>
      <c r="T135" s="50"/>
      <c r="U135" s="50"/>
      <c r="V135" s="50"/>
      <c r="W135" s="52"/>
      <c r="X135" s="50"/>
      <c r="Y135" s="50"/>
      <c r="Z135" s="50"/>
    </row>
    <row r="136" spans="1:26" ht="17.2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0"/>
      <c r="K136" s="125"/>
      <c r="L136" s="125"/>
      <c r="R136" s="50"/>
      <c r="S136" s="50"/>
      <c r="T136" s="50"/>
      <c r="U136" s="50"/>
      <c r="V136" s="50"/>
      <c r="W136" s="52"/>
      <c r="X136" s="50"/>
      <c r="Y136" s="50"/>
      <c r="Z136" s="50"/>
    </row>
    <row r="137" spans="1:26" ht="17.2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0"/>
      <c r="K137" s="125"/>
      <c r="L137" s="125"/>
      <c r="R137" s="50"/>
      <c r="S137" s="50"/>
      <c r="T137" s="50"/>
      <c r="U137" s="50"/>
      <c r="V137" s="50"/>
      <c r="W137" s="52"/>
      <c r="X137" s="50"/>
      <c r="Y137" s="50"/>
      <c r="Z137" s="50"/>
    </row>
    <row r="138" spans="1:26" ht="17.2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0"/>
      <c r="K138" s="125"/>
      <c r="L138" s="125"/>
      <c r="R138" s="50"/>
      <c r="S138" s="50"/>
      <c r="T138" s="50"/>
      <c r="U138" s="50"/>
      <c r="V138" s="50"/>
      <c r="W138" s="52"/>
      <c r="X138" s="50"/>
      <c r="Y138" s="50"/>
      <c r="Z138" s="50"/>
    </row>
    <row r="139" spans="1:26" ht="17.2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0"/>
      <c r="K139" s="125"/>
      <c r="L139" s="125"/>
      <c r="R139" s="50"/>
      <c r="S139" s="50"/>
      <c r="T139" s="50"/>
      <c r="U139" s="50"/>
      <c r="V139" s="50"/>
      <c r="W139" s="52"/>
      <c r="X139" s="50"/>
      <c r="Y139" s="50"/>
      <c r="Z139" s="50"/>
    </row>
    <row r="140" spans="1:26" ht="17.2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0"/>
      <c r="K140" s="125"/>
      <c r="L140" s="125"/>
      <c r="R140" s="50"/>
      <c r="S140" s="50"/>
      <c r="T140" s="50"/>
      <c r="U140" s="50"/>
      <c r="V140" s="50"/>
      <c r="W140" s="52"/>
      <c r="X140" s="50"/>
      <c r="Y140" s="50"/>
      <c r="Z140" s="50"/>
    </row>
    <row r="141" spans="1:26" ht="17.2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0"/>
      <c r="K141" s="125"/>
      <c r="L141" s="125"/>
      <c r="R141" s="50"/>
      <c r="S141" s="50"/>
      <c r="T141" s="50"/>
      <c r="U141" s="50"/>
      <c r="V141" s="50"/>
      <c r="W141" s="52"/>
      <c r="X141" s="50"/>
      <c r="Y141" s="50"/>
      <c r="Z141" s="50"/>
    </row>
    <row r="142" spans="1:26" ht="17.2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0"/>
      <c r="K142" s="125"/>
      <c r="L142" s="125"/>
      <c r="R142" s="50"/>
      <c r="S142" s="50"/>
      <c r="T142" s="50"/>
      <c r="U142" s="50"/>
      <c r="V142" s="50"/>
      <c r="W142" s="52"/>
      <c r="X142" s="50"/>
      <c r="Y142" s="50"/>
      <c r="Z142" s="50"/>
    </row>
    <row r="143" spans="1:26" ht="17.2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0"/>
      <c r="K143" s="125"/>
      <c r="L143" s="125"/>
      <c r="R143" s="50"/>
      <c r="S143" s="50"/>
      <c r="T143" s="50"/>
      <c r="U143" s="50"/>
      <c r="V143" s="50"/>
      <c r="W143" s="52"/>
      <c r="X143" s="50"/>
      <c r="Y143" s="50"/>
      <c r="Z143" s="50"/>
    </row>
    <row r="144" spans="1:26" ht="17.2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0"/>
      <c r="K144" s="125"/>
      <c r="L144" s="125"/>
      <c r="R144" s="50"/>
      <c r="S144" s="50"/>
      <c r="T144" s="50"/>
      <c r="U144" s="50"/>
      <c r="V144" s="50"/>
      <c r="W144" s="52"/>
      <c r="X144" s="50"/>
      <c r="Y144" s="50"/>
      <c r="Z144" s="50"/>
    </row>
    <row r="145" spans="1:26" ht="17.2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0"/>
      <c r="K145" s="125"/>
      <c r="L145" s="125"/>
      <c r="R145" s="50"/>
      <c r="S145" s="50"/>
      <c r="T145" s="50"/>
      <c r="U145" s="50"/>
      <c r="V145" s="50"/>
      <c r="W145" s="52"/>
      <c r="X145" s="50"/>
      <c r="Y145" s="50"/>
      <c r="Z145" s="50"/>
    </row>
    <row r="146" spans="1:26" ht="17.2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0"/>
      <c r="K146" s="125"/>
      <c r="L146" s="125"/>
      <c r="R146" s="50"/>
      <c r="S146" s="50"/>
      <c r="T146" s="50"/>
      <c r="U146" s="50"/>
      <c r="V146" s="50"/>
      <c r="W146" s="52"/>
      <c r="X146" s="50"/>
      <c r="Y146" s="50"/>
      <c r="Z146" s="50"/>
    </row>
    <row r="147" spans="1:26" ht="17.2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0"/>
      <c r="K147" s="125"/>
      <c r="L147" s="125"/>
      <c r="R147" s="50"/>
      <c r="S147" s="50"/>
      <c r="T147" s="50"/>
      <c r="U147" s="50"/>
      <c r="V147" s="50"/>
      <c r="W147" s="52"/>
      <c r="X147" s="50"/>
      <c r="Y147" s="50"/>
      <c r="Z147" s="50"/>
    </row>
    <row r="148" spans="1:26" ht="17.2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0"/>
      <c r="K148" s="125"/>
      <c r="L148" s="125"/>
      <c r="R148" s="50"/>
      <c r="S148" s="50"/>
      <c r="T148" s="50"/>
      <c r="U148" s="50"/>
      <c r="V148" s="50"/>
      <c r="W148" s="52"/>
      <c r="X148" s="50"/>
      <c r="Y148" s="50"/>
      <c r="Z148" s="50"/>
    </row>
    <row r="149" spans="1:26" ht="17.2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0"/>
      <c r="K149" s="125"/>
      <c r="L149" s="125"/>
      <c r="R149" s="50"/>
      <c r="S149" s="50"/>
      <c r="T149" s="50"/>
      <c r="U149" s="50"/>
      <c r="V149" s="50"/>
      <c r="W149" s="52"/>
      <c r="X149" s="50"/>
      <c r="Y149" s="50"/>
      <c r="Z149" s="50"/>
    </row>
    <row r="150" spans="1:26" ht="17.2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0"/>
      <c r="K150" s="125"/>
      <c r="L150" s="125"/>
      <c r="R150" s="50"/>
      <c r="S150" s="50"/>
      <c r="T150" s="50"/>
      <c r="U150" s="50"/>
      <c r="V150" s="50"/>
      <c r="W150" s="52"/>
      <c r="X150" s="50"/>
      <c r="Y150" s="50"/>
      <c r="Z150" s="50"/>
    </row>
    <row r="151" spans="1:26" ht="17.2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0"/>
      <c r="K151" s="125"/>
      <c r="L151" s="125"/>
      <c r="R151" s="50"/>
      <c r="S151" s="50"/>
      <c r="T151" s="50"/>
      <c r="U151" s="50"/>
      <c r="V151" s="50"/>
      <c r="W151" s="52"/>
      <c r="X151" s="50"/>
      <c r="Y151" s="50"/>
      <c r="Z151" s="50"/>
    </row>
    <row r="152" spans="1:26" ht="17.2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0"/>
      <c r="K152" s="125"/>
      <c r="L152" s="125"/>
      <c r="R152" s="50"/>
      <c r="S152" s="50"/>
      <c r="T152" s="50"/>
      <c r="U152" s="50"/>
      <c r="V152" s="50"/>
      <c r="W152" s="52"/>
      <c r="X152" s="50"/>
      <c r="Y152" s="50"/>
      <c r="Z152" s="50"/>
    </row>
    <row r="153" spans="1:26" ht="17.2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0"/>
      <c r="K153" s="125"/>
      <c r="L153" s="125"/>
      <c r="R153" s="50"/>
      <c r="S153" s="50"/>
      <c r="T153" s="50"/>
      <c r="U153" s="50"/>
      <c r="V153" s="50"/>
      <c r="W153" s="52"/>
      <c r="X153" s="50"/>
      <c r="Y153" s="50"/>
      <c r="Z153" s="50"/>
    </row>
    <row r="154" spans="1:26" ht="17.2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0"/>
      <c r="K154" s="125"/>
      <c r="L154" s="125"/>
      <c r="R154" s="50"/>
      <c r="S154" s="50"/>
      <c r="T154" s="50"/>
      <c r="U154" s="50"/>
      <c r="V154" s="50"/>
      <c r="W154" s="52"/>
      <c r="X154" s="50"/>
      <c r="Y154" s="50"/>
      <c r="Z154" s="50"/>
    </row>
    <row r="155" spans="1:26" ht="17.2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0"/>
      <c r="K155" s="125"/>
      <c r="L155" s="125"/>
      <c r="R155" s="50"/>
      <c r="S155" s="50"/>
      <c r="T155" s="50"/>
      <c r="U155" s="50"/>
      <c r="V155" s="50"/>
      <c r="W155" s="52"/>
      <c r="X155" s="50"/>
      <c r="Y155" s="50"/>
      <c r="Z155" s="50"/>
    </row>
    <row r="156" spans="1:26" ht="17.2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0"/>
      <c r="K156" s="125"/>
      <c r="L156" s="125"/>
      <c r="R156" s="50"/>
      <c r="S156" s="50"/>
      <c r="T156" s="50"/>
      <c r="U156" s="50"/>
      <c r="V156" s="50"/>
      <c r="W156" s="52"/>
      <c r="X156" s="50"/>
      <c r="Y156" s="50"/>
      <c r="Z156" s="50"/>
    </row>
    <row r="157" spans="1:26" ht="17.2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0"/>
      <c r="K157" s="125"/>
      <c r="L157" s="125"/>
      <c r="R157" s="50"/>
      <c r="S157" s="50"/>
      <c r="T157" s="50"/>
      <c r="U157" s="50"/>
      <c r="V157" s="50"/>
      <c r="W157" s="52"/>
      <c r="X157" s="50"/>
      <c r="Y157" s="50"/>
      <c r="Z157" s="50"/>
    </row>
    <row r="158" spans="1:26" ht="17.2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0"/>
      <c r="K158" s="125"/>
      <c r="L158" s="125"/>
      <c r="R158" s="50"/>
      <c r="S158" s="50"/>
      <c r="T158" s="50"/>
      <c r="U158" s="50"/>
      <c r="V158" s="50"/>
      <c r="W158" s="52"/>
      <c r="X158" s="50"/>
      <c r="Y158" s="50"/>
      <c r="Z158" s="50"/>
    </row>
    <row r="159" spans="1:26" ht="17.2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0"/>
      <c r="K159" s="125"/>
      <c r="L159" s="125"/>
      <c r="R159" s="50"/>
      <c r="S159" s="50"/>
      <c r="T159" s="50"/>
      <c r="U159" s="50"/>
      <c r="V159" s="50"/>
      <c r="W159" s="52"/>
      <c r="X159" s="50"/>
      <c r="Y159" s="50"/>
      <c r="Z159" s="50"/>
    </row>
    <row r="160" spans="1:26" ht="17.2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0"/>
      <c r="K160" s="125"/>
      <c r="L160" s="125"/>
      <c r="R160" s="50"/>
      <c r="S160" s="50"/>
      <c r="T160" s="50"/>
      <c r="U160" s="50"/>
      <c r="V160" s="50"/>
      <c r="W160" s="52"/>
      <c r="X160" s="50"/>
      <c r="Y160" s="50"/>
      <c r="Z160" s="50"/>
    </row>
    <row r="161" spans="1:26" ht="17.2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0"/>
      <c r="K161" s="125"/>
      <c r="L161" s="125"/>
      <c r="R161" s="50"/>
      <c r="S161" s="50"/>
      <c r="T161" s="50"/>
      <c r="U161" s="50"/>
      <c r="V161" s="50"/>
      <c r="W161" s="52"/>
      <c r="X161" s="50"/>
      <c r="Y161" s="50"/>
      <c r="Z161" s="50"/>
    </row>
    <row r="162" spans="1:26" ht="17.2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0"/>
      <c r="K162" s="125"/>
      <c r="L162" s="125"/>
      <c r="R162" s="50"/>
      <c r="S162" s="50"/>
      <c r="T162" s="50"/>
      <c r="U162" s="50"/>
      <c r="V162" s="50"/>
      <c r="W162" s="52"/>
      <c r="X162" s="50"/>
      <c r="Y162" s="50"/>
      <c r="Z162" s="50"/>
    </row>
    <row r="163" spans="1:26" ht="17.2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0"/>
      <c r="K163" s="125"/>
      <c r="L163" s="125"/>
      <c r="R163" s="50"/>
      <c r="S163" s="50"/>
      <c r="T163" s="50"/>
      <c r="U163" s="50"/>
      <c r="V163" s="50"/>
      <c r="W163" s="52"/>
      <c r="X163" s="50"/>
      <c r="Y163" s="50"/>
      <c r="Z163" s="50"/>
    </row>
    <row r="164" spans="1:26" ht="17.2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0"/>
      <c r="K164" s="125"/>
      <c r="L164" s="125"/>
      <c r="R164" s="50"/>
      <c r="S164" s="50"/>
      <c r="T164" s="50"/>
      <c r="U164" s="50"/>
      <c r="V164" s="50"/>
      <c r="W164" s="52"/>
      <c r="X164" s="50"/>
      <c r="Y164" s="50"/>
      <c r="Z164" s="50"/>
    </row>
    <row r="165" spans="1:26" ht="17.2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0"/>
      <c r="K165" s="125"/>
      <c r="L165" s="125"/>
      <c r="R165" s="50"/>
      <c r="S165" s="50"/>
      <c r="T165" s="50"/>
      <c r="U165" s="50"/>
      <c r="V165" s="50"/>
      <c r="W165" s="52"/>
      <c r="X165" s="50"/>
      <c r="Y165" s="50"/>
      <c r="Z165" s="50"/>
    </row>
    <row r="166" spans="1:26" ht="17.2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0"/>
      <c r="K166" s="125"/>
      <c r="L166" s="125"/>
      <c r="R166" s="50"/>
      <c r="S166" s="50"/>
      <c r="T166" s="50"/>
      <c r="U166" s="50"/>
      <c r="V166" s="50"/>
      <c r="W166" s="52"/>
      <c r="X166" s="50"/>
      <c r="Y166" s="50"/>
      <c r="Z166" s="50"/>
    </row>
    <row r="167" spans="1:26" ht="17.2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0"/>
      <c r="K167" s="125"/>
      <c r="L167" s="125"/>
      <c r="R167" s="50"/>
      <c r="S167" s="50"/>
      <c r="T167" s="50"/>
      <c r="U167" s="50"/>
      <c r="V167" s="50"/>
      <c r="W167" s="52"/>
      <c r="X167" s="50"/>
      <c r="Y167" s="50"/>
      <c r="Z167" s="50"/>
    </row>
    <row r="168" spans="1:26" ht="17.2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0"/>
      <c r="K168" s="125"/>
      <c r="L168" s="125"/>
      <c r="R168" s="50"/>
      <c r="S168" s="50"/>
      <c r="T168" s="50"/>
      <c r="U168" s="50"/>
      <c r="V168" s="50"/>
      <c r="W168" s="52"/>
      <c r="X168" s="50"/>
      <c r="Y168" s="50"/>
      <c r="Z168" s="50"/>
    </row>
    <row r="169" spans="1:26" ht="17.2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0"/>
      <c r="K169" s="125"/>
      <c r="L169" s="125"/>
      <c r="R169" s="50"/>
      <c r="S169" s="50"/>
      <c r="T169" s="50"/>
      <c r="U169" s="50"/>
      <c r="V169" s="50"/>
      <c r="W169" s="52"/>
      <c r="X169" s="50"/>
      <c r="Y169" s="50"/>
      <c r="Z169" s="50"/>
    </row>
    <row r="170" spans="1:26" ht="17.2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0"/>
      <c r="K170" s="125"/>
      <c r="L170" s="125"/>
      <c r="R170" s="50"/>
      <c r="S170" s="50"/>
      <c r="T170" s="50"/>
      <c r="U170" s="50"/>
      <c r="V170" s="50"/>
      <c r="W170" s="52"/>
      <c r="X170" s="50"/>
      <c r="Y170" s="50"/>
      <c r="Z170" s="50"/>
    </row>
    <row r="171" spans="1:26" ht="17.2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0"/>
      <c r="K171" s="125"/>
      <c r="L171" s="125"/>
      <c r="R171" s="50"/>
      <c r="S171" s="50"/>
      <c r="T171" s="50"/>
      <c r="U171" s="50"/>
      <c r="V171" s="50"/>
      <c r="W171" s="52"/>
      <c r="X171" s="50"/>
      <c r="Y171" s="50"/>
      <c r="Z171" s="50"/>
    </row>
    <row r="172" spans="1:26" ht="17.2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0"/>
      <c r="K172" s="125"/>
      <c r="L172" s="125"/>
      <c r="R172" s="50"/>
      <c r="S172" s="50"/>
      <c r="T172" s="50"/>
      <c r="U172" s="50"/>
      <c r="V172" s="50"/>
      <c r="W172" s="52"/>
      <c r="X172" s="50"/>
      <c r="Y172" s="50"/>
      <c r="Z172" s="50"/>
    </row>
    <row r="173" spans="1:26" ht="17.2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0"/>
      <c r="K173" s="125"/>
      <c r="L173" s="125"/>
      <c r="R173" s="50"/>
      <c r="S173" s="50"/>
      <c r="T173" s="50"/>
      <c r="U173" s="50"/>
      <c r="V173" s="50"/>
      <c r="W173" s="52"/>
      <c r="X173" s="50"/>
      <c r="Y173" s="50"/>
      <c r="Z173" s="50"/>
    </row>
    <row r="174" spans="1:26" ht="17.2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0"/>
      <c r="K174" s="125"/>
      <c r="L174" s="125"/>
      <c r="R174" s="50"/>
      <c r="S174" s="50"/>
      <c r="T174" s="50"/>
      <c r="U174" s="50"/>
      <c r="V174" s="50"/>
      <c r="W174" s="52"/>
      <c r="X174" s="50"/>
      <c r="Y174" s="50"/>
      <c r="Z174" s="50"/>
    </row>
    <row r="175" spans="1:26" ht="17.2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0"/>
      <c r="K175" s="125"/>
      <c r="L175" s="125"/>
      <c r="R175" s="50"/>
      <c r="S175" s="50"/>
      <c r="T175" s="50"/>
      <c r="U175" s="50"/>
      <c r="V175" s="50"/>
      <c r="W175" s="52"/>
      <c r="X175" s="50"/>
      <c r="Y175" s="50"/>
      <c r="Z175" s="50"/>
    </row>
    <row r="176" spans="1:26" ht="17.2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0"/>
      <c r="K176" s="125"/>
      <c r="L176" s="125"/>
      <c r="R176" s="50"/>
      <c r="S176" s="50"/>
      <c r="T176" s="50"/>
      <c r="U176" s="50"/>
      <c r="V176" s="50"/>
      <c r="W176" s="52"/>
      <c r="X176" s="50"/>
      <c r="Y176" s="50"/>
      <c r="Z176" s="50"/>
    </row>
    <row r="177" spans="1:26" ht="17.2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0"/>
      <c r="K177" s="125"/>
      <c r="L177" s="125"/>
      <c r="R177" s="50"/>
      <c r="S177" s="50"/>
      <c r="T177" s="50"/>
      <c r="U177" s="50"/>
      <c r="V177" s="50"/>
      <c r="W177" s="52"/>
      <c r="X177" s="50"/>
      <c r="Y177" s="50"/>
      <c r="Z177" s="50"/>
    </row>
    <row r="178" spans="1:26" ht="17.2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0"/>
      <c r="K178" s="125"/>
      <c r="L178" s="125"/>
      <c r="R178" s="50"/>
      <c r="S178" s="50"/>
      <c r="T178" s="50"/>
      <c r="U178" s="50"/>
      <c r="V178" s="50"/>
      <c r="W178" s="52"/>
      <c r="X178" s="50"/>
      <c r="Y178" s="50"/>
      <c r="Z178" s="50"/>
    </row>
    <row r="179" spans="1:26" ht="17.2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0"/>
      <c r="K179" s="125"/>
      <c r="L179" s="125"/>
      <c r="R179" s="50"/>
      <c r="S179" s="50"/>
      <c r="T179" s="50"/>
      <c r="U179" s="50"/>
      <c r="V179" s="50"/>
      <c r="W179" s="52"/>
      <c r="X179" s="50"/>
      <c r="Y179" s="50"/>
      <c r="Z179" s="50"/>
    </row>
    <row r="180" spans="1:26" ht="17.2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0"/>
      <c r="K180" s="125"/>
      <c r="L180" s="125"/>
      <c r="R180" s="50"/>
      <c r="S180" s="50"/>
      <c r="T180" s="50"/>
      <c r="U180" s="50"/>
      <c r="V180" s="50"/>
      <c r="W180" s="52"/>
      <c r="X180" s="50"/>
      <c r="Y180" s="50"/>
      <c r="Z180" s="50"/>
    </row>
    <row r="181" spans="1:26" ht="17.2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0"/>
      <c r="K181" s="125"/>
      <c r="L181" s="125"/>
      <c r="R181" s="50"/>
      <c r="S181" s="50"/>
      <c r="T181" s="50"/>
      <c r="U181" s="50"/>
      <c r="V181" s="50"/>
      <c r="W181" s="52"/>
      <c r="X181" s="50"/>
      <c r="Y181" s="50"/>
      <c r="Z181" s="50"/>
    </row>
    <row r="182" spans="1:26" ht="17.2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0"/>
      <c r="K182" s="125"/>
      <c r="L182" s="125"/>
      <c r="R182" s="50"/>
      <c r="S182" s="50"/>
      <c r="T182" s="50"/>
      <c r="U182" s="50"/>
      <c r="V182" s="50"/>
      <c r="W182" s="52"/>
      <c r="X182" s="50"/>
      <c r="Y182" s="50"/>
      <c r="Z182" s="50"/>
    </row>
    <row r="183" spans="1:26" ht="17.2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0"/>
      <c r="K183" s="125"/>
      <c r="L183" s="125"/>
      <c r="R183" s="50"/>
      <c r="S183" s="50"/>
      <c r="T183" s="50"/>
      <c r="U183" s="50"/>
      <c r="V183" s="50"/>
      <c r="W183" s="52"/>
      <c r="X183" s="50"/>
      <c r="Y183" s="50"/>
      <c r="Z183" s="50"/>
    </row>
    <row r="184" spans="1:26" ht="17.2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0"/>
      <c r="K184" s="125"/>
      <c r="L184" s="125"/>
      <c r="R184" s="50"/>
      <c r="S184" s="50"/>
      <c r="T184" s="50"/>
      <c r="U184" s="50"/>
      <c r="V184" s="50"/>
      <c r="W184" s="52"/>
      <c r="X184" s="50"/>
      <c r="Y184" s="50"/>
      <c r="Z184" s="50"/>
    </row>
    <row r="185" spans="1:26" ht="17.2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0"/>
      <c r="K185" s="125"/>
      <c r="L185" s="125"/>
      <c r="R185" s="50"/>
      <c r="S185" s="50"/>
      <c r="T185" s="50"/>
      <c r="U185" s="50"/>
      <c r="V185" s="50"/>
      <c r="W185" s="52"/>
      <c r="X185" s="50"/>
      <c r="Y185" s="50"/>
      <c r="Z185" s="50"/>
    </row>
    <row r="186" spans="1:26" ht="17.2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0"/>
      <c r="K186" s="125"/>
      <c r="L186" s="125"/>
      <c r="R186" s="50"/>
      <c r="S186" s="50"/>
      <c r="T186" s="50"/>
      <c r="U186" s="50"/>
      <c r="V186" s="50"/>
      <c r="W186" s="52"/>
      <c r="X186" s="50"/>
      <c r="Y186" s="50"/>
      <c r="Z186" s="50"/>
    </row>
    <row r="187" spans="1:26" ht="17.2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0"/>
      <c r="K187" s="125"/>
      <c r="L187" s="125"/>
      <c r="R187" s="50"/>
      <c r="S187" s="50"/>
      <c r="T187" s="50"/>
      <c r="U187" s="50"/>
      <c r="V187" s="50"/>
      <c r="W187" s="52"/>
      <c r="X187" s="50"/>
      <c r="Y187" s="50"/>
      <c r="Z187" s="50"/>
    </row>
    <row r="188" spans="1:26" ht="17.2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0"/>
      <c r="K188" s="125"/>
      <c r="L188" s="125"/>
      <c r="R188" s="50"/>
      <c r="S188" s="50"/>
      <c r="T188" s="50"/>
      <c r="U188" s="50"/>
      <c r="V188" s="50"/>
      <c r="W188" s="52"/>
      <c r="X188" s="50"/>
      <c r="Y188" s="50"/>
      <c r="Z188" s="50"/>
    </row>
    <row r="189" spans="1:26" ht="17.2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0"/>
      <c r="K189" s="125"/>
      <c r="L189" s="125"/>
      <c r="R189" s="50"/>
      <c r="S189" s="50"/>
      <c r="T189" s="50"/>
      <c r="U189" s="50"/>
      <c r="V189" s="50"/>
      <c r="W189" s="52"/>
      <c r="X189" s="50"/>
      <c r="Y189" s="50"/>
      <c r="Z189" s="50"/>
    </row>
    <row r="190" spans="1:26" ht="17.2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0"/>
      <c r="K190" s="125"/>
      <c r="L190" s="125"/>
      <c r="R190" s="50"/>
      <c r="S190" s="50"/>
      <c r="T190" s="50"/>
      <c r="U190" s="50"/>
      <c r="V190" s="50"/>
      <c r="W190" s="52"/>
      <c r="X190" s="50"/>
      <c r="Y190" s="50"/>
      <c r="Z190" s="50"/>
    </row>
    <row r="191" spans="1:26" ht="17.2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0"/>
      <c r="K191" s="125"/>
      <c r="L191" s="125"/>
      <c r="R191" s="50"/>
      <c r="S191" s="50"/>
      <c r="T191" s="50"/>
      <c r="U191" s="50"/>
      <c r="V191" s="50"/>
      <c r="W191" s="52"/>
      <c r="X191" s="50"/>
      <c r="Y191" s="50"/>
      <c r="Z191" s="50"/>
    </row>
    <row r="192" spans="1:26" ht="17.2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0"/>
      <c r="K192" s="125"/>
      <c r="L192" s="125"/>
      <c r="R192" s="50"/>
      <c r="S192" s="50"/>
      <c r="T192" s="50"/>
      <c r="U192" s="50"/>
      <c r="V192" s="50"/>
      <c r="W192" s="52"/>
      <c r="X192" s="50"/>
      <c r="Y192" s="50"/>
      <c r="Z192" s="50"/>
    </row>
    <row r="193" spans="1:26" ht="17.2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0"/>
      <c r="K193" s="125"/>
      <c r="L193" s="125"/>
      <c r="R193" s="50"/>
      <c r="S193" s="50"/>
      <c r="T193" s="50"/>
      <c r="U193" s="50"/>
      <c r="V193" s="50"/>
      <c r="W193" s="52"/>
      <c r="X193" s="50"/>
      <c r="Y193" s="50"/>
      <c r="Z193" s="50"/>
    </row>
    <row r="194" spans="1:26" ht="17.2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0"/>
      <c r="K194" s="125"/>
      <c r="L194" s="125"/>
      <c r="R194" s="50"/>
      <c r="S194" s="50"/>
      <c r="T194" s="50"/>
      <c r="U194" s="50"/>
      <c r="V194" s="50"/>
      <c r="W194" s="52"/>
      <c r="X194" s="50"/>
      <c r="Y194" s="50"/>
      <c r="Z194" s="50"/>
    </row>
    <row r="195" spans="1:26" ht="17.2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0"/>
      <c r="K195" s="125"/>
      <c r="L195" s="125"/>
      <c r="R195" s="50"/>
      <c r="S195" s="50"/>
      <c r="T195" s="50"/>
      <c r="U195" s="50"/>
      <c r="V195" s="50"/>
      <c r="W195" s="52"/>
      <c r="X195" s="50"/>
      <c r="Y195" s="50"/>
      <c r="Z195" s="50"/>
    </row>
    <row r="196" spans="1:26" ht="17.2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0"/>
      <c r="K196" s="125"/>
      <c r="L196" s="125"/>
      <c r="R196" s="50"/>
      <c r="S196" s="50"/>
      <c r="T196" s="50"/>
      <c r="U196" s="50"/>
      <c r="V196" s="50"/>
      <c r="W196" s="52"/>
      <c r="X196" s="50"/>
      <c r="Y196" s="50"/>
      <c r="Z196" s="50"/>
    </row>
    <row r="197" spans="1:26" ht="17.2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0"/>
      <c r="K197" s="125"/>
      <c r="L197" s="125"/>
      <c r="R197" s="50"/>
      <c r="S197" s="50"/>
      <c r="T197" s="50"/>
      <c r="U197" s="50"/>
      <c r="V197" s="50"/>
      <c r="W197" s="52"/>
      <c r="X197" s="50"/>
      <c r="Y197" s="50"/>
      <c r="Z197" s="50"/>
    </row>
    <row r="198" spans="1:26" ht="17.2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0"/>
      <c r="K198" s="125"/>
      <c r="L198" s="125"/>
      <c r="R198" s="50"/>
      <c r="S198" s="50"/>
      <c r="T198" s="50"/>
      <c r="U198" s="50"/>
      <c r="V198" s="50"/>
      <c r="W198" s="52"/>
      <c r="X198" s="50"/>
      <c r="Y198" s="50"/>
      <c r="Z198" s="50"/>
    </row>
    <row r="199" spans="1:26" ht="17.2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0"/>
      <c r="K199" s="125"/>
      <c r="L199" s="125"/>
      <c r="R199" s="50"/>
      <c r="S199" s="50"/>
      <c r="T199" s="50"/>
      <c r="U199" s="50"/>
      <c r="V199" s="50"/>
      <c r="W199" s="52"/>
      <c r="X199" s="50"/>
      <c r="Y199" s="50"/>
      <c r="Z199" s="50"/>
    </row>
    <row r="200" spans="1:26" ht="17.2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0"/>
      <c r="K200" s="125"/>
      <c r="L200" s="125"/>
      <c r="R200" s="50"/>
      <c r="S200" s="50"/>
      <c r="T200" s="50"/>
      <c r="U200" s="50"/>
      <c r="V200" s="50"/>
      <c r="W200" s="52"/>
      <c r="X200" s="50"/>
      <c r="Y200" s="50"/>
      <c r="Z200" s="50"/>
    </row>
    <row r="201" spans="1:26" ht="17.2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0"/>
      <c r="K201" s="125"/>
      <c r="L201" s="125"/>
      <c r="R201" s="50"/>
      <c r="S201" s="50"/>
      <c r="T201" s="50"/>
      <c r="U201" s="50"/>
      <c r="V201" s="50"/>
      <c r="W201" s="52"/>
      <c r="X201" s="50"/>
      <c r="Y201" s="50"/>
      <c r="Z201" s="50"/>
    </row>
    <row r="202" spans="1:26" ht="17.2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0"/>
      <c r="K202" s="125"/>
      <c r="L202" s="125"/>
      <c r="R202" s="50"/>
      <c r="S202" s="50"/>
      <c r="T202" s="50"/>
      <c r="U202" s="50"/>
      <c r="V202" s="50"/>
      <c r="W202" s="52"/>
      <c r="X202" s="50"/>
      <c r="Y202" s="50"/>
      <c r="Z202" s="50"/>
    </row>
    <row r="203" spans="1:26" ht="17.2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0"/>
      <c r="K203" s="125"/>
      <c r="L203" s="125"/>
      <c r="R203" s="50"/>
      <c r="S203" s="50"/>
      <c r="T203" s="50"/>
      <c r="U203" s="50"/>
      <c r="V203" s="50"/>
      <c r="W203" s="52"/>
      <c r="X203" s="50"/>
      <c r="Y203" s="50"/>
      <c r="Z203" s="50"/>
    </row>
    <row r="204" spans="1:26" ht="17.2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0"/>
      <c r="K204" s="125"/>
      <c r="L204" s="125"/>
      <c r="R204" s="50"/>
      <c r="S204" s="50"/>
      <c r="T204" s="50"/>
      <c r="U204" s="50"/>
      <c r="V204" s="50"/>
      <c r="W204" s="52"/>
      <c r="X204" s="50"/>
      <c r="Y204" s="50"/>
      <c r="Z204" s="50"/>
    </row>
    <row r="205" spans="1:26" ht="17.2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0"/>
      <c r="K205" s="125"/>
      <c r="L205" s="125"/>
      <c r="R205" s="50"/>
      <c r="S205" s="50"/>
      <c r="T205" s="50"/>
      <c r="U205" s="50"/>
      <c r="V205" s="50"/>
      <c r="W205" s="52"/>
      <c r="X205" s="50"/>
      <c r="Y205" s="50"/>
      <c r="Z205" s="50"/>
    </row>
    <row r="206" spans="1:26" ht="17.2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0"/>
      <c r="K206" s="125"/>
      <c r="L206" s="125"/>
      <c r="R206" s="50"/>
      <c r="S206" s="50"/>
      <c r="T206" s="50"/>
      <c r="U206" s="50"/>
      <c r="V206" s="50"/>
      <c r="W206" s="52"/>
      <c r="X206" s="50"/>
      <c r="Y206" s="50"/>
      <c r="Z206" s="50"/>
    </row>
    <row r="207" spans="1:26" ht="17.2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0"/>
      <c r="K207" s="125"/>
      <c r="L207" s="125"/>
      <c r="R207" s="50"/>
      <c r="S207" s="50"/>
      <c r="T207" s="50"/>
      <c r="U207" s="50"/>
      <c r="V207" s="50"/>
      <c r="W207" s="52"/>
      <c r="X207" s="50"/>
      <c r="Y207" s="50"/>
      <c r="Z207" s="50"/>
    </row>
    <row r="208" spans="1:26" ht="17.2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0"/>
      <c r="K208" s="125"/>
      <c r="L208" s="125"/>
      <c r="R208" s="50"/>
      <c r="S208" s="50"/>
      <c r="T208" s="50"/>
      <c r="U208" s="50"/>
      <c r="V208" s="50"/>
      <c r="W208" s="52"/>
      <c r="X208" s="50"/>
      <c r="Y208" s="50"/>
      <c r="Z208" s="50"/>
    </row>
    <row r="209" spans="1:26" ht="17.2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0"/>
      <c r="K209" s="125"/>
      <c r="L209" s="125"/>
      <c r="R209" s="50"/>
      <c r="S209" s="50"/>
      <c r="T209" s="50"/>
      <c r="U209" s="50"/>
      <c r="V209" s="50"/>
      <c r="W209" s="52"/>
      <c r="X209" s="50"/>
      <c r="Y209" s="50"/>
      <c r="Z209" s="50"/>
    </row>
    <row r="210" spans="1:26" ht="17.2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0"/>
      <c r="K210" s="125"/>
      <c r="L210" s="125"/>
      <c r="R210" s="50"/>
      <c r="S210" s="50"/>
      <c r="T210" s="50"/>
      <c r="U210" s="50"/>
      <c r="V210" s="50"/>
      <c r="W210" s="52"/>
      <c r="X210" s="50"/>
      <c r="Y210" s="50"/>
      <c r="Z210" s="50"/>
    </row>
    <row r="211" spans="1:26" ht="17.2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0"/>
      <c r="K211" s="125"/>
      <c r="L211" s="125"/>
      <c r="R211" s="50"/>
      <c r="S211" s="50"/>
      <c r="T211" s="50"/>
      <c r="U211" s="50"/>
      <c r="V211" s="50"/>
      <c r="W211" s="52"/>
      <c r="X211" s="50"/>
      <c r="Y211" s="50"/>
      <c r="Z211" s="50"/>
    </row>
    <row r="212" spans="1:26" ht="17.2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0"/>
      <c r="K212" s="125"/>
      <c r="L212" s="125"/>
      <c r="R212" s="50"/>
      <c r="S212" s="50"/>
      <c r="T212" s="50"/>
      <c r="U212" s="50"/>
      <c r="V212" s="50"/>
      <c r="W212" s="52"/>
      <c r="X212" s="50"/>
      <c r="Y212" s="50"/>
      <c r="Z212" s="50"/>
    </row>
    <row r="213" spans="1:26" ht="17.2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0"/>
      <c r="K213" s="125"/>
      <c r="L213" s="125"/>
      <c r="R213" s="50"/>
      <c r="S213" s="50"/>
      <c r="T213" s="50"/>
      <c r="U213" s="50"/>
      <c r="V213" s="50"/>
      <c r="W213" s="52"/>
      <c r="X213" s="50"/>
      <c r="Y213" s="50"/>
      <c r="Z213" s="50"/>
    </row>
    <row r="214" spans="1:26" ht="17.2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0"/>
      <c r="K214" s="125"/>
      <c r="L214" s="125"/>
      <c r="R214" s="50"/>
      <c r="S214" s="50"/>
      <c r="T214" s="50"/>
      <c r="U214" s="50"/>
      <c r="V214" s="50"/>
      <c r="W214" s="52"/>
      <c r="X214" s="50"/>
      <c r="Y214" s="50"/>
      <c r="Z214" s="50"/>
    </row>
    <row r="215" spans="1:26" ht="17.2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0"/>
      <c r="K215" s="125"/>
      <c r="L215" s="125"/>
      <c r="R215" s="50"/>
      <c r="S215" s="50"/>
      <c r="T215" s="50"/>
      <c r="U215" s="50"/>
      <c r="V215" s="50"/>
      <c r="W215" s="52"/>
      <c r="X215" s="50"/>
      <c r="Y215" s="50"/>
      <c r="Z215" s="50"/>
    </row>
    <row r="216" spans="1:26" ht="17.2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0"/>
      <c r="K216" s="125"/>
      <c r="L216" s="125"/>
      <c r="R216" s="50"/>
      <c r="S216" s="50"/>
      <c r="T216" s="50"/>
      <c r="U216" s="50"/>
      <c r="V216" s="50"/>
      <c r="W216" s="52"/>
      <c r="X216" s="50"/>
      <c r="Y216" s="50"/>
      <c r="Z216" s="50"/>
    </row>
    <row r="217" spans="1:26" ht="17.2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0"/>
      <c r="K217" s="125"/>
      <c r="L217" s="125"/>
      <c r="R217" s="50"/>
      <c r="S217" s="50"/>
      <c r="T217" s="50"/>
      <c r="U217" s="50"/>
      <c r="V217" s="50"/>
      <c r="W217" s="52"/>
      <c r="X217" s="50"/>
      <c r="Y217" s="50"/>
      <c r="Z217" s="50"/>
    </row>
    <row r="218" spans="1:26" ht="17.2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0"/>
      <c r="K218" s="125"/>
      <c r="L218" s="125"/>
      <c r="R218" s="50"/>
      <c r="S218" s="50"/>
      <c r="T218" s="50"/>
      <c r="U218" s="50"/>
      <c r="V218" s="50"/>
      <c r="W218" s="52"/>
      <c r="X218" s="50"/>
      <c r="Y218" s="50"/>
      <c r="Z218" s="50"/>
    </row>
    <row r="219" spans="1:26" ht="17.2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0"/>
      <c r="K219" s="125"/>
      <c r="L219" s="125"/>
      <c r="R219" s="50"/>
      <c r="S219" s="50"/>
      <c r="T219" s="50"/>
      <c r="U219" s="50"/>
      <c r="V219" s="50"/>
      <c r="W219" s="52"/>
      <c r="X219" s="50"/>
      <c r="Y219" s="50"/>
      <c r="Z219" s="50"/>
    </row>
    <row r="220" spans="1:26" ht="17.2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0"/>
      <c r="K220" s="125"/>
      <c r="L220" s="125"/>
      <c r="R220" s="50"/>
      <c r="S220" s="50"/>
      <c r="T220" s="50"/>
      <c r="U220" s="50"/>
      <c r="V220" s="50"/>
      <c r="W220" s="52"/>
      <c r="X220" s="50"/>
      <c r="Y220" s="50"/>
      <c r="Z220" s="50"/>
    </row>
    <row r="221" spans="1:26" ht="17.2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0"/>
      <c r="K221" s="125"/>
      <c r="L221" s="125"/>
      <c r="R221" s="50"/>
      <c r="S221" s="50"/>
      <c r="T221" s="50"/>
      <c r="U221" s="50"/>
      <c r="V221" s="50"/>
      <c r="W221" s="52"/>
      <c r="X221" s="50"/>
      <c r="Y221" s="50"/>
      <c r="Z221" s="50"/>
    </row>
    <row r="222" spans="1:26" ht="17.2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0"/>
      <c r="K222" s="125"/>
      <c r="L222" s="125"/>
      <c r="R222" s="50"/>
      <c r="S222" s="50"/>
      <c r="T222" s="50"/>
      <c r="U222" s="50"/>
      <c r="V222" s="50"/>
      <c r="W222" s="52"/>
      <c r="X222" s="50"/>
      <c r="Y222" s="50"/>
      <c r="Z222" s="50"/>
    </row>
    <row r="223" spans="1:26" ht="17.2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0"/>
      <c r="K223" s="125"/>
      <c r="L223" s="125"/>
      <c r="R223" s="50"/>
      <c r="S223" s="50"/>
      <c r="T223" s="50"/>
      <c r="U223" s="50"/>
      <c r="V223" s="50"/>
      <c r="W223" s="52"/>
      <c r="X223" s="50"/>
      <c r="Y223" s="50"/>
      <c r="Z223" s="50"/>
    </row>
    <row r="224" spans="1:26" ht="17.2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0"/>
      <c r="K224" s="125"/>
      <c r="L224" s="125"/>
      <c r="R224" s="50"/>
      <c r="S224" s="50"/>
      <c r="T224" s="50"/>
      <c r="U224" s="50"/>
      <c r="V224" s="50"/>
      <c r="W224" s="52"/>
      <c r="X224" s="50"/>
      <c r="Y224" s="50"/>
      <c r="Z224" s="50"/>
    </row>
    <row r="225" spans="1:26" ht="17.2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0"/>
      <c r="K225" s="125"/>
      <c r="L225" s="125"/>
      <c r="R225" s="50"/>
      <c r="S225" s="50"/>
      <c r="T225" s="50"/>
      <c r="U225" s="50"/>
      <c r="V225" s="50"/>
      <c r="W225" s="52"/>
      <c r="X225" s="50"/>
      <c r="Y225" s="50"/>
      <c r="Z225" s="50"/>
    </row>
    <row r="226" spans="1:26" ht="17.2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0"/>
      <c r="K226" s="125"/>
      <c r="L226" s="125"/>
      <c r="R226" s="50"/>
      <c r="S226" s="50"/>
      <c r="T226" s="50"/>
      <c r="U226" s="50"/>
      <c r="V226" s="50"/>
      <c r="W226" s="52"/>
      <c r="X226" s="50"/>
      <c r="Y226" s="50"/>
      <c r="Z226" s="50"/>
    </row>
    <row r="227" spans="1:26" ht="17.2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0"/>
      <c r="K227" s="125"/>
      <c r="L227" s="125"/>
      <c r="R227" s="50"/>
      <c r="S227" s="50"/>
      <c r="T227" s="50"/>
      <c r="U227" s="50"/>
      <c r="V227" s="50"/>
      <c r="W227" s="52"/>
      <c r="X227" s="50"/>
      <c r="Y227" s="50"/>
      <c r="Z227" s="50"/>
    </row>
    <row r="228" spans="1:26" ht="17.2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0"/>
      <c r="K228" s="125"/>
      <c r="L228" s="125"/>
      <c r="R228" s="50"/>
      <c r="S228" s="50"/>
      <c r="T228" s="50"/>
      <c r="U228" s="50"/>
      <c r="V228" s="50"/>
      <c r="W228" s="52"/>
      <c r="X228" s="50"/>
      <c r="Y228" s="50"/>
      <c r="Z228" s="50"/>
    </row>
    <row r="229" spans="1:26" ht="17.2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0"/>
      <c r="K229" s="125"/>
      <c r="L229" s="125"/>
      <c r="R229" s="50"/>
      <c r="S229" s="50"/>
      <c r="T229" s="50"/>
      <c r="U229" s="50"/>
      <c r="V229" s="50"/>
      <c r="W229" s="52"/>
      <c r="X229" s="50"/>
      <c r="Y229" s="50"/>
      <c r="Z229" s="50"/>
    </row>
    <row r="230" spans="1:26" ht="17.2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0"/>
      <c r="K230" s="125"/>
      <c r="L230" s="125"/>
      <c r="R230" s="50"/>
      <c r="S230" s="50"/>
      <c r="T230" s="50"/>
      <c r="U230" s="50"/>
      <c r="V230" s="50"/>
      <c r="W230" s="52"/>
      <c r="X230" s="50"/>
      <c r="Y230" s="50"/>
      <c r="Z230" s="50"/>
    </row>
    <row r="231" spans="1:26" ht="17.2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0"/>
      <c r="K231" s="125"/>
      <c r="L231" s="125"/>
      <c r="R231" s="50"/>
      <c r="S231" s="50"/>
      <c r="T231" s="50"/>
      <c r="U231" s="50"/>
      <c r="V231" s="50"/>
      <c r="W231" s="52"/>
      <c r="X231" s="50"/>
      <c r="Y231" s="50"/>
      <c r="Z231" s="50"/>
    </row>
    <row r="232" spans="1:26" ht="17.2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0"/>
      <c r="K232" s="125"/>
      <c r="L232" s="125"/>
      <c r="R232" s="50"/>
      <c r="S232" s="50"/>
      <c r="T232" s="50"/>
      <c r="U232" s="50"/>
      <c r="V232" s="50"/>
      <c r="W232" s="52"/>
      <c r="X232" s="50"/>
      <c r="Y232" s="50"/>
      <c r="Z232" s="50"/>
    </row>
    <row r="233" spans="1:26" ht="17.2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0"/>
      <c r="K233" s="125"/>
      <c r="L233" s="125"/>
      <c r="R233" s="50"/>
      <c r="S233" s="50"/>
      <c r="T233" s="50"/>
      <c r="U233" s="50"/>
      <c r="V233" s="50"/>
      <c r="W233" s="52"/>
      <c r="X233" s="50"/>
      <c r="Y233" s="50"/>
      <c r="Z233" s="50"/>
    </row>
    <row r="234" spans="1:26" ht="17.2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0"/>
      <c r="K234" s="125"/>
      <c r="L234" s="125"/>
      <c r="R234" s="50"/>
      <c r="S234" s="50"/>
      <c r="T234" s="50"/>
      <c r="U234" s="50"/>
      <c r="V234" s="50"/>
      <c r="W234" s="52"/>
      <c r="X234" s="50"/>
      <c r="Y234" s="50"/>
      <c r="Z234" s="50"/>
    </row>
    <row r="235" spans="1:26" ht="17.2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0"/>
      <c r="K235" s="125"/>
      <c r="L235" s="125"/>
      <c r="R235" s="50"/>
      <c r="S235" s="50"/>
      <c r="T235" s="50"/>
      <c r="U235" s="50"/>
      <c r="V235" s="50"/>
      <c r="W235" s="52"/>
      <c r="X235" s="50"/>
      <c r="Y235" s="50"/>
      <c r="Z235" s="50"/>
    </row>
    <row r="236" spans="1:26" ht="17.2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0"/>
      <c r="K236" s="125"/>
      <c r="L236" s="125"/>
      <c r="R236" s="50"/>
      <c r="S236" s="50"/>
      <c r="T236" s="50"/>
      <c r="U236" s="50"/>
      <c r="V236" s="50"/>
      <c r="W236" s="52"/>
      <c r="X236" s="50"/>
      <c r="Y236" s="50"/>
      <c r="Z236" s="50"/>
    </row>
    <row r="237" spans="1:26" ht="17.2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0"/>
      <c r="K237" s="125"/>
      <c r="L237" s="125"/>
      <c r="R237" s="50"/>
      <c r="S237" s="50"/>
      <c r="T237" s="50"/>
      <c r="U237" s="50"/>
      <c r="V237" s="50"/>
      <c r="W237" s="52"/>
      <c r="X237" s="50"/>
      <c r="Y237" s="50"/>
      <c r="Z237" s="50"/>
    </row>
    <row r="238" spans="1:26" ht="17.2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0"/>
      <c r="K238" s="125"/>
      <c r="L238" s="125"/>
      <c r="R238" s="50"/>
      <c r="S238" s="50"/>
      <c r="T238" s="50"/>
      <c r="U238" s="50"/>
      <c r="V238" s="50"/>
      <c r="W238" s="52"/>
      <c r="X238" s="50"/>
      <c r="Y238" s="50"/>
      <c r="Z238" s="50"/>
    </row>
    <row r="239" spans="1:26" ht="17.2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0"/>
      <c r="K239" s="125"/>
      <c r="L239" s="125"/>
      <c r="R239" s="50"/>
      <c r="S239" s="50"/>
      <c r="T239" s="50"/>
      <c r="U239" s="50"/>
      <c r="V239" s="50"/>
      <c r="W239" s="52"/>
      <c r="X239" s="50"/>
      <c r="Y239" s="50"/>
      <c r="Z239" s="50"/>
    </row>
    <row r="240" spans="1:26" ht="17.2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0"/>
      <c r="K240" s="125"/>
      <c r="L240" s="125"/>
      <c r="R240" s="50"/>
      <c r="S240" s="50"/>
      <c r="T240" s="50"/>
      <c r="U240" s="50"/>
      <c r="V240" s="50"/>
      <c r="W240" s="52"/>
      <c r="X240" s="50"/>
      <c r="Y240" s="50"/>
      <c r="Z240" s="50"/>
    </row>
    <row r="241" spans="1:26" ht="17.2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0"/>
      <c r="K241" s="125"/>
      <c r="L241" s="125"/>
      <c r="R241" s="50"/>
      <c r="S241" s="50"/>
      <c r="T241" s="50"/>
      <c r="U241" s="50"/>
      <c r="V241" s="50"/>
      <c r="W241" s="52"/>
      <c r="X241" s="50"/>
      <c r="Y241" s="50"/>
      <c r="Z241" s="50"/>
    </row>
    <row r="242" spans="1:26" ht="17.2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0"/>
      <c r="K242" s="125"/>
      <c r="L242" s="125"/>
      <c r="R242" s="50"/>
      <c r="S242" s="50"/>
      <c r="T242" s="50"/>
      <c r="U242" s="50"/>
      <c r="V242" s="50"/>
      <c r="W242" s="52"/>
      <c r="X242" s="50"/>
      <c r="Y242" s="50"/>
      <c r="Z242" s="50"/>
    </row>
    <row r="243" spans="1:26" ht="17.2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0"/>
      <c r="K243" s="125"/>
      <c r="L243" s="125"/>
      <c r="R243" s="50"/>
      <c r="S243" s="50"/>
      <c r="T243" s="50"/>
      <c r="U243" s="50"/>
      <c r="V243" s="50"/>
      <c r="W243" s="52"/>
      <c r="X243" s="50"/>
      <c r="Y243" s="50"/>
      <c r="Z243" s="50"/>
    </row>
    <row r="244" spans="1:26" ht="17.2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0"/>
      <c r="K244" s="125"/>
      <c r="L244" s="125"/>
      <c r="R244" s="50"/>
      <c r="S244" s="50"/>
      <c r="T244" s="50"/>
      <c r="U244" s="50"/>
      <c r="V244" s="50"/>
      <c r="W244" s="52"/>
      <c r="X244" s="50"/>
      <c r="Y244" s="50"/>
      <c r="Z244" s="50"/>
    </row>
    <row r="245" spans="1:26" ht="17.2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0"/>
      <c r="K245" s="125"/>
      <c r="L245" s="125"/>
      <c r="R245" s="50"/>
      <c r="S245" s="50"/>
      <c r="T245" s="50"/>
      <c r="U245" s="50"/>
      <c r="V245" s="50"/>
      <c r="W245" s="52"/>
      <c r="X245" s="50"/>
      <c r="Y245" s="50"/>
      <c r="Z245" s="50"/>
    </row>
    <row r="246" spans="1:26" ht="17.2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0"/>
      <c r="K246" s="125"/>
      <c r="L246" s="125"/>
      <c r="R246" s="50"/>
      <c r="S246" s="50"/>
      <c r="T246" s="50"/>
      <c r="U246" s="50"/>
      <c r="V246" s="50"/>
      <c r="W246" s="52"/>
      <c r="X246" s="50"/>
      <c r="Y246" s="50"/>
      <c r="Z246" s="50"/>
    </row>
    <row r="247" spans="1:26" ht="17.2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0"/>
      <c r="K247" s="125"/>
      <c r="L247" s="125"/>
      <c r="R247" s="50"/>
      <c r="S247" s="50"/>
      <c r="T247" s="50"/>
      <c r="U247" s="50"/>
      <c r="V247" s="50"/>
      <c r="W247" s="52"/>
      <c r="X247" s="50"/>
      <c r="Y247" s="50"/>
      <c r="Z247" s="50"/>
    </row>
    <row r="248" spans="1:26" ht="17.2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0"/>
      <c r="K248" s="125"/>
      <c r="L248" s="125"/>
      <c r="R248" s="50"/>
      <c r="S248" s="50"/>
      <c r="T248" s="50"/>
      <c r="U248" s="50"/>
      <c r="V248" s="50"/>
      <c r="W248" s="52"/>
      <c r="X248" s="50"/>
      <c r="Y248" s="50"/>
      <c r="Z248" s="50"/>
    </row>
    <row r="249" spans="1:26" ht="17.2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0"/>
      <c r="K249" s="125"/>
      <c r="L249" s="125"/>
      <c r="R249" s="50"/>
      <c r="S249" s="50"/>
      <c r="T249" s="50"/>
      <c r="U249" s="50"/>
      <c r="V249" s="50"/>
      <c r="W249" s="52"/>
      <c r="X249" s="50"/>
      <c r="Y249" s="50"/>
      <c r="Z249" s="50"/>
    </row>
    <row r="250" spans="1:26" ht="17.2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0"/>
      <c r="K250" s="125"/>
      <c r="L250" s="125"/>
      <c r="R250" s="50"/>
      <c r="S250" s="50"/>
      <c r="T250" s="50"/>
      <c r="U250" s="50"/>
      <c r="V250" s="50"/>
      <c r="W250" s="52"/>
      <c r="X250" s="50"/>
      <c r="Y250" s="50"/>
      <c r="Z250" s="50"/>
    </row>
    <row r="251" spans="1:26" ht="17.2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0"/>
      <c r="K251" s="125"/>
      <c r="L251" s="125"/>
      <c r="R251" s="50"/>
      <c r="S251" s="50"/>
      <c r="T251" s="50"/>
      <c r="U251" s="50"/>
      <c r="V251" s="50"/>
      <c r="W251" s="52"/>
      <c r="X251" s="50"/>
      <c r="Y251" s="50"/>
      <c r="Z251" s="50"/>
    </row>
    <row r="252" spans="1:26" ht="17.2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0"/>
      <c r="K252" s="125"/>
      <c r="L252" s="125"/>
      <c r="R252" s="50"/>
      <c r="S252" s="50"/>
      <c r="T252" s="50"/>
      <c r="U252" s="50"/>
      <c r="V252" s="50"/>
      <c r="W252" s="52"/>
      <c r="X252" s="50"/>
      <c r="Y252" s="50"/>
      <c r="Z252" s="50"/>
    </row>
    <row r="253" spans="1:26" ht="17.2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0"/>
      <c r="K253" s="125"/>
      <c r="L253" s="125"/>
      <c r="R253" s="50"/>
      <c r="S253" s="50"/>
      <c r="T253" s="50"/>
      <c r="U253" s="50"/>
      <c r="V253" s="50"/>
      <c r="W253" s="52"/>
      <c r="X253" s="50"/>
      <c r="Y253" s="50"/>
      <c r="Z253" s="50"/>
    </row>
    <row r="254" spans="1:26" ht="17.2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0"/>
      <c r="K254" s="125"/>
      <c r="L254" s="125"/>
      <c r="R254" s="50"/>
      <c r="S254" s="50"/>
      <c r="T254" s="50"/>
      <c r="U254" s="50"/>
      <c r="V254" s="50"/>
      <c r="W254" s="52"/>
      <c r="X254" s="50"/>
      <c r="Y254" s="50"/>
      <c r="Z254" s="50"/>
    </row>
    <row r="255" spans="1:26" ht="17.2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0"/>
      <c r="K255" s="125"/>
      <c r="L255" s="125"/>
      <c r="R255" s="50"/>
      <c r="S255" s="50"/>
      <c r="T255" s="50"/>
      <c r="U255" s="50"/>
      <c r="V255" s="50"/>
      <c r="W255" s="52"/>
      <c r="X255" s="50"/>
      <c r="Y255" s="50"/>
      <c r="Z255" s="50"/>
    </row>
    <row r="256" spans="1:26" ht="17.2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0"/>
      <c r="K256" s="125"/>
      <c r="L256" s="125"/>
      <c r="R256" s="50"/>
      <c r="S256" s="50"/>
      <c r="T256" s="50"/>
      <c r="U256" s="50"/>
      <c r="V256" s="50"/>
      <c r="W256" s="52"/>
      <c r="X256" s="50"/>
      <c r="Y256" s="50"/>
      <c r="Z256" s="50"/>
    </row>
    <row r="257" spans="1:26" ht="17.2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0"/>
      <c r="K257" s="125"/>
      <c r="L257" s="125"/>
      <c r="R257" s="50"/>
      <c r="S257" s="50"/>
      <c r="T257" s="50"/>
      <c r="U257" s="50"/>
      <c r="V257" s="50"/>
      <c r="W257" s="52"/>
      <c r="X257" s="50"/>
      <c r="Y257" s="50"/>
      <c r="Z257" s="50"/>
    </row>
    <row r="258" spans="1:26" ht="17.2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0"/>
      <c r="K258" s="125"/>
      <c r="L258" s="125"/>
      <c r="R258" s="50"/>
      <c r="S258" s="50"/>
      <c r="T258" s="50"/>
      <c r="U258" s="50"/>
      <c r="V258" s="50"/>
      <c r="W258" s="52"/>
      <c r="X258" s="50"/>
      <c r="Y258" s="50"/>
      <c r="Z258" s="50"/>
    </row>
    <row r="259" spans="1:26" ht="17.2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0"/>
      <c r="K259" s="125"/>
      <c r="L259" s="125"/>
      <c r="R259" s="50"/>
      <c r="S259" s="50"/>
      <c r="T259" s="50"/>
      <c r="U259" s="50"/>
      <c r="V259" s="50"/>
      <c r="W259" s="52"/>
      <c r="X259" s="50"/>
      <c r="Y259" s="50"/>
      <c r="Z259" s="50"/>
    </row>
    <row r="260" spans="1:26" ht="17.2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0"/>
      <c r="K260" s="125"/>
      <c r="L260" s="125"/>
      <c r="R260" s="50"/>
      <c r="S260" s="50"/>
      <c r="T260" s="50"/>
      <c r="U260" s="50"/>
      <c r="V260" s="50"/>
      <c r="W260" s="52"/>
      <c r="X260" s="50"/>
      <c r="Y260" s="50"/>
      <c r="Z260" s="50"/>
    </row>
    <row r="261" spans="1:26" ht="17.2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0"/>
      <c r="K261" s="125"/>
      <c r="L261" s="125"/>
      <c r="R261" s="50"/>
      <c r="S261" s="50"/>
      <c r="T261" s="50"/>
      <c r="U261" s="50"/>
      <c r="V261" s="50"/>
      <c r="W261" s="52"/>
      <c r="X261" s="50"/>
      <c r="Y261" s="50"/>
      <c r="Z261" s="50"/>
    </row>
    <row r="262" spans="1:26" ht="17.2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0"/>
      <c r="K262" s="125"/>
      <c r="L262" s="125"/>
      <c r="R262" s="50"/>
      <c r="S262" s="50"/>
      <c r="T262" s="50"/>
      <c r="U262" s="50"/>
      <c r="V262" s="50"/>
      <c r="W262" s="52"/>
      <c r="X262" s="50"/>
      <c r="Y262" s="50"/>
      <c r="Z262" s="50"/>
    </row>
    <row r="263" spans="1:26" ht="17.2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0"/>
      <c r="K263" s="125"/>
      <c r="L263" s="125"/>
      <c r="R263" s="50"/>
      <c r="S263" s="50"/>
      <c r="T263" s="50"/>
      <c r="U263" s="50"/>
      <c r="V263" s="50"/>
      <c r="W263" s="52"/>
      <c r="X263" s="50"/>
      <c r="Y263" s="50"/>
      <c r="Z263" s="50"/>
    </row>
    <row r="264" spans="1:26" ht="17.2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0"/>
      <c r="K264" s="125"/>
      <c r="L264" s="125"/>
      <c r="R264" s="50"/>
      <c r="S264" s="50"/>
      <c r="T264" s="50"/>
      <c r="U264" s="50"/>
      <c r="V264" s="50"/>
      <c r="W264" s="52"/>
      <c r="X264" s="50"/>
      <c r="Y264" s="50"/>
      <c r="Z264" s="50"/>
    </row>
    <row r="265" spans="1:26" ht="17.2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0"/>
      <c r="K265" s="125"/>
      <c r="L265" s="125"/>
      <c r="R265" s="50"/>
      <c r="S265" s="50"/>
      <c r="T265" s="50"/>
      <c r="U265" s="50"/>
      <c r="V265" s="50"/>
      <c r="W265" s="52"/>
      <c r="X265" s="50"/>
      <c r="Y265" s="50"/>
      <c r="Z265" s="50"/>
    </row>
    <row r="266" spans="1:26" ht="17.2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0"/>
      <c r="K266" s="125"/>
      <c r="L266" s="125"/>
      <c r="R266" s="50"/>
      <c r="S266" s="50"/>
      <c r="T266" s="50"/>
      <c r="U266" s="50"/>
      <c r="V266" s="50"/>
      <c r="W266" s="52"/>
      <c r="X266" s="50"/>
      <c r="Y266" s="50"/>
      <c r="Z266" s="50"/>
    </row>
    <row r="267" spans="1:26" ht="17.2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0"/>
      <c r="K267" s="125"/>
      <c r="L267" s="125"/>
      <c r="R267" s="50"/>
      <c r="S267" s="50"/>
      <c r="T267" s="50"/>
      <c r="U267" s="50"/>
      <c r="V267" s="50"/>
      <c r="W267" s="52"/>
      <c r="X267" s="50"/>
      <c r="Y267" s="50"/>
      <c r="Z267" s="50"/>
    </row>
    <row r="268" spans="1:26" ht="17.2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0"/>
      <c r="K268" s="125"/>
      <c r="L268" s="125"/>
      <c r="R268" s="50"/>
      <c r="S268" s="50"/>
      <c r="T268" s="50"/>
      <c r="U268" s="50"/>
      <c r="V268" s="50"/>
      <c r="W268" s="52"/>
      <c r="X268" s="50"/>
      <c r="Y268" s="50"/>
      <c r="Z268" s="50"/>
    </row>
    <row r="269" spans="1:26" ht="17.2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0"/>
      <c r="K269" s="125"/>
      <c r="L269" s="125"/>
      <c r="R269" s="50"/>
      <c r="S269" s="50"/>
      <c r="T269" s="50"/>
      <c r="U269" s="50"/>
      <c r="V269" s="50"/>
      <c r="W269" s="52"/>
      <c r="X269" s="50"/>
      <c r="Y269" s="50"/>
      <c r="Z269" s="50"/>
    </row>
    <row r="270" spans="1:26" ht="17.2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0"/>
      <c r="K270" s="125"/>
      <c r="L270" s="125"/>
      <c r="R270" s="50"/>
      <c r="S270" s="50"/>
      <c r="T270" s="50"/>
      <c r="U270" s="50"/>
      <c r="V270" s="50"/>
      <c r="W270" s="52"/>
      <c r="X270" s="50"/>
      <c r="Y270" s="50"/>
      <c r="Z270" s="50"/>
    </row>
    <row r="271" spans="1:26" ht="17.2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0"/>
      <c r="K271" s="125"/>
      <c r="L271" s="125"/>
      <c r="R271" s="50"/>
      <c r="S271" s="50"/>
      <c r="T271" s="50"/>
      <c r="U271" s="50"/>
      <c r="V271" s="50"/>
      <c r="W271" s="52"/>
      <c r="X271" s="50"/>
      <c r="Y271" s="50"/>
      <c r="Z271" s="50"/>
    </row>
    <row r="272" spans="1:26" ht="17.2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0"/>
      <c r="K272" s="125"/>
      <c r="L272" s="125"/>
      <c r="R272" s="50"/>
      <c r="S272" s="50"/>
      <c r="T272" s="50"/>
      <c r="U272" s="50"/>
      <c r="V272" s="50"/>
      <c r="W272" s="52"/>
      <c r="X272" s="50"/>
      <c r="Y272" s="50"/>
      <c r="Z272" s="50"/>
    </row>
    <row r="273" spans="1:26" ht="17.2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0"/>
      <c r="K273" s="125"/>
      <c r="L273" s="125"/>
      <c r="R273" s="50"/>
      <c r="S273" s="50"/>
      <c r="T273" s="50"/>
      <c r="U273" s="50"/>
      <c r="V273" s="50"/>
      <c r="W273" s="52"/>
      <c r="X273" s="50"/>
      <c r="Y273" s="50"/>
      <c r="Z273" s="50"/>
    </row>
    <row r="274" spans="1:26" ht="17.2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0"/>
      <c r="K274" s="125"/>
      <c r="L274" s="125"/>
      <c r="R274" s="50"/>
      <c r="S274" s="50"/>
      <c r="T274" s="50"/>
      <c r="U274" s="50"/>
      <c r="V274" s="50"/>
      <c r="W274" s="52"/>
      <c r="X274" s="50"/>
      <c r="Y274" s="50"/>
      <c r="Z274" s="50"/>
    </row>
    <row r="275" spans="1:26" ht="17.2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0"/>
      <c r="K275" s="125"/>
      <c r="L275" s="125"/>
      <c r="R275" s="50"/>
      <c r="S275" s="50"/>
      <c r="T275" s="50"/>
      <c r="U275" s="50"/>
      <c r="V275" s="50"/>
      <c r="W275" s="52"/>
      <c r="X275" s="50"/>
      <c r="Y275" s="50"/>
      <c r="Z275" s="50"/>
    </row>
    <row r="276" spans="1:26" ht="17.2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0"/>
      <c r="K276" s="125"/>
      <c r="L276" s="125"/>
      <c r="R276" s="50"/>
      <c r="S276" s="50"/>
      <c r="T276" s="50"/>
      <c r="U276" s="50"/>
      <c r="V276" s="50"/>
      <c r="W276" s="52"/>
      <c r="X276" s="50"/>
      <c r="Y276" s="50"/>
      <c r="Z276" s="50"/>
    </row>
    <row r="277" spans="1:26" ht="17.2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0"/>
      <c r="K277" s="125"/>
      <c r="L277" s="125"/>
      <c r="R277" s="50"/>
      <c r="S277" s="50"/>
      <c r="T277" s="50"/>
      <c r="U277" s="50"/>
      <c r="V277" s="50"/>
      <c r="W277" s="52"/>
      <c r="X277" s="50"/>
      <c r="Y277" s="50"/>
      <c r="Z277" s="50"/>
    </row>
    <row r="278" spans="1:26" ht="17.2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0"/>
      <c r="K278" s="125"/>
      <c r="L278" s="125"/>
      <c r="R278" s="50"/>
      <c r="S278" s="50"/>
      <c r="T278" s="50"/>
      <c r="U278" s="50"/>
      <c r="V278" s="50"/>
      <c r="W278" s="52"/>
      <c r="X278" s="50"/>
      <c r="Y278" s="50"/>
      <c r="Z278" s="50"/>
    </row>
    <row r="279" spans="1:26" ht="17.2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0"/>
      <c r="K279" s="125"/>
      <c r="L279" s="125"/>
      <c r="R279" s="50"/>
      <c r="S279" s="50"/>
      <c r="T279" s="50"/>
      <c r="U279" s="50"/>
      <c r="V279" s="50"/>
      <c r="W279" s="52"/>
      <c r="X279" s="50"/>
      <c r="Y279" s="50"/>
      <c r="Z279" s="50"/>
    </row>
    <row r="280" spans="1:26" ht="17.2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0"/>
      <c r="K280" s="125"/>
      <c r="L280" s="125"/>
      <c r="R280" s="50"/>
      <c r="S280" s="50"/>
      <c r="T280" s="50"/>
      <c r="U280" s="50"/>
      <c r="V280" s="50"/>
      <c r="W280" s="52"/>
      <c r="X280" s="50"/>
      <c r="Y280" s="50"/>
      <c r="Z280" s="50"/>
    </row>
    <row r="281" spans="1:26" ht="17.2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0"/>
      <c r="K281" s="125"/>
      <c r="L281" s="125"/>
      <c r="R281" s="50"/>
      <c r="S281" s="50"/>
      <c r="T281" s="50"/>
      <c r="U281" s="50"/>
      <c r="V281" s="50"/>
      <c r="W281" s="52"/>
      <c r="X281" s="50"/>
      <c r="Y281" s="50"/>
      <c r="Z281" s="50"/>
    </row>
    <row r="282" spans="1:26" ht="17.2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0"/>
      <c r="K282" s="125"/>
      <c r="L282" s="125"/>
      <c r="R282" s="50"/>
      <c r="S282" s="50"/>
      <c r="T282" s="50"/>
      <c r="U282" s="50"/>
      <c r="V282" s="50"/>
      <c r="W282" s="52"/>
      <c r="X282" s="50"/>
      <c r="Y282" s="50"/>
      <c r="Z282" s="50"/>
    </row>
    <row r="283" spans="1:26" ht="17.2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0"/>
      <c r="K283" s="125"/>
      <c r="L283" s="125"/>
      <c r="R283" s="50"/>
      <c r="S283" s="50"/>
      <c r="T283" s="50"/>
      <c r="U283" s="50"/>
      <c r="V283" s="50"/>
      <c r="W283" s="52"/>
      <c r="X283" s="50"/>
      <c r="Y283" s="50"/>
      <c r="Z283" s="50"/>
    </row>
    <row r="284" spans="1:26" ht="17.2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0"/>
      <c r="K284" s="125"/>
      <c r="L284" s="125"/>
      <c r="R284" s="50"/>
      <c r="S284" s="50"/>
      <c r="T284" s="50"/>
      <c r="U284" s="50"/>
      <c r="V284" s="50"/>
      <c r="W284" s="52"/>
      <c r="X284" s="50"/>
      <c r="Y284" s="50"/>
      <c r="Z284" s="50"/>
    </row>
    <row r="285" spans="1:26" ht="17.2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0"/>
      <c r="K285" s="125"/>
      <c r="L285" s="125"/>
      <c r="R285" s="50"/>
      <c r="S285" s="50"/>
      <c r="T285" s="50"/>
      <c r="U285" s="50"/>
      <c r="V285" s="50"/>
      <c r="W285" s="52"/>
      <c r="X285" s="50"/>
      <c r="Y285" s="50"/>
      <c r="Z285" s="50"/>
    </row>
    <row r="286" spans="1:26" ht="17.2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0"/>
      <c r="K286" s="125"/>
      <c r="L286" s="125"/>
      <c r="R286" s="50"/>
      <c r="S286" s="50"/>
      <c r="T286" s="50"/>
      <c r="U286" s="50"/>
      <c r="V286" s="50"/>
      <c r="W286" s="52"/>
      <c r="X286" s="50"/>
      <c r="Y286" s="50"/>
      <c r="Z286" s="50"/>
    </row>
    <row r="287" spans="1:26" ht="17.2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0"/>
      <c r="K287" s="125"/>
      <c r="L287" s="125"/>
      <c r="R287" s="50"/>
      <c r="S287" s="50"/>
      <c r="T287" s="50"/>
      <c r="U287" s="50"/>
      <c r="V287" s="50"/>
      <c r="W287" s="52"/>
      <c r="X287" s="50"/>
      <c r="Y287" s="50"/>
      <c r="Z287" s="50"/>
    </row>
    <row r="288" spans="1:26" ht="17.2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0"/>
      <c r="K288" s="125"/>
      <c r="L288" s="125"/>
      <c r="R288" s="50"/>
      <c r="S288" s="50"/>
      <c r="T288" s="50"/>
      <c r="U288" s="50"/>
      <c r="V288" s="50"/>
      <c r="W288" s="52"/>
      <c r="X288" s="50"/>
      <c r="Y288" s="50"/>
      <c r="Z288" s="50"/>
    </row>
    <row r="289" spans="1:26" ht="17.2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0"/>
      <c r="K289" s="125"/>
      <c r="L289" s="125"/>
      <c r="R289" s="50"/>
      <c r="S289" s="50"/>
      <c r="T289" s="50"/>
      <c r="U289" s="50"/>
      <c r="V289" s="50"/>
      <c r="W289" s="52"/>
      <c r="X289" s="50"/>
      <c r="Y289" s="50"/>
      <c r="Z289" s="50"/>
    </row>
    <row r="290" spans="1:26" ht="17.2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0"/>
      <c r="K290" s="125"/>
      <c r="L290" s="125"/>
      <c r="R290" s="50"/>
      <c r="S290" s="50"/>
      <c r="T290" s="50"/>
      <c r="U290" s="50"/>
      <c r="V290" s="50"/>
      <c r="W290" s="52"/>
      <c r="X290" s="50"/>
      <c r="Y290" s="50"/>
      <c r="Z290" s="50"/>
    </row>
    <row r="291" spans="1:26" ht="17.2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0"/>
      <c r="K291" s="125"/>
      <c r="L291" s="125"/>
      <c r="R291" s="50"/>
      <c r="S291" s="50"/>
      <c r="T291" s="50"/>
      <c r="U291" s="50"/>
      <c r="V291" s="50"/>
      <c r="W291" s="52"/>
      <c r="X291" s="50"/>
      <c r="Y291" s="50"/>
      <c r="Z291" s="50"/>
    </row>
    <row r="292" spans="1:26" ht="17.2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0"/>
      <c r="K292" s="125"/>
      <c r="L292" s="125"/>
      <c r="R292" s="50"/>
      <c r="S292" s="50"/>
      <c r="T292" s="50"/>
      <c r="U292" s="50"/>
      <c r="V292" s="50"/>
      <c r="W292" s="52"/>
      <c r="X292" s="50"/>
      <c r="Y292" s="50"/>
      <c r="Z292" s="50"/>
    </row>
    <row r="293" spans="1:26" ht="17.2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0"/>
      <c r="K293" s="125"/>
      <c r="L293" s="125"/>
      <c r="R293" s="50"/>
      <c r="S293" s="50"/>
      <c r="T293" s="50"/>
      <c r="U293" s="50"/>
      <c r="V293" s="50"/>
      <c r="W293" s="52"/>
      <c r="X293" s="50"/>
      <c r="Y293" s="50"/>
      <c r="Z293" s="50"/>
    </row>
    <row r="294" spans="1:26" ht="17.2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0"/>
      <c r="K294" s="125"/>
      <c r="L294" s="125"/>
      <c r="R294" s="50"/>
      <c r="S294" s="50"/>
      <c r="T294" s="50"/>
      <c r="U294" s="50"/>
      <c r="V294" s="50"/>
      <c r="W294" s="52"/>
      <c r="X294" s="50"/>
      <c r="Y294" s="50"/>
      <c r="Z294" s="50"/>
    </row>
    <row r="295" spans="1:26" ht="17.2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0"/>
      <c r="K295" s="125"/>
      <c r="L295" s="125"/>
      <c r="R295" s="50"/>
      <c r="S295" s="50"/>
      <c r="T295" s="50"/>
      <c r="U295" s="50"/>
      <c r="V295" s="50"/>
      <c r="W295" s="52"/>
      <c r="X295" s="50"/>
      <c r="Y295" s="50"/>
      <c r="Z295" s="50"/>
    </row>
    <row r="296" spans="1:26" ht="17.2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0"/>
      <c r="K296" s="125"/>
      <c r="L296" s="125"/>
      <c r="R296" s="50"/>
      <c r="S296" s="50"/>
      <c r="T296" s="50"/>
      <c r="U296" s="50"/>
      <c r="V296" s="50"/>
      <c r="W296" s="52"/>
      <c r="X296" s="50"/>
      <c r="Y296" s="50"/>
      <c r="Z296" s="50"/>
    </row>
    <row r="297" spans="1:26" ht="17.2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0"/>
      <c r="K297" s="125"/>
      <c r="L297" s="125"/>
      <c r="R297" s="50"/>
      <c r="S297" s="50"/>
      <c r="T297" s="50"/>
      <c r="U297" s="50"/>
      <c r="V297" s="50"/>
      <c r="W297" s="52"/>
      <c r="X297" s="50"/>
      <c r="Y297" s="50"/>
      <c r="Z297" s="50"/>
    </row>
    <row r="298" spans="1:26" ht="17.2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0"/>
      <c r="K298" s="125"/>
      <c r="L298" s="125"/>
      <c r="R298" s="50"/>
      <c r="S298" s="50"/>
      <c r="T298" s="50"/>
      <c r="U298" s="50"/>
      <c r="V298" s="50"/>
      <c r="W298" s="52"/>
      <c r="X298" s="50"/>
      <c r="Y298" s="50"/>
      <c r="Z298" s="50"/>
    </row>
    <row r="299" spans="1:26" ht="17.2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0"/>
      <c r="K299" s="125"/>
      <c r="L299" s="125"/>
      <c r="R299" s="50"/>
      <c r="S299" s="50"/>
      <c r="T299" s="50"/>
      <c r="U299" s="50"/>
      <c r="V299" s="50"/>
      <c r="W299" s="52"/>
      <c r="X299" s="50"/>
      <c r="Y299" s="50"/>
      <c r="Z299" s="50"/>
    </row>
    <row r="300" spans="1:26" ht="17.2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0"/>
      <c r="K300" s="125"/>
      <c r="L300" s="125"/>
      <c r="R300" s="50"/>
      <c r="S300" s="50"/>
      <c r="T300" s="50"/>
      <c r="U300" s="50"/>
      <c r="V300" s="50"/>
      <c r="W300" s="52"/>
      <c r="X300" s="50"/>
      <c r="Y300" s="50"/>
      <c r="Z300" s="50"/>
    </row>
    <row r="301" spans="1:26" ht="17.2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0"/>
      <c r="K301" s="125"/>
      <c r="L301" s="125"/>
      <c r="R301" s="50"/>
      <c r="S301" s="50"/>
      <c r="T301" s="50"/>
      <c r="U301" s="50"/>
      <c r="V301" s="50"/>
      <c r="W301" s="52"/>
      <c r="X301" s="50"/>
      <c r="Y301" s="50"/>
      <c r="Z301" s="50"/>
    </row>
    <row r="302" spans="1:26" ht="17.2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0"/>
      <c r="K302" s="125"/>
      <c r="L302" s="125"/>
      <c r="R302" s="50"/>
      <c r="S302" s="50"/>
      <c r="T302" s="50"/>
      <c r="U302" s="50"/>
      <c r="V302" s="50"/>
      <c r="W302" s="52"/>
      <c r="X302" s="50"/>
      <c r="Y302" s="50"/>
      <c r="Z302" s="50"/>
    </row>
    <row r="303" spans="1:26" ht="17.2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0"/>
      <c r="K303" s="125"/>
      <c r="L303" s="125"/>
      <c r="R303" s="50"/>
      <c r="S303" s="50"/>
      <c r="T303" s="50"/>
      <c r="U303" s="50"/>
      <c r="V303" s="50"/>
      <c r="W303" s="52"/>
      <c r="X303" s="50"/>
      <c r="Y303" s="50"/>
      <c r="Z303" s="50"/>
    </row>
    <row r="304" spans="1:26" ht="17.2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0"/>
      <c r="K304" s="125"/>
      <c r="L304" s="125"/>
      <c r="R304" s="50"/>
      <c r="S304" s="50"/>
      <c r="T304" s="50"/>
      <c r="U304" s="50"/>
      <c r="V304" s="50"/>
      <c r="W304" s="52"/>
      <c r="X304" s="50"/>
      <c r="Y304" s="50"/>
      <c r="Z304" s="50"/>
    </row>
    <row r="305" spans="1:26" ht="17.2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0"/>
      <c r="K305" s="125"/>
      <c r="L305" s="125"/>
      <c r="R305" s="50"/>
      <c r="S305" s="50"/>
      <c r="T305" s="50"/>
      <c r="U305" s="50"/>
      <c r="V305" s="50"/>
      <c r="W305" s="52"/>
      <c r="X305" s="50"/>
      <c r="Y305" s="50"/>
      <c r="Z305" s="50"/>
    </row>
    <row r="306" spans="1:26" ht="17.2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0"/>
      <c r="K306" s="125"/>
      <c r="L306" s="125"/>
      <c r="R306" s="50"/>
      <c r="S306" s="50"/>
      <c r="T306" s="50"/>
      <c r="U306" s="50"/>
      <c r="V306" s="50"/>
      <c r="W306" s="52"/>
      <c r="X306" s="50"/>
      <c r="Y306" s="50"/>
      <c r="Z306" s="50"/>
    </row>
    <row r="307" spans="1:26" ht="17.2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0"/>
      <c r="K307" s="125"/>
      <c r="L307" s="125"/>
      <c r="R307" s="50"/>
      <c r="S307" s="50"/>
      <c r="T307" s="50"/>
      <c r="U307" s="50"/>
      <c r="V307" s="50"/>
      <c r="W307" s="52"/>
      <c r="X307" s="50"/>
      <c r="Y307" s="50"/>
      <c r="Z307" s="50"/>
    </row>
    <row r="308" spans="1:26" ht="17.2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0"/>
      <c r="K308" s="125"/>
      <c r="L308" s="125"/>
      <c r="R308" s="50"/>
      <c r="S308" s="50"/>
      <c r="T308" s="50"/>
      <c r="U308" s="50"/>
      <c r="V308" s="50"/>
      <c r="W308" s="52"/>
      <c r="X308" s="50"/>
      <c r="Y308" s="50"/>
      <c r="Z308" s="50"/>
    </row>
    <row r="309" spans="1:26" ht="17.2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0"/>
      <c r="K309" s="125"/>
      <c r="L309" s="125"/>
      <c r="R309" s="50"/>
      <c r="S309" s="50"/>
      <c r="T309" s="50"/>
      <c r="U309" s="50"/>
      <c r="V309" s="50"/>
      <c r="W309" s="52"/>
      <c r="X309" s="50"/>
      <c r="Y309" s="50"/>
      <c r="Z309" s="50"/>
    </row>
    <row r="310" spans="1:26" ht="17.2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0"/>
      <c r="K310" s="125"/>
      <c r="L310" s="125"/>
      <c r="R310" s="50"/>
      <c r="S310" s="50"/>
      <c r="T310" s="50"/>
      <c r="U310" s="50"/>
      <c r="V310" s="50"/>
      <c r="W310" s="52"/>
      <c r="X310" s="50"/>
      <c r="Y310" s="50"/>
      <c r="Z310" s="50"/>
    </row>
    <row r="311" spans="1:26" ht="17.2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0"/>
      <c r="K311" s="125"/>
      <c r="L311" s="125"/>
      <c r="R311" s="50"/>
      <c r="S311" s="50"/>
      <c r="T311" s="50"/>
      <c r="U311" s="50"/>
      <c r="V311" s="50"/>
      <c r="W311" s="52"/>
      <c r="X311" s="50"/>
      <c r="Y311" s="50"/>
      <c r="Z311" s="50"/>
    </row>
    <row r="312" spans="1:26" ht="17.2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0"/>
      <c r="K312" s="125"/>
      <c r="L312" s="125"/>
      <c r="R312" s="50"/>
      <c r="S312" s="50"/>
      <c r="T312" s="50"/>
      <c r="U312" s="50"/>
      <c r="V312" s="50"/>
      <c r="W312" s="52"/>
      <c r="X312" s="50"/>
      <c r="Y312" s="50"/>
      <c r="Z312" s="50"/>
    </row>
    <row r="313" spans="1:26" ht="17.2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0"/>
      <c r="K313" s="125"/>
      <c r="L313" s="125"/>
      <c r="R313" s="50"/>
      <c r="S313" s="50"/>
      <c r="T313" s="50"/>
      <c r="U313" s="50"/>
      <c r="V313" s="50"/>
      <c r="W313" s="52"/>
      <c r="X313" s="50"/>
      <c r="Y313" s="50"/>
      <c r="Z313" s="50"/>
    </row>
    <row r="314" spans="1:26" ht="17.2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0"/>
      <c r="K314" s="125"/>
      <c r="L314" s="125"/>
      <c r="R314" s="50"/>
      <c r="S314" s="50"/>
      <c r="T314" s="50"/>
      <c r="U314" s="50"/>
      <c r="V314" s="50"/>
      <c r="W314" s="52"/>
      <c r="X314" s="50"/>
      <c r="Y314" s="50"/>
      <c r="Z314" s="50"/>
    </row>
    <row r="315" spans="1:26" ht="17.2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0"/>
      <c r="K315" s="125"/>
      <c r="L315" s="125"/>
      <c r="R315" s="50"/>
      <c r="S315" s="50"/>
      <c r="T315" s="50"/>
      <c r="U315" s="50"/>
      <c r="V315" s="50"/>
      <c r="W315" s="52"/>
      <c r="X315" s="50"/>
      <c r="Y315" s="50"/>
      <c r="Z315" s="50"/>
    </row>
    <row r="316" spans="1:26" ht="17.2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0"/>
      <c r="K316" s="125"/>
      <c r="L316" s="125"/>
      <c r="R316" s="50"/>
      <c r="S316" s="50"/>
      <c r="T316" s="50"/>
      <c r="U316" s="50"/>
      <c r="V316" s="50"/>
      <c r="W316" s="52"/>
      <c r="X316" s="50"/>
      <c r="Y316" s="50"/>
      <c r="Z316" s="50"/>
    </row>
    <row r="317" spans="1:26" ht="17.2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0"/>
      <c r="K317" s="125"/>
      <c r="L317" s="125"/>
      <c r="R317" s="50"/>
      <c r="S317" s="50"/>
      <c r="T317" s="50"/>
      <c r="U317" s="50"/>
      <c r="V317" s="50"/>
      <c r="W317" s="52"/>
      <c r="X317" s="50"/>
      <c r="Y317" s="50"/>
      <c r="Z317" s="50"/>
    </row>
    <row r="318" spans="1:26" ht="17.2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0"/>
      <c r="K318" s="125"/>
      <c r="L318" s="125"/>
      <c r="R318" s="50"/>
      <c r="S318" s="50"/>
      <c r="T318" s="50"/>
      <c r="U318" s="50"/>
      <c r="V318" s="50"/>
      <c r="W318" s="52"/>
      <c r="X318" s="50"/>
      <c r="Y318" s="50"/>
      <c r="Z318" s="50"/>
    </row>
    <row r="319" spans="1:26" ht="17.2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0"/>
      <c r="K319" s="125"/>
      <c r="L319" s="125"/>
      <c r="R319" s="50"/>
      <c r="S319" s="50"/>
      <c r="T319" s="50"/>
      <c r="U319" s="50"/>
      <c r="V319" s="50"/>
      <c r="W319" s="52"/>
      <c r="X319" s="50"/>
      <c r="Y319" s="50"/>
      <c r="Z319" s="50"/>
    </row>
    <row r="320" spans="1:26" ht="17.2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0"/>
      <c r="K320" s="125"/>
      <c r="L320" s="125"/>
      <c r="R320" s="50"/>
      <c r="S320" s="50"/>
      <c r="T320" s="50"/>
      <c r="U320" s="50"/>
      <c r="V320" s="50"/>
      <c r="W320" s="52"/>
      <c r="X320" s="50"/>
      <c r="Y320" s="50"/>
      <c r="Z320" s="50"/>
    </row>
    <row r="321" spans="1:26" ht="17.2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0"/>
      <c r="K321" s="125"/>
      <c r="L321" s="125"/>
      <c r="R321" s="50"/>
      <c r="S321" s="50"/>
      <c r="T321" s="50"/>
      <c r="U321" s="50"/>
      <c r="V321" s="50"/>
      <c r="W321" s="52"/>
      <c r="X321" s="50"/>
      <c r="Y321" s="50"/>
      <c r="Z321" s="50"/>
    </row>
    <row r="322" spans="1:26" ht="17.2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0"/>
      <c r="K322" s="125"/>
      <c r="L322" s="125"/>
      <c r="R322" s="50"/>
      <c r="S322" s="50"/>
      <c r="T322" s="50"/>
      <c r="U322" s="50"/>
      <c r="V322" s="50"/>
      <c r="W322" s="52"/>
      <c r="X322" s="50"/>
      <c r="Y322" s="50"/>
      <c r="Z322" s="50"/>
    </row>
    <row r="323" spans="1:26" ht="17.2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0"/>
      <c r="K323" s="125"/>
      <c r="L323" s="125"/>
      <c r="R323" s="50"/>
      <c r="S323" s="50"/>
      <c r="T323" s="50"/>
      <c r="U323" s="50"/>
      <c r="V323" s="50"/>
      <c r="W323" s="52"/>
      <c r="X323" s="50"/>
      <c r="Y323" s="50"/>
      <c r="Z323" s="50"/>
    </row>
    <row r="324" spans="1:26" ht="17.2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0"/>
      <c r="K324" s="125"/>
      <c r="L324" s="125"/>
      <c r="R324" s="50"/>
      <c r="S324" s="50"/>
      <c r="T324" s="50"/>
      <c r="U324" s="50"/>
      <c r="V324" s="50"/>
      <c r="W324" s="52"/>
      <c r="X324" s="50"/>
      <c r="Y324" s="50"/>
      <c r="Z324" s="50"/>
    </row>
    <row r="325" spans="1:26" ht="17.2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0"/>
      <c r="K325" s="125"/>
      <c r="L325" s="125"/>
      <c r="R325" s="50"/>
      <c r="S325" s="50"/>
      <c r="T325" s="50"/>
      <c r="U325" s="50"/>
      <c r="V325" s="50"/>
      <c r="W325" s="52"/>
      <c r="X325" s="50"/>
      <c r="Y325" s="50"/>
      <c r="Z325" s="50"/>
    </row>
    <row r="326" spans="1:26" ht="17.2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0"/>
      <c r="K326" s="125"/>
      <c r="L326" s="125"/>
      <c r="R326" s="50"/>
      <c r="S326" s="50"/>
      <c r="T326" s="50"/>
      <c r="U326" s="50"/>
      <c r="V326" s="50"/>
      <c r="W326" s="52"/>
      <c r="X326" s="50"/>
      <c r="Y326" s="50"/>
      <c r="Z326" s="50"/>
    </row>
    <row r="327" spans="1:26" ht="17.2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0"/>
      <c r="K327" s="125"/>
      <c r="L327" s="125"/>
      <c r="R327" s="50"/>
      <c r="S327" s="50"/>
      <c r="T327" s="50"/>
      <c r="U327" s="50"/>
      <c r="V327" s="50"/>
      <c r="W327" s="52"/>
      <c r="X327" s="50"/>
      <c r="Y327" s="50"/>
      <c r="Z327" s="50"/>
    </row>
    <row r="328" spans="1:26" ht="17.2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0"/>
      <c r="K328" s="125"/>
      <c r="L328" s="125"/>
      <c r="R328" s="50"/>
      <c r="S328" s="50"/>
      <c r="T328" s="50"/>
      <c r="U328" s="50"/>
      <c r="V328" s="50"/>
      <c r="W328" s="52"/>
      <c r="X328" s="50"/>
      <c r="Y328" s="50"/>
      <c r="Z328" s="50"/>
    </row>
    <row r="329" spans="1:26" ht="17.2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0"/>
      <c r="K329" s="125"/>
      <c r="L329" s="125"/>
      <c r="R329" s="50"/>
      <c r="S329" s="50"/>
      <c r="T329" s="50"/>
      <c r="U329" s="50"/>
      <c r="V329" s="50"/>
      <c r="W329" s="52"/>
      <c r="X329" s="50"/>
      <c r="Y329" s="50"/>
      <c r="Z329" s="50"/>
    </row>
    <row r="330" spans="1:26" ht="17.2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0"/>
      <c r="K330" s="125"/>
      <c r="L330" s="125"/>
      <c r="R330" s="50"/>
      <c r="S330" s="50"/>
      <c r="T330" s="50"/>
      <c r="U330" s="50"/>
      <c r="V330" s="50"/>
      <c r="W330" s="52"/>
      <c r="X330" s="50"/>
      <c r="Y330" s="50"/>
      <c r="Z330" s="50"/>
    </row>
    <row r="331" spans="1:26" ht="17.2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0"/>
      <c r="K331" s="125"/>
      <c r="L331" s="125"/>
      <c r="R331" s="50"/>
      <c r="S331" s="50"/>
      <c r="T331" s="50"/>
      <c r="U331" s="50"/>
      <c r="V331" s="50"/>
      <c r="W331" s="52"/>
      <c r="X331" s="50"/>
      <c r="Y331" s="50"/>
      <c r="Z331" s="50"/>
    </row>
    <row r="332" spans="1:26" ht="17.2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0"/>
      <c r="K332" s="125"/>
      <c r="L332" s="125"/>
      <c r="R332" s="50"/>
      <c r="S332" s="50"/>
      <c r="T332" s="50"/>
      <c r="U332" s="50"/>
      <c r="V332" s="50"/>
      <c r="W332" s="52"/>
      <c r="X332" s="50"/>
      <c r="Y332" s="50"/>
      <c r="Z332" s="50"/>
    </row>
    <row r="333" spans="1:26" ht="17.2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0"/>
      <c r="K333" s="125"/>
      <c r="L333" s="125"/>
      <c r="R333" s="50"/>
      <c r="S333" s="50"/>
      <c r="T333" s="50"/>
      <c r="U333" s="50"/>
      <c r="V333" s="50"/>
      <c r="W333" s="52"/>
      <c r="X333" s="50"/>
      <c r="Y333" s="50"/>
      <c r="Z333" s="50"/>
    </row>
    <row r="334" spans="1:26" ht="17.2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0"/>
      <c r="K334" s="125"/>
      <c r="L334" s="125"/>
      <c r="R334" s="50"/>
      <c r="S334" s="50"/>
      <c r="T334" s="50"/>
      <c r="U334" s="50"/>
      <c r="V334" s="50"/>
      <c r="W334" s="52"/>
      <c r="X334" s="50"/>
      <c r="Y334" s="50"/>
      <c r="Z334" s="50"/>
    </row>
    <row r="335" spans="1:26" ht="17.2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0"/>
      <c r="K335" s="125"/>
      <c r="L335" s="125"/>
      <c r="R335" s="50"/>
      <c r="S335" s="50"/>
      <c r="T335" s="50"/>
      <c r="U335" s="50"/>
      <c r="V335" s="50"/>
      <c r="W335" s="52"/>
      <c r="X335" s="50"/>
      <c r="Y335" s="50"/>
      <c r="Z335" s="50"/>
    </row>
    <row r="336" spans="1:26" ht="17.2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0"/>
      <c r="K336" s="125"/>
      <c r="L336" s="125"/>
      <c r="R336" s="50"/>
      <c r="S336" s="50"/>
      <c r="T336" s="50"/>
      <c r="U336" s="50"/>
      <c r="V336" s="50"/>
      <c r="W336" s="52"/>
      <c r="X336" s="50"/>
      <c r="Y336" s="50"/>
      <c r="Z336" s="50"/>
    </row>
    <row r="337" spans="1:26" ht="17.2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0"/>
      <c r="K337" s="125"/>
      <c r="L337" s="125"/>
      <c r="R337" s="50"/>
      <c r="S337" s="50"/>
      <c r="T337" s="50"/>
      <c r="U337" s="50"/>
      <c r="V337" s="50"/>
      <c r="W337" s="52"/>
      <c r="X337" s="50"/>
      <c r="Y337" s="50"/>
      <c r="Z337" s="50"/>
    </row>
    <row r="338" spans="1:26" ht="17.2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0"/>
      <c r="K338" s="125"/>
      <c r="L338" s="125"/>
      <c r="R338" s="50"/>
      <c r="S338" s="50"/>
      <c r="T338" s="50"/>
      <c r="U338" s="50"/>
      <c r="V338" s="50"/>
      <c r="W338" s="52"/>
      <c r="X338" s="50"/>
      <c r="Y338" s="50"/>
      <c r="Z338" s="50"/>
    </row>
    <row r="339" spans="1:26" ht="17.2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0"/>
      <c r="K339" s="125"/>
      <c r="L339" s="125"/>
      <c r="R339" s="50"/>
      <c r="S339" s="50"/>
      <c r="T339" s="50"/>
      <c r="U339" s="50"/>
      <c r="V339" s="50"/>
      <c r="W339" s="52"/>
      <c r="X339" s="50"/>
      <c r="Y339" s="50"/>
      <c r="Z339" s="50"/>
    </row>
    <row r="340" spans="1:26" ht="17.2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0"/>
      <c r="K340" s="125"/>
      <c r="L340" s="125"/>
      <c r="R340" s="50"/>
      <c r="S340" s="50"/>
      <c r="T340" s="50"/>
      <c r="U340" s="50"/>
      <c r="V340" s="50"/>
      <c r="W340" s="52"/>
      <c r="X340" s="50"/>
      <c r="Y340" s="50"/>
      <c r="Z340" s="50"/>
    </row>
    <row r="341" spans="1:26" ht="17.2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0"/>
      <c r="K341" s="125"/>
      <c r="L341" s="125"/>
      <c r="R341" s="50"/>
      <c r="S341" s="50"/>
      <c r="T341" s="50"/>
      <c r="U341" s="50"/>
      <c r="V341" s="50"/>
      <c r="W341" s="52"/>
      <c r="X341" s="50"/>
      <c r="Y341" s="50"/>
      <c r="Z341" s="50"/>
    </row>
    <row r="342" spans="1:26" ht="17.2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0"/>
      <c r="K342" s="125"/>
      <c r="L342" s="125"/>
      <c r="R342" s="50"/>
      <c r="S342" s="50"/>
      <c r="T342" s="50"/>
      <c r="U342" s="50"/>
      <c r="V342" s="50"/>
      <c r="W342" s="52"/>
      <c r="X342" s="50"/>
      <c r="Y342" s="50"/>
      <c r="Z342" s="50"/>
    </row>
    <row r="343" spans="1:26" ht="17.2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0"/>
      <c r="K343" s="125"/>
      <c r="L343" s="125"/>
      <c r="R343" s="50"/>
      <c r="S343" s="50"/>
      <c r="T343" s="50"/>
      <c r="U343" s="50"/>
      <c r="V343" s="50"/>
      <c r="W343" s="52"/>
      <c r="X343" s="50"/>
      <c r="Y343" s="50"/>
      <c r="Z343" s="50"/>
    </row>
    <row r="344" spans="1:26" ht="17.2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0"/>
      <c r="K344" s="125"/>
      <c r="L344" s="125"/>
      <c r="R344" s="50"/>
      <c r="S344" s="50"/>
      <c r="T344" s="50"/>
      <c r="U344" s="50"/>
      <c r="V344" s="50"/>
      <c r="W344" s="52"/>
      <c r="X344" s="50"/>
      <c r="Y344" s="50"/>
      <c r="Z344" s="50"/>
    </row>
    <row r="345" spans="1:26" ht="17.2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0"/>
      <c r="K345" s="125"/>
      <c r="L345" s="125"/>
      <c r="R345" s="50"/>
      <c r="S345" s="50"/>
      <c r="T345" s="50"/>
      <c r="U345" s="50"/>
      <c r="V345" s="50"/>
      <c r="W345" s="52"/>
      <c r="X345" s="50"/>
      <c r="Y345" s="50"/>
      <c r="Z345" s="50"/>
    </row>
    <row r="346" spans="1:26" ht="17.2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0"/>
      <c r="K346" s="125"/>
      <c r="L346" s="125"/>
      <c r="R346" s="50"/>
      <c r="S346" s="50"/>
      <c r="T346" s="50"/>
      <c r="U346" s="50"/>
      <c r="V346" s="50"/>
      <c r="W346" s="52"/>
      <c r="X346" s="50"/>
      <c r="Y346" s="50"/>
      <c r="Z346" s="50"/>
    </row>
    <row r="347" spans="1:26" ht="17.2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0"/>
      <c r="K347" s="125"/>
      <c r="L347" s="125"/>
      <c r="R347" s="50"/>
      <c r="S347" s="50"/>
      <c r="T347" s="50"/>
      <c r="U347" s="50"/>
      <c r="V347" s="50"/>
      <c r="W347" s="52"/>
      <c r="X347" s="50"/>
      <c r="Y347" s="50"/>
      <c r="Z347" s="50"/>
    </row>
    <row r="348" spans="1:26" ht="17.2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0"/>
      <c r="K348" s="125"/>
      <c r="L348" s="125"/>
      <c r="R348" s="50"/>
      <c r="S348" s="50"/>
      <c r="T348" s="50"/>
      <c r="U348" s="50"/>
      <c r="V348" s="50"/>
      <c r="W348" s="52"/>
      <c r="X348" s="50"/>
      <c r="Y348" s="50"/>
      <c r="Z348" s="50"/>
    </row>
    <row r="349" spans="1:26" ht="17.2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0"/>
      <c r="K349" s="125"/>
      <c r="L349" s="125"/>
      <c r="R349" s="50"/>
      <c r="S349" s="50"/>
      <c r="T349" s="50"/>
      <c r="U349" s="50"/>
      <c r="V349" s="50"/>
      <c r="W349" s="52"/>
      <c r="X349" s="50"/>
      <c r="Y349" s="50"/>
      <c r="Z349" s="50"/>
    </row>
    <row r="350" spans="1:26" ht="17.2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0"/>
      <c r="K350" s="125"/>
      <c r="L350" s="125"/>
      <c r="R350" s="50"/>
      <c r="S350" s="50"/>
      <c r="T350" s="50"/>
      <c r="U350" s="50"/>
      <c r="V350" s="50"/>
      <c r="W350" s="52"/>
      <c r="X350" s="50"/>
      <c r="Y350" s="50"/>
      <c r="Z350" s="50"/>
    </row>
    <row r="351" spans="1:26" ht="17.2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0"/>
      <c r="K351" s="125"/>
      <c r="L351" s="125"/>
      <c r="R351" s="50"/>
      <c r="S351" s="50"/>
      <c r="T351" s="50"/>
      <c r="U351" s="50"/>
      <c r="V351" s="50"/>
      <c r="W351" s="52"/>
      <c r="X351" s="50"/>
      <c r="Y351" s="50"/>
      <c r="Z351" s="50"/>
    </row>
    <row r="352" spans="1:26" ht="17.2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0"/>
      <c r="K352" s="125"/>
      <c r="L352" s="125"/>
      <c r="R352" s="50"/>
      <c r="S352" s="50"/>
      <c r="T352" s="50"/>
      <c r="U352" s="50"/>
      <c r="V352" s="50"/>
      <c r="W352" s="52"/>
      <c r="X352" s="50"/>
      <c r="Y352" s="50"/>
      <c r="Z352" s="50"/>
    </row>
    <row r="353" spans="1:26" ht="17.2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0"/>
      <c r="K353" s="125"/>
      <c r="L353" s="125"/>
      <c r="R353" s="50"/>
      <c r="S353" s="50"/>
      <c r="T353" s="50"/>
      <c r="U353" s="50"/>
      <c r="V353" s="50"/>
      <c r="W353" s="52"/>
      <c r="X353" s="50"/>
      <c r="Y353" s="50"/>
      <c r="Z353" s="50"/>
    </row>
    <row r="354" spans="1:26" ht="17.2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0"/>
      <c r="K354" s="125"/>
      <c r="L354" s="125"/>
      <c r="R354" s="50"/>
      <c r="S354" s="50"/>
      <c r="T354" s="50"/>
      <c r="U354" s="50"/>
      <c r="V354" s="50"/>
      <c r="W354" s="52"/>
      <c r="X354" s="50"/>
      <c r="Y354" s="50"/>
      <c r="Z354" s="50"/>
    </row>
    <row r="355" spans="1:26" ht="17.2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0"/>
      <c r="K355" s="125"/>
      <c r="L355" s="125"/>
      <c r="R355" s="50"/>
      <c r="S355" s="50"/>
      <c r="T355" s="50"/>
      <c r="U355" s="50"/>
      <c r="V355" s="50"/>
      <c r="W355" s="52"/>
      <c r="X355" s="50"/>
      <c r="Y355" s="50"/>
      <c r="Z355" s="50"/>
    </row>
    <row r="356" spans="1:26" ht="17.2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0"/>
      <c r="K356" s="125"/>
      <c r="L356" s="125"/>
      <c r="R356" s="50"/>
      <c r="S356" s="50"/>
      <c r="T356" s="50"/>
      <c r="U356" s="50"/>
      <c r="V356" s="50"/>
      <c r="W356" s="52"/>
      <c r="X356" s="50"/>
      <c r="Y356" s="50"/>
      <c r="Z356" s="50"/>
    </row>
    <row r="357" spans="1:26" ht="17.2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0"/>
      <c r="K357" s="125"/>
      <c r="L357" s="125"/>
      <c r="R357" s="50"/>
      <c r="S357" s="50"/>
      <c r="T357" s="50"/>
      <c r="U357" s="50"/>
      <c r="V357" s="50"/>
      <c r="W357" s="52"/>
      <c r="X357" s="50"/>
      <c r="Y357" s="50"/>
      <c r="Z357" s="50"/>
    </row>
    <row r="358" spans="1:26" ht="17.2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0"/>
      <c r="K358" s="125"/>
      <c r="L358" s="125"/>
      <c r="R358" s="50"/>
      <c r="S358" s="50"/>
      <c r="T358" s="50"/>
      <c r="U358" s="50"/>
      <c r="V358" s="50"/>
      <c r="W358" s="52"/>
      <c r="X358" s="50"/>
      <c r="Y358" s="50"/>
      <c r="Z358" s="50"/>
    </row>
    <row r="359" spans="1:26" ht="17.2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0"/>
      <c r="K359" s="125"/>
      <c r="L359" s="125"/>
      <c r="R359" s="50"/>
      <c r="S359" s="50"/>
      <c r="T359" s="50"/>
      <c r="U359" s="50"/>
      <c r="V359" s="50"/>
      <c r="W359" s="52"/>
      <c r="X359" s="50"/>
      <c r="Y359" s="50"/>
      <c r="Z359" s="50"/>
    </row>
    <row r="360" spans="1:26" ht="17.2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0"/>
      <c r="K360" s="125"/>
      <c r="L360" s="125"/>
      <c r="R360" s="50"/>
      <c r="S360" s="50"/>
      <c r="T360" s="50"/>
      <c r="U360" s="50"/>
      <c r="V360" s="50"/>
      <c r="W360" s="52"/>
      <c r="X360" s="50"/>
      <c r="Y360" s="50"/>
      <c r="Z360" s="50"/>
    </row>
    <row r="361" spans="1:26" ht="17.2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0"/>
      <c r="K361" s="125"/>
      <c r="L361" s="125"/>
      <c r="R361" s="50"/>
      <c r="S361" s="50"/>
      <c r="T361" s="50"/>
      <c r="U361" s="50"/>
      <c r="V361" s="50"/>
      <c r="W361" s="52"/>
      <c r="X361" s="50"/>
      <c r="Y361" s="50"/>
      <c r="Z361" s="50"/>
    </row>
    <row r="362" spans="1:26" ht="17.2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0"/>
      <c r="K362" s="125"/>
      <c r="L362" s="125"/>
      <c r="R362" s="50"/>
      <c r="S362" s="50"/>
      <c r="T362" s="50"/>
      <c r="U362" s="50"/>
      <c r="V362" s="50"/>
      <c r="W362" s="52"/>
      <c r="X362" s="50"/>
      <c r="Y362" s="50"/>
      <c r="Z362" s="50"/>
    </row>
    <row r="363" spans="1:26" ht="17.2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0"/>
      <c r="K363" s="125"/>
      <c r="L363" s="125"/>
      <c r="R363" s="50"/>
      <c r="S363" s="50"/>
      <c r="T363" s="50"/>
      <c r="U363" s="50"/>
      <c r="V363" s="50"/>
      <c r="W363" s="52"/>
      <c r="X363" s="50"/>
      <c r="Y363" s="50"/>
      <c r="Z363" s="50"/>
    </row>
    <row r="364" spans="1:26" ht="17.2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0"/>
      <c r="K364" s="125"/>
      <c r="L364" s="125"/>
      <c r="R364" s="50"/>
      <c r="S364" s="50"/>
      <c r="T364" s="50"/>
      <c r="U364" s="50"/>
      <c r="V364" s="50"/>
      <c r="W364" s="52"/>
      <c r="X364" s="50"/>
      <c r="Y364" s="50"/>
      <c r="Z364" s="50"/>
    </row>
    <row r="365" spans="1:26" ht="17.2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0"/>
      <c r="K365" s="125"/>
      <c r="L365" s="125"/>
      <c r="R365" s="50"/>
      <c r="S365" s="50"/>
      <c r="T365" s="50"/>
      <c r="U365" s="50"/>
      <c r="V365" s="50"/>
      <c r="W365" s="52"/>
      <c r="X365" s="50"/>
      <c r="Y365" s="50"/>
      <c r="Z365" s="50"/>
    </row>
    <row r="366" spans="1:26" ht="17.2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0"/>
      <c r="K366" s="125"/>
      <c r="L366" s="125"/>
      <c r="R366" s="50"/>
      <c r="S366" s="50"/>
      <c r="T366" s="50"/>
      <c r="U366" s="50"/>
      <c r="V366" s="50"/>
      <c r="W366" s="52"/>
      <c r="X366" s="50"/>
      <c r="Y366" s="50"/>
      <c r="Z366" s="50"/>
    </row>
    <row r="367" spans="1:26" ht="17.2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0"/>
      <c r="K367" s="125"/>
      <c r="L367" s="125"/>
      <c r="R367" s="50"/>
      <c r="S367" s="50"/>
      <c r="T367" s="50"/>
      <c r="U367" s="50"/>
      <c r="V367" s="50"/>
      <c r="W367" s="52"/>
      <c r="X367" s="50"/>
      <c r="Y367" s="50"/>
      <c r="Z367" s="50"/>
    </row>
    <row r="368" spans="1:26" ht="17.2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0"/>
      <c r="K368" s="125"/>
      <c r="L368" s="125"/>
      <c r="R368" s="50"/>
      <c r="S368" s="50"/>
      <c r="T368" s="50"/>
      <c r="U368" s="50"/>
      <c r="V368" s="50"/>
      <c r="W368" s="52"/>
      <c r="X368" s="50"/>
      <c r="Y368" s="50"/>
      <c r="Z368" s="50"/>
    </row>
    <row r="369" spans="1:26" ht="17.2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0"/>
      <c r="K369" s="125"/>
      <c r="L369" s="125"/>
      <c r="R369" s="50"/>
      <c r="S369" s="50"/>
      <c r="T369" s="50"/>
      <c r="U369" s="50"/>
      <c r="V369" s="50"/>
      <c r="W369" s="52"/>
      <c r="X369" s="50"/>
      <c r="Y369" s="50"/>
      <c r="Z369" s="50"/>
    </row>
    <row r="370" spans="1:26" ht="17.2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0"/>
      <c r="K370" s="125"/>
      <c r="L370" s="125"/>
      <c r="R370" s="50"/>
      <c r="S370" s="50"/>
      <c r="T370" s="50"/>
      <c r="U370" s="50"/>
      <c r="V370" s="50"/>
      <c r="W370" s="52"/>
      <c r="X370" s="50"/>
      <c r="Y370" s="50"/>
      <c r="Z370" s="50"/>
    </row>
    <row r="371" spans="1:26" ht="17.2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0"/>
      <c r="K371" s="125"/>
      <c r="L371" s="125"/>
      <c r="R371" s="50"/>
      <c r="S371" s="50"/>
      <c r="T371" s="50"/>
      <c r="U371" s="50"/>
      <c r="V371" s="50"/>
      <c r="W371" s="52"/>
      <c r="X371" s="50"/>
      <c r="Y371" s="50"/>
      <c r="Z371" s="50"/>
    </row>
    <row r="372" spans="1:26" ht="17.2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0"/>
      <c r="K372" s="125"/>
      <c r="L372" s="125"/>
      <c r="R372" s="50"/>
      <c r="S372" s="50"/>
      <c r="T372" s="50"/>
      <c r="U372" s="50"/>
      <c r="V372" s="50"/>
      <c r="W372" s="52"/>
      <c r="X372" s="50"/>
      <c r="Y372" s="50"/>
      <c r="Z372" s="50"/>
    </row>
    <row r="373" spans="1:26" ht="17.2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0"/>
      <c r="K373" s="125"/>
      <c r="L373" s="125"/>
      <c r="R373" s="50"/>
      <c r="S373" s="50"/>
      <c r="T373" s="50"/>
      <c r="U373" s="50"/>
      <c r="V373" s="50"/>
      <c r="W373" s="52"/>
      <c r="X373" s="50"/>
      <c r="Y373" s="50"/>
      <c r="Z373" s="50"/>
    </row>
    <row r="374" spans="1:26" ht="17.2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0"/>
      <c r="K374" s="125"/>
      <c r="L374" s="125"/>
      <c r="R374" s="50"/>
      <c r="S374" s="50"/>
      <c r="T374" s="50"/>
      <c r="U374" s="50"/>
      <c r="V374" s="50"/>
      <c r="W374" s="52"/>
      <c r="X374" s="50"/>
      <c r="Y374" s="50"/>
      <c r="Z374" s="50"/>
    </row>
    <row r="375" spans="1:26" ht="17.2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0"/>
      <c r="K375" s="125"/>
      <c r="L375" s="125"/>
      <c r="R375" s="50"/>
      <c r="S375" s="50"/>
      <c r="T375" s="50"/>
      <c r="U375" s="50"/>
      <c r="V375" s="50"/>
      <c r="W375" s="52"/>
      <c r="X375" s="50"/>
      <c r="Y375" s="50"/>
      <c r="Z375" s="50"/>
    </row>
    <row r="376" spans="1:26" ht="17.2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0"/>
      <c r="K376" s="125"/>
      <c r="L376" s="125"/>
      <c r="R376" s="50"/>
      <c r="S376" s="50"/>
      <c r="T376" s="50"/>
      <c r="U376" s="50"/>
      <c r="V376" s="50"/>
      <c r="W376" s="52"/>
      <c r="X376" s="50"/>
      <c r="Y376" s="50"/>
      <c r="Z376" s="50"/>
    </row>
    <row r="377" spans="1:26" ht="17.2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0"/>
      <c r="K377" s="125"/>
      <c r="L377" s="125"/>
      <c r="R377" s="50"/>
      <c r="S377" s="50"/>
      <c r="T377" s="50"/>
      <c r="U377" s="50"/>
      <c r="V377" s="50"/>
      <c r="W377" s="52"/>
      <c r="X377" s="50"/>
      <c r="Y377" s="50"/>
      <c r="Z377" s="50"/>
    </row>
    <row r="378" spans="1:26" ht="17.2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0"/>
      <c r="K378" s="125"/>
      <c r="L378" s="125"/>
      <c r="R378" s="50"/>
      <c r="S378" s="50"/>
      <c r="T378" s="50"/>
      <c r="U378" s="50"/>
      <c r="V378" s="50"/>
      <c r="W378" s="52"/>
      <c r="X378" s="50"/>
      <c r="Y378" s="50"/>
      <c r="Z378" s="50"/>
    </row>
    <row r="379" spans="1:26" ht="17.2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0"/>
      <c r="K379" s="125"/>
      <c r="L379" s="125"/>
      <c r="R379" s="50"/>
      <c r="S379" s="50"/>
      <c r="T379" s="50"/>
      <c r="U379" s="50"/>
      <c r="V379" s="50"/>
      <c r="W379" s="52"/>
      <c r="X379" s="50"/>
      <c r="Y379" s="50"/>
      <c r="Z379" s="50"/>
    </row>
    <row r="380" spans="1:26" ht="17.2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0"/>
      <c r="K380" s="125"/>
      <c r="L380" s="125"/>
      <c r="R380" s="50"/>
      <c r="S380" s="50"/>
      <c r="T380" s="50"/>
      <c r="U380" s="50"/>
      <c r="V380" s="50"/>
      <c r="W380" s="52"/>
      <c r="X380" s="50"/>
      <c r="Y380" s="50"/>
      <c r="Z380" s="50"/>
    </row>
    <row r="381" spans="1:26" ht="17.2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0"/>
      <c r="K381" s="125"/>
      <c r="L381" s="125"/>
      <c r="R381" s="50"/>
      <c r="S381" s="50"/>
      <c r="T381" s="50"/>
      <c r="U381" s="50"/>
      <c r="V381" s="50"/>
      <c r="W381" s="52"/>
      <c r="X381" s="50"/>
      <c r="Y381" s="50"/>
      <c r="Z381" s="50"/>
    </row>
    <row r="382" spans="1:26" ht="17.2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0"/>
      <c r="K382" s="125"/>
      <c r="L382" s="125"/>
      <c r="R382" s="50"/>
      <c r="S382" s="50"/>
      <c r="T382" s="50"/>
      <c r="U382" s="50"/>
      <c r="V382" s="50"/>
      <c r="W382" s="52"/>
      <c r="X382" s="50"/>
      <c r="Y382" s="50"/>
      <c r="Z382" s="50"/>
    </row>
    <row r="383" spans="1:26" ht="17.2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0"/>
      <c r="K383" s="125"/>
      <c r="L383" s="125"/>
      <c r="R383" s="50"/>
      <c r="S383" s="50"/>
      <c r="T383" s="50"/>
      <c r="U383" s="50"/>
      <c r="V383" s="50"/>
      <c r="W383" s="52"/>
      <c r="X383" s="50"/>
      <c r="Y383" s="50"/>
      <c r="Z383" s="50"/>
    </row>
    <row r="384" spans="1:26" ht="17.2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0"/>
      <c r="K384" s="125"/>
      <c r="L384" s="125"/>
      <c r="R384" s="50"/>
      <c r="S384" s="50"/>
      <c r="T384" s="50"/>
      <c r="U384" s="50"/>
      <c r="V384" s="50"/>
      <c r="W384" s="52"/>
      <c r="X384" s="50"/>
      <c r="Y384" s="50"/>
      <c r="Z384" s="50"/>
    </row>
    <row r="385" spans="1:26" ht="17.2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0"/>
      <c r="K385" s="125"/>
      <c r="L385" s="125"/>
      <c r="R385" s="50"/>
      <c r="S385" s="50"/>
      <c r="T385" s="50"/>
      <c r="U385" s="50"/>
      <c r="V385" s="50"/>
      <c r="W385" s="52"/>
      <c r="X385" s="50"/>
      <c r="Y385" s="50"/>
      <c r="Z385" s="50"/>
    </row>
    <row r="386" spans="1:26" ht="17.2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0"/>
      <c r="K386" s="125"/>
      <c r="L386" s="125"/>
      <c r="R386" s="50"/>
      <c r="S386" s="50"/>
      <c r="T386" s="50"/>
      <c r="U386" s="50"/>
      <c r="V386" s="50"/>
      <c r="W386" s="52"/>
      <c r="X386" s="50"/>
      <c r="Y386" s="50"/>
      <c r="Z386" s="50"/>
    </row>
    <row r="387" spans="1:26" ht="17.2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0"/>
      <c r="K387" s="125"/>
      <c r="L387" s="125"/>
      <c r="R387" s="50"/>
      <c r="S387" s="50"/>
      <c r="T387" s="50"/>
      <c r="U387" s="50"/>
      <c r="V387" s="50"/>
      <c r="W387" s="52"/>
      <c r="X387" s="50"/>
      <c r="Y387" s="50"/>
      <c r="Z387" s="50"/>
    </row>
    <row r="388" spans="1:26" ht="17.2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0"/>
      <c r="K388" s="125"/>
      <c r="L388" s="125"/>
      <c r="R388" s="50"/>
      <c r="S388" s="50"/>
      <c r="T388" s="50"/>
      <c r="U388" s="50"/>
      <c r="V388" s="50"/>
      <c r="W388" s="52"/>
      <c r="X388" s="50"/>
      <c r="Y388" s="50"/>
      <c r="Z388" s="50"/>
    </row>
    <row r="389" spans="1:26" ht="17.2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0"/>
      <c r="K389" s="125"/>
      <c r="L389" s="125"/>
      <c r="R389" s="50"/>
      <c r="S389" s="50"/>
      <c r="T389" s="50"/>
      <c r="U389" s="50"/>
      <c r="V389" s="50"/>
      <c r="W389" s="52"/>
      <c r="X389" s="50"/>
      <c r="Y389" s="50"/>
      <c r="Z389" s="50"/>
    </row>
    <row r="390" spans="1:26" ht="17.2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0"/>
      <c r="K390" s="125"/>
      <c r="L390" s="125"/>
      <c r="R390" s="50"/>
      <c r="S390" s="50"/>
      <c r="T390" s="50"/>
      <c r="U390" s="50"/>
      <c r="V390" s="50"/>
      <c r="W390" s="52"/>
      <c r="X390" s="50"/>
      <c r="Y390" s="50"/>
      <c r="Z390" s="50"/>
    </row>
    <row r="391" spans="1:26" ht="17.2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0"/>
      <c r="K391" s="125"/>
      <c r="L391" s="125"/>
      <c r="R391" s="50"/>
      <c r="S391" s="50"/>
      <c r="T391" s="50"/>
      <c r="U391" s="50"/>
      <c r="V391" s="50"/>
      <c r="W391" s="52"/>
      <c r="X391" s="50"/>
      <c r="Y391" s="50"/>
      <c r="Z391" s="50"/>
    </row>
    <row r="392" spans="1:26" ht="17.2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0"/>
      <c r="K392" s="125"/>
      <c r="L392" s="125"/>
      <c r="R392" s="50"/>
      <c r="S392" s="50"/>
      <c r="T392" s="50"/>
      <c r="U392" s="50"/>
      <c r="V392" s="50"/>
      <c r="W392" s="52"/>
      <c r="X392" s="50"/>
      <c r="Y392" s="50"/>
      <c r="Z392" s="50"/>
    </row>
    <row r="393" spans="1:26" ht="17.2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0"/>
      <c r="K393" s="125"/>
      <c r="L393" s="125"/>
      <c r="R393" s="50"/>
      <c r="S393" s="50"/>
      <c r="T393" s="50"/>
      <c r="U393" s="50"/>
      <c r="V393" s="50"/>
      <c r="W393" s="52"/>
      <c r="X393" s="50"/>
      <c r="Y393" s="50"/>
      <c r="Z393" s="50"/>
    </row>
    <row r="394" spans="1:26" ht="17.2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0"/>
      <c r="K394" s="125"/>
      <c r="L394" s="125"/>
      <c r="R394" s="50"/>
      <c r="S394" s="50"/>
      <c r="T394" s="50"/>
      <c r="U394" s="50"/>
      <c r="V394" s="50"/>
      <c r="W394" s="52"/>
      <c r="X394" s="50"/>
      <c r="Y394" s="50"/>
      <c r="Z394" s="50"/>
    </row>
    <row r="395" spans="1:26" ht="17.2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0"/>
      <c r="K395" s="125"/>
      <c r="L395" s="125"/>
      <c r="R395" s="50"/>
      <c r="S395" s="50"/>
      <c r="T395" s="50"/>
      <c r="U395" s="50"/>
      <c r="V395" s="50"/>
      <c r="W395" s="52"/>
      <c r="X395" s="50"/>
      <c r="Y395" s="50"/>
      <c r="Z395" s="50"/>
    </row>
    <row r="396" spans="1:26" ht="17.2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0"/>
      <c r="K396" s="125"/>
      <c r="L396" s="125"/>
      <c r="R396" s="50"/>
      <c r="S396" s="50"/>
      <c r="T396" s="50"/>
      <c r="U396" s="50"/>
      <c r="V396" s="50"/>
      <c r="W396" s="52"/>
      <c r="X396" s="50"/>
      <c r="Y396" s="50"/>
      <c r="Z396" s="50"/>
    </row>
    <row r="397" spans="1:26" ht="17.2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0"/>
      <c r="K397" s="125"/>
      <c r="L397" s="125"/>
      <c r="R397" s="50"/>
      <c r="S397" s="50"/>
      <c r="T397" s="50"/>
      <c r="U397" s="50"/>
      <c r="V397" s="50"/>
      <c r="W397" s="52"/>
      <c r="X397" s="50"/>
      <c r="Y397" s="50"/>
      <c r="Z397" s="50"/>
    </row>
    <row r="398" spans="1:26" ht="17.2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0"/>
      <c r="K398" s="125"/>
      <c r="L398" s="125"/>
      <c r="R398" s="50"/>
      <c r="S398" s="50"/>
      <c r="T398" s="50"/>
      <c r="U398" s="50"/>
      <c r="V398" s="50"/>
      <c r="W398" s="52"/>
      <c r="X398" s="50"/>
      <c r="Y398" s="50"/>
      <c r="Z398" s="50"/>
    </row>
    <row r="399" spans="1:26" ht="17.2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0"/>
      <c r="K399" s="125"/>
      <c r="L399" s="125"/>
      <c r="R399" s="50"/>
      <c r="S399" s="50"/>
      <c r="T399" s="50"/>
      <c r="U399" s="50"/>
      <c r="V399" s="50"/>
      <c r="W399" s="52"/>
      <c r="X399" s="50"/>
      <c r="Y399" s="50"/>
      <c r="Z399" s="50"/>
    </row>
    <row r="400" spans="1:26" ht="17.2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0"/>
      <c r="K400" s="125"/>
      <c r="L400" s="125"/>
      <c r="R400" s="50"/>
      <c r="S400" s="50"/>
      <c r="T400" s="50"/>
      <c r="U400" s="50"/>
      <c r="V400" s="50"/>
      <c r="W400" s="52"/>
      <c r="X400" s="50"/>
      <c r="Y400" s="50"/>
      <c r="Z400" s="50"/>
    </row>
    <row r="401" spans="1:26" ht="17.2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0"/>
      <c r="K401" s="125"/>
      <c r="L401" s="125"/>
      <c r="R401" s="50"/>
      <c r="S401" s="50"/>
      <c r="T401" s="50"/>
      <c r="U401" s="50"/>
      <c r="V401" s="50"/>
      <c r="W401" s="52"/>
      <c r="X401" s="50"/>
      <c r="Y401" s="50"/>
      <c r="Z401" s="50"/>
    </row>
    <row r="402" spans="1:26" ht="17.2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0"/>
      <c r="K402" s="125"/>
      <c r="L402" s="125"/>
      <c r="R402" s="50"/>
      <c r="S402" s="50"/>
      <c r="T402" s="50"/>
      <c r="U402" s="50"/>
      <c r="V402" s="50"/>
      <c r="W402" s="52"/>
      <c r="X402" s="50"/>
      <c r="Y402" s="50"/>
      <c r="Z402" s="50"/>
    </row>
    <row r="403" spans="1:26" ht="17.2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0"/>
      <c r="K403" s="125"/>
      <c r="L403" s="125"/>
      <c r="R403" s="50"/>
      <c r="S403" s="50"/>
      <c r="T403" s="50"/>
      <c r="U403" s="50"/>
      <c r="V403" s="50"/>
      <c r="W403" s="52"/>
      <c r="X403" s="50"/>
      <c r="Y403" s="50"/>
      <c r="Z403" s="50"/>
    </row>
    <row r="404" spans="1:26" ht="17.2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0"/>
      <c r="K404" s="125"/>
      <c r="L404" s="125"/>
      <c r="R404" s="50"/>
      <c r="S404" s="50"/>
      <c r="T404" s="50"/>
      <c r="U404" s="50"/>
      <c r="V404" s="50"/>
      <c r="W404" s="52"/>
      <c r="X404" s="50"/>
      <c r="Y404" s="50"/>
      <c r="Z404" s="50"/>
    </row>
    <row r="405" spans="1:26" ht="17.2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0"/>
      <c r="K405" s="125"/>
      <c r="L405" s="125"/>
      <c r="R405" s="50"/>
      <c r="S405" s="50"/>
      <c r="T405" s="50"/>
      <c r="U405" s="50"/>
      <c r="V405" s="50"/>
      <c r="W405" s="52"/>
      <c r="X405" s="50"/>
      <c r="Y405" s="50"/>
      <c r="Z405" s="50"/>
    </row>
    <row r="406" spans="1:26" ht="17.2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0"/>
      <c r="K406" s="125"/>
      <c r="L406" s="125"/>
      <c r="R406" s="50"/>
      <c r="S406" s="50"/>
      <c r="T406" s="50"/>
      <c r="U406" s="50"/>
      <c r="V406" s="50"/>
      <c r="W406" s="52"/>
      <c r="X406" s="50"/>
      <c r="Y406" s="50"/>
      <c r="Z406" s="50"/>
    </row>
    <row r="407" spans="1:26" ht="17.2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0"/>
      <c r="K407" s="125"/>
      <c r="L407" s="125"/>
      <c r="R407" s="50"/>
      <c r="S407" s="50"/>
      <c r="T407" s="50"/>
      <c r="U407" s="50"/>
      <c r="V407" s="50"/>
      <c r="W407" s="52"/>
      <c r="X407" s="50"/>
      <c r="Y407" s="50"/>
      <c r="Z407" s="50"/>
    </row>
    <row r="408" spans="1:26" ht="17.2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0"/>
      <c r="K408" s="125"/>
      <c r="L408" s="125"/>
      <c r="R408" s="50"/>
      <c r="S408" s="50"/>
      <c r="T408" s="50"/>
      <c r="U408" s="50"/>
      <c r="V408" s="50"/>
      <c r="W408" s="52"/>
      <c r="X408" s="50"/>
      <c r="Y408" s="50"/>
      <c r="Z408" s="50"/>
    </row>
    <row r="409" spans="1:26" ht="17.2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0"/>
      <c r="K409" s="125"/>
      <c r="L409" s="125"/>
      <c r="R409" s="50"/>
      <c r="S409" s="50"/>
      <c r="T409" s="50"/>
      <c r="U409" s="50"/>
      <c r="V409" s="50"/>
      <c r="W409" s="52"/>
      <c r="X409" s="50"/>
      <c r="Y409" s="50"/>
      <c r="Z409" s="50"/>
    </row>
    <row r="410" spans="1:26" ht="17.2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0"/>
      <c r="K410" s="125"/>
      <c r="L410" s="125"/>
      <c r="R410" s="50"/>
      <c r="S410" s="50"/>
      <c r="T410" s="50"/>
      <c r="U410" s="50"/>
      <c r="V410" s="50"/>
      <c r="W410" s="52"/>
      <c r="X410" s="50"/>
      <c r="Y410" s="50"/>
      <c r="Z410" s="50"/>
    </row>
    <row r="411" spans="1:26" ht="17.2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0"/>
      <c r="K411" s="125"/>
      <c r="L411" s="125"/>
      <c r="R411" s="50"/>
      <c r="S411" s="50"/>
      <c r="T411" s="50"/>
      <c r="U411" s="50"/>
      <c r="V411" s="50"/>
      <c r="W411" s="52"/>
      <c r="X411" s="50"/>
      <c r="Y411" s="50"/>
      <c r="Z411" s="50"/>
    </row>
    <row r="412" spans="1:26" ht="17.2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0"/>
      <c r="K412" s="125"/>
      <c r="L412" s="125"/>
      <c r="R412" s="50"/>
      <c r="S412" s="50"/>
      <c r="T412" s="50"/>
      <c r="U412" s="50"/>
      <c r="V412" s="50"/>
      <c r="W412" s="52"/>
      <c r="X412" s="50"/>
      <c r="Y412" s="50"/>
      <c r="Z412" s="50"/>
    </row>
    <row r="413" spans="1:26" ht="17.2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0"/>
      <c r="K413" s="125"/>
      <c r="L413" s="125"/>
      <c r="R413" s="50"/>
      <c r="S413" s="50"/>
      <c r="T413" s="50"/>
      <c r="U413" s="50"/>
      <c r="V413" s="50"/>
      <c r="W413" s="52"/>
      <c r="X413" s="50"/>
      <c r="Y413" s="50"/>
      <c r="Z413" s="50"/>
    </row>
    <row r="414" spans="1:26" ht="17.2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0"/>
      <c r="K414" s="125"/>
      <c r="L414" s="125"/>
      <c r="R414" s="50"/>
      <c r="S414" s="50"/>
      <c r="T414" s="50"/>
      <c r="U414" s="50"/>
      <c r="V414" s="50"/>
      <c r="W414" s="52"/>
      <c r="X414" s="50"/>
      <c r="Y414" s="50"/>
      <c r="Z414" s="50"/>
    </row>
    <row r="415" spans="1:26" ht="17.2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0"/>
      <c r="K415" s="125"/>
      <c r="L415" s="125"/>
      <c r="R415" s="50"/>
      <c r="S415" s="50"/>
      <c r="T415" s="50"/>
      <c r="U415" s="50"/>
      <c r="V415" s="50"/>
      <c r="W415" s="52"/>
      <c r="X415" s="50"/>
      <c r="Y415" s="50"/>
      <c r="Z415" s="50"/>
    </row>
    <row r="416" spans="1:26" ht="17.2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0"/>
      <c r="K416" s="125"/>
      <c r="L416" s="125"/>
      <c r="R416" s="50"/>
      <c r="S416" s="50"/>
      <c r="T416" s="50"/>
      <c r="U416" s="50"/>
      <c r="V416" s="50"/>
      <c r="W416" s="52"/>
      <c r="X416" s="50"/>
      <c r="Y416" s="50"/>
      <c r="Z416" s="50"/>
    </row>
    <row r="417" spans="1:26" ht="17.2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0"/>
      <c r="K417" s="125"/>
      <c r="L417" s="125"/>
      <c r="R417" s="50"/>
      <c r="S417" s="50"/>
      <c r="T417" s="50"/>
      <c r="U417" s="50"/>
      <c r="V417" s="50"/>
      <c r="W417" s="52"/>
      <c r="X417" s="50"/>
      <c r="Y417" s="50"/>
      <c r="Z417" s="50"/>
    </row>
    <row r="418" spans="1:26" ht="17.2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0"/>
      <c r="K418" s="125"/>
      <c r="L418" s="125"/>
      <c r="R418" s="50"/>
      <c r="S418" s="50"/>
      <c r="T418" s="50"/>
      <c r="U418" s="50"/>
      <c r="V418" s="50"/>
      <c r="W418" s="52"/>
      <c r="X418" s="50"/>
      <c r="Y418" s="50"/>
      <c r="Z418" s="50"/>
    </row>
    <row r="419" spans="1:26" ht="17.2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0"/>
      <c r="K419" s="125"/>
      <c r="L419" s="125"/>
      <c r="R419" s="50"/>
      <c r="S419" s="50"/>
      <c r="T419" s="50"/>
      <c r="U419" s="50"/>
      <c r="V419" s="50"/>
      <c r="W419" s="52"/>
      <c r="X419" s="50"/>
      <c r="Y419" s="50"/>
      <c r="Z419" s="50"/>
    </row>
    <row r="420" spans="1:26" ht="17.2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0"/>
      <c r="K420" s="125"/>
      <c r="L420" s="125"/>
      <c r="R420" s="50"/>
      <c r="S420" s="50"/>
      <c r="T420" s="50"/>
      <c r="U420" s="50"/>
      <c r="V420" s="50"/>
      <c r="W420" s="52"/>
      <c r="X420" s="50"/>
      <c r="Y420" s="50"/>
      <c r="Z420" s="50"/>
    </row>
    <row r="421" spans="1:26" ht="17.2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0"/>
      <c r="K421" s="125"/>
      <c r="L421" s="125"/>
      <c r="R421" s="50"/>
      <c r="S421" s="50"/>
      <c r="T421" s="50"/>
      <c r="U421" s="50"/>
      <c r="V421" s="50"/>
      <c r="W421" s="52"/>
      <c r="X421" s="50"/>
      <c r="Y421" s="50"/>
      <c r="Z421" s="50"/>
    </row>
    <row r="422" spans="1:26" ht="17.2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0"/>
      <c r="K422" s="125"/>
      <c r="L422" s="125"/>
      <c r="R422" s="50"/>
      <c r="S422" s="50"/>
      <c r="T422" s="50"/>
      <c r="U422" s="50"/>
      <c r="V422" s="50"/>
      <c r="W422" s="52"/>
      <c r="X422" s="50"/>
      <c r="Y422" s="50"/>
      <c r="Z422" s="50"/>
    </row>
    <row r="423" spans="1:26" ht="17.2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0"/>
      <c r="K423" s="125"/>
      <c r="L423" s="125"/>
      <c r="R423" s="50"/>
      <c r="S423" s="50"/>
      <c r="T423" s="50"/>
      <c r="U423" s="50"/>
      <c r="V423" s="50"/>
      <c r="W423" s="52"/>
      <c r="X423" s="50"/>
      <c r="Y423" s="50"/>
      <c r="Z423" s="50"/>
    </row>
    <row r="424" spans="1:26" ht="17.2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0"/>
      <c r="K424" s="125"/>
      <c r="L424" s="125"/>
      <c r="R424" s="50"/>
      <c r="S424" s="50"/>
      <c r="T424" s="50"/>
      <c r="U424" s="50"/>
      <c r="V424" s="50"/>
      <c r="W424" s="52"/>
      <c r="X424" s="50"/>
      <c r="Y424" s="50"/>
      <c r="Z424" s="50"/>
    </row>
    <row r="425" spans="1:26" ht="17.2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0"/>
      <c r="K425" s="125"/>
      <c r="L425" s="125"/>
      <c r="R425" s="50"/>
      <c r="S425" s="50"/>
      <c r="T425" s="50"/>
      <c r="U425" s="50"/>
      <c r="V425" s="50"/>
      <c r="W425" s="52"/>
      <c r="X425" s="50"/>
      <c r="Y425" s="50"/>
      <c r="Z425" s="50"/>
    </row>
    <row r="426" spans="1:26" ht="17.2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0"/>
      <c r="K426" s="125"/>
      <c r="L426" s="125"/>
      <c r="R426" s="50"/>
      <c r="S426" s="50"/>
      <c r="T426" s="50"/>
      <c r="U426" s="50"/>
      <c r="V426" s="50"/>
      <c r="W426" s="52"/>
      <c r="X426" s="50"/>
      <c r="Y426" s="50"/>
      <c r="Z426" s="50"/>
    </row>
    <row r="427" spans="1:26" ht="17.2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0"/>
      <c r="K427" s="125"/>
      <c r="L427" s="125"/>
      <c r="R427" s="50"/>
      <c r="S427" s="50"/>
      <c r="T427" s="50"/>
      <c r="U427" s="50"/>
      <c r="V427" s="50"/>
      <c r="W427" s="52"/>
      <c r="X427" s="50"/>
      <c r="Y427" s="50"/>
      <c r="Z427" s="50"/>
    </row>
    <row r="428" spans="1:26" ht="17.2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0"/>
      <c r="K428" s="125"/>
      <c r="L428" s="125"/>
      <c r="R428" s="50"/>
      <c r="S428" s="50"/>
      <c r="T428" s="50"/>
      <c r="U428" s="50"/>
      <c r="V428" s="50"/>
      <c r="W428" s="52"/>
      <c r="X428" s="50"/>
      <c r="Y428" s="50"/>
      <c r="Z428" s="50"/>
    </row>
    <row r="429" spans="1:26" ht="17.2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0"/>
      <c r="K429" s="125"/>
      <c r="L429" s="125"/>
      <c r="R429" s="50"/>
      <c r="S429" s="50"/>
      <c r="T429" s="50"/>
      <c r="U429" s="50"/>
      <c r="V429" s="50"/>
      <c r="W429" s="52"/>
      <c r="X429" s="50"/>
      <c r="Y429" s="50"/>
      <c r="Z429" s="50"/>
    </row>
    <row r="430" spans="1:26" ht="17.2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0"/>
      <c r="K430" s="125"/>
      <c r="L430" s="125"/>
      <c r="R430" s="50"/>
      <c r="S430" s="50"/>
      <c r="T430" s="50"/>
      <c r="U430" s="50"/>
      <c r="V430" s="50"/>
      <c r="W430" s="52"/>
      <c r="X430" s="50"/>
      <c r="Y430" s="50"/>
      <c r="Z430" s="50"/>
    </row>
    <row r="431" spans="1:26" ht="17.2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0"/>
      <c r="K431" s="125"/>
      <c r="L431" s="125"/>
      <c r="R431" s="50"/>
      <c r="S431" s="50"/>
      <c r="T431" s="50"/>
      <c r="U431" s="50"/>
      <c r="V431" s="50"/>
      <c r="W431" s="52"/>
      <c r="X431" s="50"/>
      <c r="Y431" s="50"/>
      <c r="Z431" s="50"/>
    </row>
    <row r="432" spans="1:26" ht="17.2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0"/>
      <c r="K432" s="125"/>
      <c r="L432" s="125"/>
      <c r="R432" s="50"/>
      <c r="S432" s="50"/>
      <c r="T432" s="50"/>
      <c r="U432" s="50"/>
      <c r="V432" s="50"/>
      <c r="W432" s="52"/>
      <c r="X432" s="50"/>
      <c r="Y432" s="50"/>
      <c r="Z432" s="50"/>
    </row>
    <row r="433" spans="1:26" ht="17.2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0"/>
      <c r="K433" s="125"/>
      <c r="L433" s="125"/>
      <c r="R433" s="50"/>
      <c r="S433" s="50"/>
      <c r="T433" s="50"/>
      <c r="U433" s="50"/>
      <c r="V433" s="50"/>
      <c r="W433" s="52"/>
      <c r="X433" s="50"/>
      <c r="Y433" s="50"/>
      <c r="Z433" s="50"/>
    </row>
    <row r="434" spans="1:26" ht="17.2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0"/>
      <c r="K434" s="125"/>
      <c r="L434" s="125"/>
      <c r="R434" s="50"/>
      <c r="S434" s="50"/>
      <c r="T434" s="50"/>
      <c r="U434" s="50"/>
      <c r="V434" s="50"/>
      <c r="W434" s="52"/>
      <c r="X434" s="50"/>
      <c r="Y434" s="50"/>
      <c r="Z434" s="50"/>
    </row>
    <row r="435" spans="1:26" ht="17.2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0"/>
      <c r="K435" s="125"/>
      <c r="L435" s="125"/>
      <c r="R435" s="50"/>
      <c r="S435" s="50"/>
      <c r="T435" s="50"/>
      <c r="U435" s="50"/>
      <c r="V435" s="50"/>
      <c r="W435" s="52"/>
      <c r="X435" s="50"/>
      <c r="Y435" s="50"/>
      <c r="Z435" s="50"/>
    </row>
    <row r="436" spans="1:26" ht="17.2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0"/>
      <c r="K436" s="125"/>
      <c r="L436" s="125"/>
      <c r="R436" s="50"/>
      <c r="S436" s="50"/>
      <c r="T436" s="50"/>
      <c r="U436" s="50"/>
      <c r="V436" s="50"/>
      <c r="W436" s="52"/>
      <c r="X436" s="50"/>
      <c r="Y436" s="50"/>
      <c r="Z436" s="50"/>
    </row>
    <row r="437" spans="1:26" ht="17.2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0"/>
      <c r="K437" s="125"/>
      <c r="L437" s="125"/>
      <c r="R437" s="50"/>
      <c r="S437" s="50"/>
      <c r="T437" s="50"/>
      <c r="U437" s="50"/>
      <c r="V437" s="50"/>
      <c r="W437" s="52"/>
      <c r="X437" s="50"/>
      <c r="Y437" s="50"/>
      <c r="Z437" s="50"/>
    </row>
    <row r="438" spans="1:26" ht="17.2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0"/>
      <c r="K438" s="125"/>
      <c r="L438" s="125"/>
      <c r="R438" s="50"/>
      <c r="S438" s="50"/>
      <c r="T438" s="50"/>
      <c r="U438" s="50"/>
      <c r="V438" s="50"/>
      <c r="W438" s="52"/>
      <c r="X438" s="50"/>
      <c r="Y438" s="50"/>
      <c r="Z438" s="50"/>
    </row>
    <row r="439" spans="1:26" ht="17.2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0"/>
      <c r="K439" s="125"/>
      <c r="L439" s="125"/>
      <c r="R439" s="50"/>
      <c r="S439" s="50"/>
      <c r="T439" s="50"/>
      <c r="U439" s="50"/>
      <c r="V439" s="50"/>
      <c r="W439" s="52"/>
      <c r="X439" s="50"/>
      <c r="Y439" s="50"/>
      <c r="Z439" s="50"/>
    </row>
    <row r="440" spans="1:26" ht="17.2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0"/>
      <c r="K440" s="125"/>
      <c r="L440" s="125"/>
      <c r="R440" s="50"/>
      <c r="S440" s="50"/>
      <c r="T440" s="50"/>
      <c r="U440" s="50"/>
      <c r="V440" s="50"/>
      <c r="W440" s="52"/>
      <c r="X440" s="50"/>
      <c r="Y440" s="50"/>
      <c r="Z440" s="50"/>
    </row>
    <row r="441" spans="1:26" ht="17.2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0"/>
      <c r="K441" s="125"/>
      <c r="L441" s="125"/>
      <c r="R441" s="50"/>
      <c r="S441" s="50"/>
      <c r="T441" s="50"/>
      <c r="U441" s="50"/>
      <c r="V441" s="50"/>
      <c r="W441" s="52"/>
      <c r="X441" s="50"/>
      <c r="Y441" s="50"/>
      <c r="Z441" s="50"/>
    </row>
    <row r="442" spans="1:26" ht="17.2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0"/>
      <c r="K442" s="125"/>
      <c r="L442" s="125"/>
      <c r="R442" s="50"/>
      <c r="S442" s="50"/>
      <c r="T442" s="50"/>
      <c r="U442" s="50"/>
      <c r="V442" s="50"/>
      <c r="W442" s="52"/>
      <c r="X442" s="50"/>
      <c r="Y442" s="50"/>
      <c r="Z442" s="50"/>
    </row>
    <row r="443" spans="1:26" ht="17.2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0"/>
      <c r="K443" s="125"/>
      <c r="L443" s="125"/>
      <c r="R443" s="50"/>
      <c r="S443" s="50"/>
      <c r="T443" s="50"/>
      <c r="U443" s="50"/>
      <c r="V443" s="50"/>
      <c r="W443" s="52"/>
      <c r="X443" s="50"/>
      <c r="Y443" s="50"/>
      <c r="Z443" s="50"/>
    </row>
    <row r="444" spans="1:26" ht="17.2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0"/>
      <c r="K444" s="125"/>
      <c r="L444" s="125"/>
      <c r="R444" s="50"/>
      <c r="S444" s="50"/>
      <c r="T444" s="50"/>
      <c r="U444" s="50"/>
      <c r="V444" s="50"/>
      <c r="W444" s="52"/>
      <c r="X444" s="50"/>
      <c r="Y444" s="50"/>
      <c r="Z444" s="50"/>
    </row>
    <row r="445" spans="1:26" ht="17.2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0"/>
      <c r="K445" s="125"/>
      <c r="L445" s="125"/>
      <c r="R445" s="50"/>
      <c r="S445" s="50"/>
      <c r="T445" s="50"/>
      <c r="U445" s="50"/>
      <c r="V445" s="50"/>
      <c r="W445" s="52"/>
      <c r="X445" s="50"/>
      <c r="Y445" s="50"/>
      <c r="Z445" s="50"/>
    </row>
    <row r="446" spans="1:26" ht="17.2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0"/>
      <c r="K446" s="125"/>
      <c r="L446" s="125"/>
      <c r="R446" s="50"/>
      <c r="S446" s="50"/>
      <c r="T446" s="50"/>
      <c r="U446" s="50"/>
      <c r="V446" s="50"/>
      <c r="W446" s="52"/>
      <c r="X446" s="50"/>
      <c r="Y446" s="50"/>
      <c r="Z446" s="50"/>
    </row>
    <row r="447" spans="1:26" ht="17.2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0"/>
      <c r="K447" s="125"/>
      <c r="L447" s="125"/>
      <c r="R447" s="50"/>
      <c r="S447" s="50"/>
      <c r="T447" s="50"/>
      <c r="U447" s="50"/>
      <c r="V447" s="50"/>
      <c r="W447" s="52"/>
      <c r="X447" s="50"/>
      <c r="Y447" s="50"/>
      <c r="Z447" s="50"/>
    </row>
    <row r="448" spans="1:26" ht="17.2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0"/>
      <c r="K448" s="125"/>
      <c r="L448" s="125"/>
      <c r="R448" s="50"/>
      <c r="S448" s="50"/>
      <c r="T448" s="50"/>
      <c r="U448" s="50"/>
      <c r="V448" s="50"/>
      <c r="W448" s="52"/>
      <c r="X448" s="50"/>
      <c r="Y448" s="50"/>
      <c r="Z448" s="50"/>
    </row>
    <row r="449" spans="1:26" ht="17.2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0"/>
      <c r="K449" s="125"/>
      <c r="L449" s="125"/>
      <c r="R449" s="50"/>
      <c r="S449" s="50"/>
      <c r="T449" s="50"/>
      <c r="U449" s="50"/>
      <c r="V449" s="50"/>
      <c r="W449" s="52"/>
      <c r="X449" s="50"/>
      <c r="Y449" s="50"/>
      <c r="Z449" s="50"/>
    </row>
    <row r="450" spans="1:26" ht="17.2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0"/>
      <c r="K450" s="125"/>
      <c r="L450" s="125"/>
      <c r="R450" s="50"/>
      <c r="S450" s="50"/>
      <c r="T450" s="50"/>
      <c r="U450" s="50"/>
      <c r="V450" s="50"/>
      <c r="W450" s="52"/>
      <c r="X450" s="50"/>
      <c r="Y450" s="50"/>
      <c r="Z450" s="50"/>
    </row>
    <row r="451" spans="1:26" ht="17.2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0"/>
      <c r="K451" s="125"/>
      <c r="L451" s="125"/>
      <c r="R451" s="50"/>
      <c r="S451" s="50"/>
      <c r="T451" s="50"/>
      <c r="U451" s="50"/>
      <c r="V451" s="50"/>
      <c r="W451" s="52"/>
      <c r="X451" s="50"/>
      <c r="Y451" s="50"/>
      <c r="Z451" s="50"/>
    </row>
    <row r="452" spans="1:26" ht="17.2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0"/>
      <c r="K452" s="125"/>
      <c r="L452" s="125"/>
      <c r="R452" s="50"/>
      <c r="S452" s="50"/>
      <c r="T452" s="50"/>
      <c r="U452" s="50"/>
      <c r="V452" s="50"/>
      <c r="W452" s="52"/>
      <c r="X452" s="50"/>
      <c r="Y452" s="50"/>
      <c r="Z452" s="50"/>
    </row>
    <row r="453" spans="1:26" ht="17.2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0"/>
      <c r="K453" s="125"/>
      <c r="L453" s="125"/>
      <c r="R453" s="50"/>
      <c r="S453" s="50"/>
      <c r="T453" s="50"/>
      <c r="U453" s="50"/>
      <c r="V453" s="50"/>
      <c r="W453" s="52"/>
      <c r="X453" s="50"/>
      <c r="Y453" s="50"/>
      <c r="Z453" s="50"/>
    </row>
    <row r="454" spans="1:26" ht="17.2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0"/>
      <c r="K454" s="125"/>
      <c r="L454" s="125"/>
      <c r="R454" s="50"/>
      <c r="S454" s="50"/>
      <c r="T454" s="50"/>
      <c r="U454" s="50"/>
      <c r="V454" s="50"/>
      <c r="W454" s="52"/>
      <c r="X454" s="50"/>
      <c r="Y454" s="50"/>
      <c r="Z454" s="50"/>
    </row>
    <row r="455" spans="1:26" ht="17.2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0"/>
      <c r="K455" s="125"/>
      <c r="L455" s="125"/>
      <c r="R455" s="50"/>
      <c r="S455" s="50"/>
      <c r="T455" s="50"/>
      <c r="U455" s="50"/>
      <c r="V455" s="50"/>
      <c r="W455" s="52"/>
      <c r="X455" s="50"/>
      <c r="Y455" s="50"/>
      <c r="Z455" s="50"/>
    </row>
    <row r="456" spans="1:26" ht="17.2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0"/>
      <c r="K456" s="125"/>
      <c r="L456" s="125"/>
      <c r="R456" s="50"/>
      <c r="S456" s="50"/>
      <c r="T456" s="50"/>
      <c r="U456" s="50"/>
      <c r="V456" s="50"/>
      <c r="W456" s="52"/>
      <c r="X456" s="50"/>
      <c r="Y456" s="50"/>
      <c r="Z456" s="50"/>
    </row>
    <row r="457" spans="1:26" ht="17.2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0"/>
      <c r="K457" s="125"/>
      <c r="L457" s="125"/>
      <c r="R457" s="50"/>
      <c r="S457" s="50"/>
      <c r="T457" s="50"/>
      <c r="U457" s="50"/>
      <c r="V457" s="50"/>
      <c r="W457" s="52"/>
      <c r="X457" s="50"/>
      <c r="Y457" s="50"/>
      <c r="Z457" s="50"/>
    </row>
    <row r="458" spans="1:26" ht="17.2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0"/>
      <c r="K458" s="125"/>
      <c r="L458" s="125"/>
      <c r="R458" s="50"/>
      <c r="S458" s="50"/>
      <c r="T458" s="50"/>
      <c r="U458" s="50"/>
      <c r="V458" s="50"/>
      <c r="W458" s="52"/>
      <c r="X458" s="50"/>
      <c r="Y458" s="50"/>
      <c r="Z458" s="50"/>
    </row>
    <row r="459" spans="1:26" ht="17.2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0"/>
      <c r="K459" s="125"/>
      <c r="L459" s="125"/>
      <c r="R459" s="50"/>
      <c r="S459" s="50"/>
      <c r="T459" s="50"/>
      <c r="U459" s="50"/>
      <c r="V459" s="50"/>
      <c r="W459" s="52"/>
      <c r="X459" s="50"/>
      <c r="Y459" s="50"/>
      <c r="Z459" s="50"/>
    </row>
    <row r="460" spans="1:26" ht="17.2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0"/>
      <c r="K460" s="125"/>
      <c r="L460" s="125"/>
      <c r="R460" s="50"/>
      <c r="S460" s="50"/>
      <c r="T460" s="50"/>
      <c r="U460" s="50"/>
      <c r="V460" s="50"/>
      <c r="W460" s="52"/>
      <c r="X460" s="50"/>
      <c r="Y460" s="50"/>
      <c r="Z460" s="50"/>
    </row>
    <row r="461" spans="1:26" ht="17.2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0"/>
      <c r="K461" s="125"/>
      <c r="L461" s="125"/>
      <c r="R461" s="50"/>
      <c r="S461" s="50"/>
      <c r="T461" s="50"/>
      <c r="U461" s="50"/>
      <c r="V461" s="50"/>
      <c r="W461" s="52"/>
      <c r="X461" s="50"/>
      <c r="Y461" s="50"/>
      <c r="Z461" s="50"/>
    </row>
    <row r="462" spans="1:26" ht="17.2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0"/>
      <c r="K462" s="125"/>
      <c r="L462" s="125"/>
      <c r="R462" s="50"/>
      <c r="S462" s="50"/>
      <c r="T462" s="50"/>
      <c r="U462" s="50"/>
      <c r="V462" s="50"/>
      <c r="W462" s="52"/>
      <c r="X462" s="50"/>
      <c r="Y462" s="50"/>
      <c r="Z462" s="50"/>
    </row>
    <row r="463" spans="1:26" ht="17.2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0"/>
      <c r="K463" s="125"/>
      <c r="L463" s="125"/>
      <c r="R463" s="50"/>
      <c r="S463" s="50"/>
      <c r="T463" s="50"/>
      <c r="U463" s="50"/>
      <c r="V463" s="50"/>
      <c r="W463" s="52"/>
      <c r="X463" s="50"/>
      <c r="Y463" s="50"/>
      <c r="Z463" s="50"/>
    </row>
    <row r="464" spans="1:26" ht="17.2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0"/>
      <c r="K464" s="125"/>
      <c r="L464" s="125"/>
      <c r="R464" s="50"/>
      <c r="S464" s="50"/>
      <c r="T464" s="50"/>
      <c r="U464" s="50"/>
      <c r="V464" s="50"/>
      <c r="W464" s="52"/>
      <c r="X464" s="50"/>
      <c r="Y464" s="50"/>
      <c r="Z464" s="50"/>
    </row>
    <row r="465" spans="1:26" ht="17.2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0"/>
      <c r="K465" s="125"/>
      <c r="L465" s="125"/>
      <c r="R465" s="50"/>
      <c r="S465" s="50"/>
      <c r="T465" s="50"/>
      <c r="U465" s="50"/>
      <c r="V465" s="50"/>
      <c r="W465" s="52"/>
      <c r="X465" s="50"/>
      <c r="Y465" s="50"/>
      <c r="Z465" s="50"/>
    </row>
    <row r="466" spans="1:26" ht="17.2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0"/>
      <c r="K466" s="125"/>
      <c r="L466" s="125"/>
      <c r="R466" s="50"/>
      <c r="S466" s="50"/>
      <c r="T466" s="50"/>
      <c r="U466" s="50"/>
      <c r="V466" s="50"/>
      <c r="W466" s="52"/>
      <c r="X466" s="50"/>
      <c r="Y466" s="50"/>
      <c r="Z466" s="50"/>
    </row>
    <row r="467" spans="1:26" ht="17.2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0"/>
      <c r="K467" s="125"/>
      <c r="L467" s="125"/>
      <c r="R467" s="50"/>
      <c r="S467" s="50"/>
      <c r="T467" s="50"/>
      <c r="U467" s="50"/>
      <c r="V467" s="50"/>
      <c r="W467" s="52"/>
      <c r="X467" s="50"/>
      <c r="Y467" s="50"/>
      <c r="Z467" s="50"/>
    </row>
    <row r="468" spans="1:26" ht="17.2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0"/>
      <c r="K468" s="125"/>
      <c r="L468" s="125"/>
      <c r="R468" s="50"/>
      <c r="S468" s="50"/>
      <c r="T468" s="50"/>
      <c r="U468" s="50"/>
      <c r="V468" s="50"/>
      <c r="W468" s="52"/>
      <c r="X468" s="50"/>
      <c r="Y468" s="50"/>
      <c r="Z468" s="50"/>
    </row>
    <row r="469" spans="1:26" ht="17.2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0"/>
      <c r="K469" s="125"/>
      <c r="L469" s="125"/>
      <c r="R469" s="50"/>
      <c r="S469" s="50"/>
      <c r="T469" s="50"/>
      <c r="U469" s="50"/>
      <c r="V469" s="50"/>
      <c r="W469" s="52"/>
      <c r="X469" s="50"/>
      <c r="Y469" s="50"/>
      <c r="Z469" s="50"/>
    </row>
    <row r="470" spans="1:26" ht="17.2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0"/>
      <c r="K470" s="125"/>
      <c r="L470" s="125"/>
      <c r="R470" s="50"/>
      <c r="S470" s="50"/>
      <c r="T470" s="50"/>
      <c r="U470" s="50"/>
      <c r="V470" s="50"/>
      <c r="W470" s="52"/>
      <c r="X470" s="50"/>
      <c r="Y470" s="50"/>
      <c r="Z470" s="50"/>
    </row>
    <row r="471" spans="1:26" ht="17.2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0"/>
      <c r="K471" s="125"/>
      <c r="L471" s="125"/>
      <c r="R471" s="50"/>
      <c r="S471" s="50"/>
      <c r="T471" s="50"/>
      <c r="U471" s="50"/>
      <c r="V471" s="50"/>
      <c r="W471" s="52"/>
      <c r="X471" s="50"/>
      <c r="Y471" s="50"/>
      <c r="Z471" s="50"/>
    </row>
    <row r="472" spans="1:26" ht="17.2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0"/>
      <c r="K472" s="125"/>
      <c r="L472" s="125"/>
      <c r="R472" s="50"/>
      <c r="S472" s="50"/>
      <c r="T472" s="50"/>
      <c r="U472" s="50"/>
      <c r="V472" s="50"/>
      <c r="W472" s="52"/>
      <c r="X472" s="50"/>
      <c r="Y472" s="50"/>
      <c r="Z472" s="50"/>
    </row>
    <row r="473" spans="1:26" ht="17.2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0"/>
      <c r="K473" s="125"/>
      <c r="L473" s="125"/>
      <c r="R473" s="50"/>
      <c r="S473" s="50"/>
      <c r="T473" s="50"/>
      <c r="U473" s="50"/>
      <c r="V473" s="50"/>
      <c r="W473" s="52"/>
      <c r="X473" s="50"/>
      <c r="Y473" s="50"/>
      <c r="Z473" s="50"/>
    </row>
    <row r="474" spans="1:26" ht="17.2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0"/>
      <c r="K474" s="125"/>
      <c r="L474" s="125"/>
      <c r="R474" s="50"/>
      <c r="S474" s="50"/>
      <c r="T474" s="50"/>
      <c r="U474" s="50"/>
      <c r="V474" s="50"/>
      <c r="W474" s="52"/>
      <c r="X474" s="50"/>
      <c r="Y474" s="50"/>
      <c r="Z474" s="50"/>
    </row>
    <row r="475" spans="1:26" ht="17.2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0"/>
      <c r="K475" s="125"/>
      <c r="L475" s="125"/>
      <c r="R475" s="50"/>
      <c r="S475" s="50"/>
      <c r="T475" s="50"/>
      <c r="U475" s="50"/>
      <c r="V475" s="50"/>
      <c r="W475" s="52"/>
      <c r="X475" s="50"/>
      <c r="Y475" s="50"/>
      <c r="Z475" s="50"/>
    </row>
    <row r="476" spans="1:26" ht="17.2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0"/>
      <c r="K476" s="125"/>
      <c r="L476" s="125"/>
      <c r="R476" s="50"/>
      <c r="S476" s="50"/>
      <c r="T476" s="50"/>
      <c r="U476" s="50"/>
      <c r="V476" s="50"/>
      <c r="W476" s="52"/>
      <c r="X476" s="50"/>
      <c r="Y476" s="50"/>
      <c r="Z476" s="50"/>
    </row>
    <row r="477" spans="1:26" ht="17.2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0"/>
      <c r="K477" s="125"/>
      <c r="L477" s="125"/>
      <c r="R477" s="50"/>
      <c r="S477" s="50"/>
      <c r="T477" s="50"/>
      <c r="U477" s="50"/>
      <c r="V477" s="50"/>
      <c r="W477" s="52"/>
      <c r="X477" s="50"/>
      <c r="Y477" s="50"/>
      <c r="Z477" s="50"/>
    </row>
    <row r="478" spans="1:26" ht="17.2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0"/>
      <c r="K478" s="125"/>
      <c r="L478" s="125"/>
      <c r="R478" s="50"/>
      <c r="S478" s="50"/>
      <c r="T478" s="50"/>
      <c r="U478" s="50"/>
      <c r="V478" s="50"/>
      <c r="W478" s="52"/>
      <c r="X478" s="50"/>
      <c r="Y478" s="50"/>
      <c r="Z478" s="50"/>
    </row>
    <row r="479" spans="1:26" ht="17.2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0"/>
      <c r="K479" s="125"/>
      <c r="L479" s="125"/>
      <c r="R479" s="50"/>
      <c r="S479" s="50"/>
      <c r="T479" s="50"/>
      <c r="U479" s="50"/>
      <c r="V479" s="50"/>
      <c r="W479" s="52"/>
      <c r="X479" s="50"/>
      <c r="Y479" s="50"/>
      <c r="Z479" s="50"/>
    </row>
    <row r="480" spans="1:26" ht="17.2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0"/>
      <c r="K480" s="125"/>
      <c r="L480" s="125"/>
      <c r="R480" s="50"/>
      <c r="S480" s="50"/>
      <c r="T480" s="50"/>
      <c r="U480" s="50"/>
      <c r="V480" s="50"/>
      <c r="W480" s="52"/>
      <c r="X480" s="50"/>
      <c r="Y480" s="50"/>
      <c r="Z480" s="50"/>
    </row>
    <row r="481" spans="1:26" ht="17.2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0"/>
      <c r="K481" s="125"/>
      <c r="L481" s="125"/>
      <c r="R481" s="50"/>
      <c r="S481" s="50"/>
      <c r="T481" s="50"/>
      <c r="U481" s="50"/>
      <c r="V481" s="50"/>
      <c r="W481" s="52"/>
      <c r="X481" s="50"/>
      <c r="Y481" s="50"/>
      <c r="Z481" s="50"/>
    </row>
    <row r="482" spans="1:26" ht="17.2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0"/>
      <c r="K482" s="125"/>
      <c r="L482" s="125"/>
      <c r="R482" s="50"/>
      <c r="S482" s="50"/>
      <c r="T482" s="50"/>
      <c r="U482" s="50"/>
      <c r="V482" s="50"/>
      <c r="W482" s="52"/>
      <c r="X482" s="50"/>
      <c r="Y482" s="50"/>
      <c r="Z482" s="50"/>
    </row>
    <row r="483" spans="1:26" ht="17.2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0"/>
      <c r="K483" s="125"/>
      <c r="L483" s="125"/>
      <c r="R483" s="50"/>
      <c r="S483" s="50"/>
      <c r="T483" s="50"/>
      <c r="U483" s="50"/>
      <c r="V483" s="50"/>
      <c r="W483" s="52"/>
      <c r="X483" s="50"/>
      <c r="Y483" s="50"/>
      <c r="Z483" s="50"/>
    </row>
    <row r="484" spans="1:26" ht="17.2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0"/>
      <c r="K484" s="125"/>
      <c r="L484" s="125"/>
      <c r="R484" s="50"/>
      <c r="S484" s="50"/>
      <c r="T484" s="50"/>
      <c r="U484" s="50"/>
      <c r="V484" s="50"/>
      <c r="W484" s="52"/>
      <c r="X484" s="50"/>
      <c r="Y484" s="50"/>
      <c r="Z484" s="50"/>
    </row>
    <row r="485" spans="1:26" ht="17.2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0"/>
      <c r="K485" s="125"/>
      <c r="L485" s="125"/>
      <c r="R485" s="50"/>
      <c r="S485" s="50"/>
      <c r="T485" s="50"/>
      <c r="U485" s="50"/>
      <c r="V485" s="50"/>
      <c r="W485" s="52"/>
      <c r="X485" s="50"/>
      <c r="Y485" s="50"/>
      <c r="Z485" s="50"/>
    </row>
    <row r="486" spans="1:26" ht="17.2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0"/>
      <c r="K486" s="125"/>
      <c r="L486" s="125"/>
      <c r="R486" s="50"/>
      <c r="S486" s="50"/>
      <c r="T486" s="50"/>
      <c r="U486" s="50"/>
      <c r="V486" s="50"/>
      <c r="W486" s="52"/>
      <c r="X486" s="50"/>
      <c r="Y486" s="50"/>
      <c r="Z486" s="50"/>
    </row>
    <row r="487" spans="1:26" ht="17.2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0"/>
      <c r="K487" s="125"/>
      <c r="L487" s="125"/>
      <c r="R487" s="50"/>
      <c r="S487" s="50"/>
      <c r="T487" s="50"/>
      <c r="U487" s="50"/>
      <c r="V487" s="50"/>
      <c r="W487" s="52"/>
      <c r="X487" s="50"/>
      <c r="Y487" s="50"/>
      <c r="Z487" s="50"/>
    </row>
    <row r="488" spans="1:26" ht="17.2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0"/>
      <c r="K488" s="125"/>
      <c r="L488" s="125"/>
      <c r="R488" s="50"/>
      <c r="S488" s="50"/>
      <c r="T488" s="50"/>
      <c r="U488" s="50"/>
      <c r="V488" s="50"/>
      <c r="W488" s="52"/>
      <c r="X488" s="50"/>
      <c r="Y488" s="50"/>
      <c r="Z488" s="50"/>
    </row>
    <row r="489" spans="1:26" ht="17.2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0"/>
      <c r="K489" s="125"/>
      <c r="L489" s="125"/>
      <c r="R489" s="50"/>
      <c r="S489" s="50"/>
      <c r="T489" s="50"/>
      <c r="U489" s="50"/>
      <c r="V489" s="50"/>
      <c r="W489" s="52"/>
      <c r="X489" s="50"/>
      <c r="Y489" s="50"/>
      <c r="Z489" s="50"/>
    </row>
    <row r="490" spans="1:26" ht="17.2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0"/>
      <c r="K490" s="125"/>
      <c r="L490" s="125"/>
      <c r="R490" s="50"/>
      <c r="S490" s="50"/>
      <c r="T490" s="50"/>
      <c r="U490" s="50"/>
      <c r="V490" s="50"/>
      <c r="W490" s="52"/>
      <c r="X490" s="50"/>
      <c r="Y490" s="50"/>
      <c r="Z490" s="50"/>
    </row>
    <row r="491" spans="1:26" ht="17.2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0"/>
      <c r="K491" s="125"/>
      <c r="L491" s="125"/>
      <c r="R491" s="50"/>
      <c r="S491" s="50"/>
      <c r="T491" s="50"/>
      <c r="U491" s="50"/>
      <c r="V491" s="50"/>
      <c r="W491" s="52"/>
      <c r="X491" s="50"/>
      <c r="Y491" s="50"/>
      <c r="Z491" s="50"/>
    </row>
    <row r="492" spans="1:26" ht="17.2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0"/>
      <c r="K492" s="125"/>
      <c r="L492" s="125"/>
      <c r="R492" s="50"/>
      <c r="S492" s="50"/>
      <c r="T492" s="50"/>
      <c r="U492" s="50"/>
      <c r="V492" s="50"/>
      <c r="W492" s="52"/>
      <c r="X492" s="50"/>
      <c r="Y492" s="50"/>
      <c r="Z492" s="50"/>
    </row>
    <row r="493" spans="1:26" ht="17.2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0"/>
      <c r="K493" s="125"/>
      <c r="L493" s="125"/>
      <c r="R493" s="50"/>
      <c r="S493" s="50"/>
      <c r="T493" s="50"/>
      <c r="U493" s="50"/>
      <c r="V493" s="50"/>
      <c r="W493" s="52"/>
      <c r="X493" s="50"/>
      <c r="Y493" s="50"/>
      <c r="Z493" s="50"/>
    </row>
    <row r="494" spans="1:26" ht="17.2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0"/>
      <c r="K494" s="125"/>
      <c r="L494" s="125"/>
      <c r="R494" s="50"/>
      <c r="S494" s="50"/>
      <c r="T494" s="50"/>
      <c r="U494" s="50"/>
      <c r="V494" s="50"/>
      <c r="W494" s="52"/>
      <c r="X494" s="50"/>
      <c r="Y494" s="50"/>
      <c r="Z494" s="50"/>
    </row>
    <row r="495" spans="1:26" ht="17.2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0"/>
      <c r="K495" s="125"/>
      <c r="L495" s="125"/>
      <c r="R495" s="50"/>
      <c r="S495" s="50"/>
      <c r="T495" s="50"/>
      <c r="U495" s="50"/>
      <c r="V495" s="50"/>
      <c r="W495" s="52"/>
      <c r="X495" s="50"/>
      <c r="Y495" s="50"/>
      <c r="Z495" s="50"/>
    </row>
    <row r="496" spans="1:26" ht="17.2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0"/>
      <c r="K496" s="125"/>
      <c r="L496" s="125"/>
      <c r="R496" s="50"/>
      <c r="S496" s="50"/>
      <c r="T496" s="50"/>
      <c r="U496" s="50"/>
      <c r="V496" s="50"/>
      <c r="W496" s="52"/>
      <c r="X496" s="50"/>
      <c r="Y496" s="50"/>
      <c r="Z496" s="50"/>
    </row>
    <row r="497" spans="1:26" ht="17.2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0"/>
      <c r="K497" s="125"/>
      <c r="L497" s="125"/>
      <c r="R497" s="50"/>
      <c r="S497" s="50"/>
      <c r="T497" s="50"/>
      <c r="U497" s="50"/>
      <c r="V497" s="50"/>
      <c r="W497" s="52"/>
      <c r="X497" s="50"/>
      <c r="Y497" s="50"/>
      <c r="Z497" s="50"/>
    </row>
    <row r="498" spans="1:26" ht="17.2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0"/>
      <c r="K498" s="125"/>
      <c r="L498" s="125"/>
      <c r="R498" s="50"/>
      <c r="S498" s="50"/>
      <c r="T498" s="50"/>
      <c r="U498" s="50"/>
      <c r="V498" s="50"/>
      <c r="W498" s="52"/>
      <c r="X498" s="50"/>
      <c r="Y498" s="50"/>
      <c r="Z498" s="50"/>
    </row>
    <row r="499" spans="1:26" ht="17.2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0"/>
      <c r="K499" s="125"/>
      <c r="L499" s="125"/>
      <c r="R499" s="50"/>
      <c r="S499" s="50"/>
      <c r="T499" s="50"/>
      <c r="U499" s="50"/>
      <c r="V499" s="50"/>
      <c r="W499" s="52"/>
      <c r="X499" s="50"/>
      <c r="Y499" s="50"/>
      <c r="Z499" s="50"/>
    </row>
    <row r="500" spans="1:26" ht="17.2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0"/>
      <c r="K500" s="125"/>
      <c r="L500" s="125"/>
      <c r="R500" s="50"/>
      <c r="S500" s="50"/>
      <c r="T500" s="50"/>
      <c r="U500" s="50"/>
      <c r="V500" s="50"/>
      <c r="W500" s="52"/>
      <c r="X500" s="50"/>
      <c r="Y500" s="50"/>
      <c r="Z500" s="50"/>
    </row>
    <row r="501" spans="1:26" ht="17.2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0"/>
      <c r="K501" s="125"/>
      <c r="L501" s="125"/>
      <c r="R501" s="50"/>
      <c r="S501" s="50"/>
      <c r="T501" s="50"/>
      <c r="U501" s="50"/>
      <c r="V501" s="50"/>
      <c r="W501" s="52"/>
      <c r="X501" s="50"/>
      <c r="Y501" s="50"/>
      <c r="Z501" s="50"/>
    </row>
    <row r="502" spans="1:26" ht="17.2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0"/>
      <c r="K502" s="125"/>
      <c r="L502" s="125"/>
      <c r="R502" s="50"/>
      <c r="S502" s="50"/>
      <c r="T502" s="50"/>
      <c r="U502" s="50"/>
      <c r="V502" s="50"/>
      <c r="W502" s="52"/>
      <c r="X502" s="50"/>
      <c r="Y502" s="50"/>
      <c r="Z502" s="50"/>
    </row>
    <row r="503" spans="1:26" ht="17.2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0"/>
      <c r="K503" s="125"/>
      <c r="L503" s="125"/>
      <c r="R503" s="50"/>
      <c r="S503" s="50"/>
      <c r="T503" s="50"/>
      <c r="U503" s="50"/>
      <c r="V503" s="50"/>
      <c r="W503" s="52"/>
      <c r="X503" s="50"/>
      <c r="Y503" s="50"/>
      <c r="Z503" s="50"/>
    </row>
    <row r="504" spans="1:26" ht="17.2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0"/>
      <c r="K504" s="125"/>
      <c r="L504" s="125"/>
      <c r="R504" s="50"/>
      <c r="S504" s="50"/>
      <c r="T504" s="50"/>
      <c r="U504" s="50"/>
      <c r="V504" s="50"/>
      <c r="W504" s="52"/>
      <c r="X504" s="50"/>
      <c r="Y504" s="50"/>
      <c r="Z504" s="50"/>
    </row>
    <row r="505" spans="1:26" ht="17.2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0"/>
      <c r="K505" s="125"/>
      <c r="L505" s="125"/>
      <c r="R505" s="50"/>
      <c r="S505" s="50"/>
      <c r="T505" s="50"/>
      <c r="U505" s="50"/>
      <c r="V505" s="50"/>
      <c r="W505" s="52"/>
      <c r="X505" s="50"/>
      <c r="Y505" s="50"/>
      <c r="Z505" s="50"/>
    </row>
    <row r="506" spans="1:26" ht="17.2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0"/>
      <c r="K506" s="125"/>
      <c r="L506" s="125"/>
      <c r="R506" s="50"/>
      <c r="S506" s="50"/>
      <c r="T506" s="50"/>
      <c r="U506" s="50"/>
      <c r="V506" s="50"/>
      <c r="W506" s="52"/>
      <c r="X506" s="50"/>
      <c r="Y506" s="50"/>
      <c r="Z506" s="50"/>
    </row>
    <row r="507" spans="1:26" ht="17.2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0"/>
      <c r="K507" s="125"/>
      <c r="L507" s="125"/>
      <c r="R507" s="50"/>
      <c r="S507" s="50"/>
      <c r="T507" s="50"/>
      <c r="U507" s="50"/>
      <c r="V507" s="50"/>
      <c r="W507" s="52"/>
      <c r="X507" s="50"/>
      <c r="Y507" s="50"/>
      <c r="Z507" s="50"/>
    </row>
    <row r="508" spans="1:26" ht="17.2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0"/>
      <c r="K508" s="125"/>
      <c r="L508" s="125"/>
      <c r="R508" s="50"/>
      <c r="S508" s="50"/>
      <c r="T508" s="50"/>
      <c r="U508" s="50"/>
      <c r="V508" s="50"/>
      <c r="W508" s="52"/>
      <c r="X508" s="50"/>
      <c r="Y508" s="50"/>
      <c r="Z508" s="50"/>
    </row>
    <row r="509" spans="1:26" ht="17.2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0"/>
      <c r="K509" s="125"/>
      <c r="L509" s="125"/>
      <c r="R509" s="50"/>
      <c r="S509" s="50"/>
      <c r="T509" s="50"/>
      <c r="U509" s="50"/>
      <c r="V509" s="50"/>
      <c r="W509" s="52"/>
      <c r="X509" s="50"/>
      <c r="Y509" s="50"/>
      <c r="Z509" s="50"/>
    </row>
    <row r="510" spans="1:26" ht="17.2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0"/>
      <c r="K510" s="125"/>
      <c r="L510" s="125"/>
      <c r="R510" s="50"/>
      <c r="S510" s="50"/>
      <c r="T510" s="50"/>
      <c r="U510" s="50"/>
      <c r="V510" s="50"/>
      <c r="W510" s="52"/>
      <c r="X510" s="50"/>
      <c r="Y510" s="50"/>
      <c r="Z510" s="50"/>
    </row>
    <row r="511" spans="1:26" ht="17.2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0"/>
      <c r="K511" s="125"/>
      <c r="L511" s="125"/>
      <c r="R511" s="50"/>
      <c r="S511" s="50"/>
      <c r="T511" s="50"/>
      <c r="U511" s="50"/>
      <c r="V511" s="50"/>
      <c r="W511" s="52"/>
      <c r="X511" s="50"/>
      <c r="Y511" s="50"/>
      <c r="Z511" s="50"/>
    </row>
    <row r="512" spans="1:26" ht="17.2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0"/>
      <c r="K512" s="125"/>
      <c r="L512" s="125"/>
      <c r="R512" s="50"/>
      <c r="S512" s="50"/>
      <c r="T512" s="50"/>
      <c r="U512" s="50"/>
      <c r="V512" s="50"/>
      <c r="W512" s="52"/>
      <c r="X512" s="50"/>
      <c r="Y512" s="50"/>
      <c r="Z512" s="50"/>
    </row>
    <row r="513" spans="1:26" ht="17.2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0"/>
      <c r="K513" s="125"/>
      <c r="L513" s="125"/>
      <c r="R513" s="50"/>
      <c r="S513" s="50"/>
      <c r="T513" s="50"/>
      <c r="U513" s="50"/>
      <c r="V513" s="50"/>
      <c r="W513" s="52"/>
      <c r="X513" s="50"/>
      <c r="Y513" s="50"/>
      <c r="Z513" s="50"/>
    </row>
    <row r="514" spans="1:26" ht="17.2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0"/>
      <c r="K514" s="125"/>
      <c r="L514" s="125"/>
      <c r="R514" s="50"/>
      <c r="S514" s="50"/>
      <c r="T514" s="50"/>
      <c r="U514" s="50"/>
      <c r="V514" s="50"/>
      <c r="W514" s="52"/>
      <c r="X514" s="50"/>
      <c r="Y514" s="50"/>
      <c r="Z514" s="50"/>
    </row>
    <row r="515" spans="1:26" ht="17.2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0"/>
      <c r="K515" s="125"/>
      <c r="L515" s="125"/>
      <c r="R515" s="50"/>
      <c r="S515" s="50"/>
      <c r="T515" s="50"/>
      <c r="U515" s="50"/>
      <c r="V515" s="50"/>
      <c r="W515" s="52"/>
      <c r="X515" s="50"/>
      <c r="Y515" s="50"/>
      <c r="Z515" s="50"/>
    </row>
    <row r="516" spans="1:26" ht="17.2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0"/>
      <c r="K516" s="125"/>
      <c r="L516" s="125"/>
      <c r="R516" s="50"/>
      <c r="S516" s="50"/>
      <c r="T516" s="50"/>
      <c r="U516" s="50"/>
      <c r="V516" s="50"/>
      <c r="W516" s="52"/>
      <c r="X516" s="50"/>
      <c r="Y516" s="50"/>
      <c r="Z516" s="50"/>
    </row>
    <row r="517" spans="1:26" ht="17.2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0"/>
      <c r="K517" s="125"/>
      <c r="L517" s="125"/>
      <c r="R517" s="50"/>
      <c r="S517" s="50"/>
      <c r="T517" s="50"/>
      <c r="U517" s="50"/>
      <c r="V517" s="50"/>
      <c r="W517" s="52"/>
      <c r="X517" s="50"/>
      <c r="Y517" s="50"/>
      <c r="Z517" s="50"/>
    </row>
    <row r="518" spans="1:26" ht="17.2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0"/>
      <c r="K518" s="125"/>
      <c r="L518" s="125"/>
      <c r="R518" s="50"/>
      <c r="S518" s="50"/>
      <c r="T518" s="50"/>
      <c r="U518" s="50"/>
      <c r="V518" s="50"/>
      <c r="W518" s="52"/>
      <c r="X518" s="50"/>
      <c r="Y518" s="50"/>
      <c r="Z518" s="50"/>
    </row>
    <row r="519" spans="1:26" ht="17.2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0"/>
      <c r="K519" s="125"/>
      <c r="L519" s="125"/>
      <c r="R519" s="50"/>
      <c r="S519" s="50"/>
      <c r="T519" s="50"/>
      <c r="U519" s="50"/>
      <c r="V519" s="50"/>
      <c r="W519" s="52"/>
      <c r="X519" s="50"/>
      <c r="Y519" s="50"/>
      <c r="Z519" s="50"/>
    </row>
    <row r="520" spans="1:26" ht="17.2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0"/>
      <c r="K520" s="125"/>
      <c r="L520" s="125"/>
      <c r="R520" s="50"/>
      <c r="S520" s="50"/>
      <c r="T520" s="50"/>
      <c r="U520" s="50"/>
      <c r="V520" s="50"/>
      <c r="W520" s="52"/>
      <c r="X520" s="50"/>
      <c r="Y520" s="50"/>
      <c r="Z520" s="50"/>
    </row>
    <row r="521" spans="1:26" ht="17.2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0"/>
      <c r="K521" s="125"/>
      <c r="L521" s="125"/>
      <c r="R521" s="50"/>
      <c r="S521" s="50"/>
      <c r="T521" s="50"/>
      <c r="U521" s="50"/>
      <c r="V521" s="50"/>
      <c r="W521" s="52"/>
      <c r="X521" s="50"/>
      <c r="Y521" s="50"/>
      <c r="Z521" s="50"/>
    </row>
    <row r="522" spans="1:26" ht="17.2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0"/>
      <c r="K522" s="125"/>
      <c r="L522" s="125"/>
      <c r="R522" s="50"/>
      <c r="S522" s="50"/>
      <c r="T522" s="50"/>
      <c r="U522" s="50"/>
      <c r="V522" s="50"/>
      <c r="W522" s="52"/>
      <c r="X522" s="50"/>
      <c r="Y522" s="50"/>
      <c r="Z522" s="50"/>
    </row>
    <row r="523" spans="1:26" ht="17.2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0"/>
      <c r="K523" s="125"/>
      <c r="L523" s="125"/>
      <c r="R523" s="50"/>
      <c r="S523" s="50"/>
      <c r="T523" s="50"/>
      <c r="U523" s="50"/>
      <c r="V523" s="50"/>
      <c r="W523" s="52"/>
      <c r="X523" s="50"/>
      <c r="Y523" s="50"/>
      <c r="Z523" s="50"/>
    </row>
    <row r="524" spans="1:26" ht="17.2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0"/>
      <c r="K524" s="125"/>
      <c r="L524" s="125"/>
      <c r="R524" s="50"/>
      <c r="S524" s="50"/>
      <c r="T524" s="50"/>
      <c r="U524" s="50"/>
      <c r="V524" s="50"/>
      <c r="W524" s="52"/>
      <c r="X524" s="50"/>
      <c r="Y524" s="50"/>
      <c r="Z524" s="50"/>
    </row>
    <row r="525" spans="1:26" ht="17.2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0"/>
      <c r="K525" s="125"/>
      <c r="L525" s="125"/>
      <c r="R525" s="50"/>
      <c r="S525" s="50"/>
      <c r="T525" s="50"/>
      <c r="U525" s="50"/>
      <c r="V525" s="50"/>
      <c r="W525" s="52"/>
      <c r="X525" s="50"/>
      <c r="Y525" s="50"/>
      <c r="Z525" s="50"/>
    </row>
    <row r="526" spans="1:26" ht="17.2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0"/>
      <c r="K526" s="125"/>
      <c r="L526" s="125"/>
      <c r="R526" s="50"/>
      <c r="S526" s="50"/>
      <c r="T526" s="50"/>
      <c r="U526" s="50"/>
      <c r="V526" s="50"/>
      <c r="W526" s="52"/>
      <c r="X526" s="50"/>
      <c r="Y526" s="50"/>
      <c r="Z526" s="50"/>
    </row>
    <row r="527" spans="1:26" ht="17.2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0"/>
      <c r="K527" s="125"/>
      <c r="L527" s="125"/>
      <c r="R527" s="50"/>
      <c r="S527" s="50"/>
      <c r="T527" s="50"/>
      <c r="U527" s="50"/>
      <c r="V527" s="50"/>
      <c r="W527" s="52"/>
      <c r="X527" s="50"/>
      <c r="Y527" s="50"/>
      <c r="Z527" s="50"/>
    </row>
    <row r="528" spans="1:26" ht="17.2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0"/>
      <c r="K528" s="125"/>
      <c r="L528" s="125"/>
      <c r="R528" s="50"/>
      <c r="S528" s="50"/>
      <c r="T528" s="50"/>
      <c r="U528" s="50"/>
      <c r="V528" s="50"/>
      <c r="W528" s="52"/>
      <c r="X528" s="50"/>
      <c r="Y528" s="50"/>
      <c r="Z528" s="50"/>
    </row>
    <row r="529" spans="1:26" ht="17.2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0"/>
      <c r="K529" s="125"/>
      <c r="L529" s="125"/>
      <c r="R529" s="50"/>
      <c r="S529" s="50"/>
      <c r="T529" s="50"/>
      <c r="U529" s="50"/>
      <c r="V529" s="50"/>
      <c r="W529" s="52"/>
      <c r="X529" s="50"/>
      <c r="Y529" s="50"/>
      <c r="Z529" s="50"/>
    </row>
    <row r="530" spans="1:26" ht="17.2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0"/>
      <c r="K530" s="125"/>
      <c r="L530" s="125"/>
      <c r="R530" s="50"/>
      <c r="S530" s="50"/>
      <c r="T530" s="50"/>
      <c r="U530" s="50"/>
      <c r="V530" s="50"/>
      <c r="W530" s="52"/>
      <c r="X530" s="50"/>
      <c r="Y530" s="50"/>
      <c r="Z530" s="50"/>
    </row>
    <row r="531" spans="1:26" ht="17.2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0"/>
      <c r="K531" s="125"/>
      <c r="L531" s="125"/>
      <c r="R531" s="50"/>
      <c r="S531" s="50"/>
      <c r="T531" s="50"/>
      <c r="U531" s="50"/>
      <c r="V531" s="50"/>
      <c r="W531" s="52"/>
      <c r="X531" s="50"/>
      <c r="Y531" s="50"/>
      <c r="Z531" s="50"/>
    </row>
    <row r="532" spans="1:26" ht="17.2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0"/>
      <c r="K532" s="125"/>
      <c r="L532" s="125"/>
      <c r="R532" s="50"/>
      <c r="S532" s="50"/>
      <c r="T532" s="50"/>
      <c r="U532" s="50"/>
      <c r="V532" s="50"/>
      <c r="W532" s="52"/>
      <c r="X532" s="50"/>
      <c r="Y532" s="50"/>
      <c r="Z532" s="50"/>
    </row>
    <row r="533" spans="1:26" ht="17.2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0"/>
      <c r="K533" s="125"/>
      <c r="L533" s="125"/>
      <c r="R533" s="50"/>
      <c r="S533" s="50"/>
      <c r="T533" s="50"/>
      <c r="U533" s="50"/>
      <c r="V533" s="50"/>
      <c r="W533" s="52"/>
      <c r="X533" s="50"/>
      <c r="Y533" s="50"/>
      <c r="Z533" s="50"/>
    </row>
    <row r="534" spans="1:26" ht="17.2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0"/>
      <c r="K534" s="125"/>
      <c r="L534" s="125"/>
      <c r="R534" s="50"/>
      <c r="S534" s="50"/>
      <c r="T534" s="50"/>
      <c r="U534" s="50"/>
      <c r="V534" s="50"/>
      <c r="W534" s="52"/>
      <c r="X534" s="50"/>
      <c r="Y534" s="50"/>
      <c r="Z534" s="50"/>
    </row>
    <row r="535" spans="1:26" ht="17.2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0"/>
      <c r="K535" s="125"/>
      <c r="L535" s="125"/>
      <c r="R535" s="50"/>
      <c r="S535" s="50"/>
      <c r="T535" s="50"/>
      <c r="U535" s="50"/>
      <c r="V535" s="50"/>
      <c r="W535" s="52"/>
      <c r="X535" s="50"/>
      <c r="Y535" s="50"/>
      <c r="Z535" s="50"/>
    </row>
    <row r="536" spans="1:26" ht="17.2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0"/>
      <c r="K536" s="125"/>
      <c r="L536" s="125"/>
      <c r="R536" s="50"/>
      <c r="S536" s="50"/>
      <c r="T536" s="50"/>
      <c r="U536" s="50"/>
      <c r="V536" s="50"/>
      <c r="W536" s="52"/>
      <c r="X536" s="50"/>
      <c r="Y536" s="50"/>
      <c r="Z536" s="50"/>
    </row>
    <row r="537" spans="1:26" ht="17.2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0"/>
      <c r="K537" s="125"/>
      <c r="L537" s="125"/>
      <c r="R537" s="50"/>
      <c r="S537" s="50"/>
      <c r="T537" s="50"/>
      <c r="U537" s="50"/>
      <c r="V537" s="50"/>
      <c r="W537" s="52"/>
      <c r="X537" s="50"/>
      <c r="Y537" s="50"/>
      <c r="Z537" s="50"/>
    </row>
    <row r="538" spans="1:26" ht="17.2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0"/>
      <c r="K538" s="125"/>
      <c r="L538" s="125"/>
      <c r="R538" s="50"/>
      <c r="S538" s="50"/>
      <c r="T538" s="50"/>
      <c r="U538" s="50"/>
      <c r="V538" s="50"/>
      <c r="W538" s="52"/>
      <c r="X538" s="50"/>
      <c r="Y538" s="50"/>
      <c r="Z538" s="50"/>
    </row>
    <row r="539" spans="1:26" ht="17.2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0"/>
      <c r="K539" s="125"/>
      <c r="L539" s="125"/>
      <c r="R539" s="50"/>
      <c r="S539" s="50"/>
      <c r="T539" s="50"/>
      <c r="U539" s="50"/>
      <c r="V539" s="50"/>
      <c r="W539" s="52"/>
      <c r="X539" s="50"/>
      <c r="Y539" s="50"/>
      <c r="Z539" s="50"/>
    </row>
    <row r="540" spans="1:26" ht="17.2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0"/>
      <c r="K540" s="125"/>
      <c r="L540" s="125"/>
      <c r="R540" s="50"/>
      <c r="S540" s="50"/>
      <c r="T540" s="50"/>
      <c r="U540" s="50"/>
      <c r="V540" s="50"/>
      <c r="W540" s="52"/>
      <c r="X540" s="50"/>
      <c r="Y540" s="50"/>
      <c r="Z540" s="50"/>
    </row>
    <row r="541" spans="1:26" ht="17.2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0"/>
      <c r="K541" s="125"/>
      <c r="L541" s="125"/>
      <c r="R541" s="50"/>
      <c r="S541" s="50"/>
      <c r="T541" s="50"/>
      <c r="U541" s="50"/>
      <c r="V541" s="50"/>
      <c r="W541" s="52"/>
      <c r="X541" s="50"/>
      <c r="Y541" s="50"/>
      <c r="Z541" s="50"/>
    </row>
    <row r="542" spans="1:26" ht="17.2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0"/>
      <c r="K542" s="125"/>
      <c r="L542" s="125"/>
      <c r="R542" s="50"/>
      <c r="S542" s="50"/>
      <c r="T542" s="50"/>
      <c r="U542" s="50"/>
      <c r="V542" s="50"/>
      <c r="W542" s="52"/>
      <c r="X542" s="50"/>
      <c r="Y542" s="50"/>
      <c r="Z542" s="50"/>
    </row>
    <row r="543" spans="1:26" ht="17.2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0"/>
      <c r="K543" s="125"/>
      <c r="L543" s="125"/>
      <c r="R543" s="50"/>
      <c r="S543" s="50"/>
      <c r="T543" s="50"/>
      <c r="U543" s="50"/>
      <c r="V543" s="50"/>
      <c r="W543" s="52"/>
      <c r="X543" s="50"/>
      <c r="Y543" s="50"/>
      <c r="Z543" s="50"/>
    </row>
    <row r="544" spans="1:26" ht="17.2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0"/>
      <c r="K544" s="125"/>
      <c r="L544" s="125"/>
      <c r="R544" s="50"/>
      <c r="S544" s="50"/>
      <c r="T544" s="50"/>
      <c r="U544" s="50"/>
      <c r="V544" s="50"/>
      <c r="W544" s="52"/>
      <c r="X544" s="50"/>
      <c r="Y544" s="50"/>
      <c r="Z544" s="50"/>
    </row>
    <row r="545" spans="1:26" ht="17.2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0"/>
      <c r="K545" s="125"/>
      <c r="L545" s="125"/>
      <c r="R545" s="50"/>
      <c r="S545" s="50"/>
      <c r="T545" s="50"/>
      <c r="U545" s="50"/>
      <c r="V545" s="50"/>
      <c r="W545" s="52"/>
      <c r="X545" s="50"/>
      <c r="Y545" s="50"/>
      <c r="Z545" s="50"/>
    </row>
    <row r="546" spans="1:26" ht="17.2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0"/>
      <c r="K546" s="125"/>
      <c r="L546" s="125"/>
      <c r="R546" s="50"/>
      <c r="S546" s="50"/>
      <c r="T546" s="50"/>
      <c r="U546" s="50"/>
      <c r="V546" s="50"/>
      <c r="W546" s="52"/>
      <c r="X546" s="50"/>
      <c r="Y546" s="50"/>
      <c r="Z546" s="50"/>
    </row>
    <row r="547" spans="1:26" ht="17.2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0"/>
      <c r="K547" s="125"/>
      <c r="L547" s="125"/>
      <c r="R547" s="50"/>
      <c r="S547" s="50"/>
      <c r="T547" s="50"/>
      <c r="U547" s="50"/>
      <c r="V547" s="50"/>
      <c r="W547" s="52"/>
      <c r="X547" s="50"/>
      <c r="Y547" s="50"/>
      <c r="Z547" s="50"/>
    </row>
    <row r="548" spans="1:26" ht="17.2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0"/>
      <c r="K548" s="125"/>
      <c r="L548" s="125"/>
      <c r="R548" s="50"/>
      <c r="S548" s="50"/>
      <c r="T548" s="50"/>
      <c r="U548" s="50"/>
      <c r="V548" s="50"/>
      <c r="W548" s="52"/>
      <c r="X548" s="50"/>
      <c r="Y548" s="50"/>
      <c r="Z548" s="50"/>
    </row>
    <row r="549" spans="1:26" ht="17.2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0"/>
      <c r="K549" s="125"/>
      <c r="L549" s="125"/>
      <c r="R549" s="50"/>
      <c r="S549" s="50"/>
      <c r="T549" s="50"/>
      <c r="U549" s="50"/>
      <c r="V549" s="50"/>
      <c r="W549" s="52"/>
      <c r="X549" s="50"/>
      <c r="Y549" s="50"/>
      <c r="Z549" s="50"/>
    </row>
    <row r="550" spans="1:26" ht="17.2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0"/>
      <c r="K550" s="125"/>
      <c r="L550" s="125"/>
      <c r="R550" s="50"/>
      <c r="S550" s="50"/>
      <c r="T550" s="50"/>
      <c r="U550" s="50"/>
      <c r="V550" s="50"/>
      <c r="W550" s="52"/>
      <c r="X550" s="50"/>
      <c r="Y550" s="50"/>
      <c r="Z550" s="50"/>
    </row>
    <row r="551" spans="1:26" ht="17.2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0"/>
      <c r="K551" s="125"/>
      <c r="L551" s="125"/>
      <c r="R551" s="50"/>
      <c r="S551" s="50"/>
      <c r="T551" s="50"/>
      <c r="U551" s="50"/>
      <c r="V551" s="50"/>
      <c r="W551" s="52"/>
      <c r="X551" s="50"/>
      <c r="Y551" s="50"/>
      <c r="Z551" s="50"/>
    </row>
    <row r="552" spans="1:26" ht="17.2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0"/>
      <c r="K552" s="125"/>
      <c r="L552" s="125"/>
      <c r="R552" s="50"/>
      <c r="S552" s="50"/>
      <c r="T552" s="50"/>
      <c r="U552" s="50"/>
      <c r="V552" s="50"/>
      <c r="W552" s="52"/>
      <c r="X552" s="50"/>
      <c r="Y552" s="50"/>
      <c r="Z552" s="50"/>
    </row>
    <row r="553" spans="1:26" ht="17.2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0"/>
      <c r="K553" s="125"/>
      <c r="L553" s="125"/>
      <c r="R553" s="50"/>
      <c r="S553" s="50"/>
      <c r="T553" s="50"/>
      <c r="U553" s="50"/>
      <c r="V553" s="50"/>
      <c r="W553" s="52"/>
      <c r="X553" s="50"/>
      <c r="Y553" s="50"/>
      <c r="Z553" s="50"/>
    </row>
    <row r="554" spans="1:26" ht="17.2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0"/>
      <c r="K554" s="125"/>
      <c r="L554" s="125"/>
      <c r="R554" s="50"/>
      <c r="S554" s="50"/>
      <c r="T554" s="50"/>
      <c r="U554" s="50"/>
      <c r="V554" s="50"/>
      <c r="W554" s="52"/>
      <c r="X554" s="50"/>
      <c r="Y554" s="50"/>
      <c r="Z554" s="50"/>
    </row>
    <row r="555" spans="1:26" ht="17.2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0"/>
      <c r="K555" s="125"/>
      <c r="L555" s="125"/>
      <c r="R555" s="50"/>
      <c r="S555" s="50"/>
      <c r="T555" s="50"/>
      <c r="U555" s="50"/>
      <c r="V555" s="50"/>
      <c r="W555" s="52"/>
      <c r="X555" s="50"/>
      <c r="Y555" s="50"/>
      <c r="Z555" s="50"/>
    </row>
    <row r="556" spans="1:26" ht="17.2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0"/>
      <c r="K556" s="125"/>
      <c r="L556" s="125"/>
      <c r="R556" s="50"/>
      <c r="S556" s="50"/>
      <c r="T556" s="50"/>
      <c r="U556" s="50"/>
      <c r="V556" s="50"/>
      <c r="W556" s="52"/>
      <c r="X556" s="50"/>
      <c r="Y556" s="50"/>
      <c r="Z556" s="50"/>
    </row>
    <row r="557" spans="1:26" ht="17.2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0"/>
      <c r="K557" s="125"/>
      <c r="L557" s="125"/>
      <c r="R557" s="50"/>
      <c r="S557" s="50"/>
      <c r="T557" s="50"/>
      <c r="U557" s="50"/>
      <c r="V557" s="50"/>
      <c r="W557" s="52"/>
      <c r="X557" s="50"/>
      <c r="Y557" s="50"/>
      <c r="Z557" s="50"/>
    </row>
    <row r="558" spans="1:26" ht="17.2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0"/>
      <c r="K558" s="125"/>
      <c r="L558" s="125"/>
      <c r="R558" s="50"/>
      <c r="S558" s="50"/>
      <c r="T558" s="50"/>
      <c r="U558" s="50"/>
      <c r="V558" s="50"/>
      <c r="W558" s="52"/>
      <c r="X558" s="50"/>
      <c r="Y558" s="50"/>
      <c r="Z558" s="50"/>
    </row>
    <row r="559" spans="1:26" ht="17.2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0"/>
      <c r="K559" s="125"/>
      <c r="L559" s="125"/>
      <c r="R559" s="50"/>
      <c r="S559" s="50"/>
      <c r="T559" s="50"/>
      <c r="U559" s="50"/>
      <c r="V559" s="50"/>
      <c r="W559" s="52"/>
      <c r="X559" s="50"/>
      <c r="Y559" s="50"/>
      <c r="Z559" s="50"/>
    </row>
    <row r="560" spans="1:26" ht="17.2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0"/>
      <c r="K560" s="125"/>
      <c r="L560" s="125"/>
      <c r="R560" s="50"/>
      <c r="S560" s="50"/>
      <c r="T560" s="50"/>
      <c r="U560" s="50"/>
      <c r="V560" s="50"/>
      <c r="W560" s="52"/>
      <c r="X560" s="50"/>
      <c r="Y560" s="50"/>
      <c r="Z560" s="50"/>
    </row>
    <row r="561" spans="1:26" ht="17.2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0"/>
      <c r="K561" s="125"/>
      <c r="L561" s="125"/>
      <c r="R561" s="50"/>
      <c r="S561" s="50"/>
      <c r="T561" s="50"/>
      <c r="U561" s="50"/>
      <c r="V561" s="50"/>
      <c r="W561" s="52"/>
      <c r="X561" s="50"/>
      <c r="Y561" s="50"/>
      <c r="Z561" s="50"/>
    </row>
    <row r="562" spans="1:26" ht="17.2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0"/>
      <c r="K562" s="125"/>
      <c r="L562" s="125"/>
      <c r="R562" s="50"/>
      <c r="S562" s="50"/>
      <c r="T562" s="50"/>
      <c r="U562" s="50"/>
      <c r="V562" s="50"/>
      <c r="W562" s="52"/>
      <c r="X562" s="50"/>
      <c r="Y562" s="50"/>
      <c r="Z562" s="50"/>
    </row>
    <row r="563" spans="1:26" ht="17.2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0"/>
      <c r="K563" s="125"/>
      <c r="L563" s="125"/>
      <c r="R563" s="50"/>
      <c r="S563" s="50"/>
      <c r="T563" s="50"/>
      <c r="U563" s="50"/>
      <c r="V563" s="50"/>
      <c r="W563" s="52"/>
      <c r="X563" s="50"/>
      <c r="Y563" s="50"/>
      <c r="Z563" s="50"/>
    </row>
    <row r="564" spans="1:26" ht="17.2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0"/>
      <c r="K564" s="125"/>
      <c r="L564" s="125"/>
      <c r="R564" s="50"/>
      <c r="S564" s="50"/>
      <c r="T564" s="50"/>
      <c r="U564" s="50"/>
      <c r="V564" s="50"/>
      <c r="W564" s="52"/>
      <c r="X564" s="50"/>
      <c r="Y564" s="50"/>
      <c r="Z564" s="50"/>
    </row>
    <row r="565" spans="1:26" ht="17.2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0"/>
      <c r="K565" s="125"/>
      <c r="L565" s="125"/>
      <c r="R565" s="50"/>
      <c r="S565" s="50"/>
      <c r="T565" s="50"/>
      <c r="U565" s="50"/>
      <c r="V565" s="50"/>
      <c r="W565" s="52"/>
      <c r="X565" s="50"/>
      <c r="Y565" s="50"/>
      <c r="Z565" s="50"/>
    </row>
    <row r="566" spans="1:26" ht="17.2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0"/>
      <c r="K566" s="125"/>
      <c r="L566" s="125"/>
      <c r="R566" s="50"/>
      <c r="S566" s="50"/>
      <c r="T566" s="50"/>
      <c r="U566" s="50"/>
      <c r="V566" s="50"/>
      <c r="W566" s="52"/>
      <c r="X566" s="50"/>
      <c r="Y566" s="50"/>
      <c r="Z566" s="50"/>
    </row>
    <row r="567" spans="1:26" ht="17.2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0"/>
      <c r="K567" s="125"/>
      <c r="L567" s="125"/>
      <c r="R567" s="50"/>
      <c r="S567" s="50"/>
      <c r="T567" s="50"/>
      <c r="U567" s="50"/>
      <c r="V567" s="50"/>
      <c r="W567" s="52"/>
      <c r="X567" s="50"/>
      <c r="Y567" s="50"/>
      <c r="Z567" s="50"/>
    </row>
    <row r="568" spans="1:26" ht="17.2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0"/>
      <c r="K568" s="125"/>
      <c r="L568" s="125"/>
      <c r="R568" s="50"/>
      <c r="S568" s="50"/>
      <c r="T568" s="50"/>
      <c r="U568" s="50"/>
      <c r="V568" s="50"/>
      <c r="W568" s="52"/>
      <c r="X568" s="50"/>
      <c r="Y568" s="50"/>
      <c r="Z568" s="50"/>
    </row>
    <row r="569" spans="1:26" ht="17.2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0"/>
      <c r="K569" s="125"/>
      <c r="L569" s="125"/>
      <c r="R569" s="50"/>
      <c r="S569" s="50"/>
      <c r="T569" s="50"/>
      <c r="U569" s="50"/>
      <c r="V569" s="50"/>
      <c r="W569" s="52"/>
      <c r="X569" s="50"/>
      <c r="Y569" s="50"/>
      <c r="Z569" s="50"/>
    </row>
    <row r="570" spans="1:26" ht="17.2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0"/>
      <c r="K570" s="125"/>
      <c r="L570" s="125"/>
      <c r="R570" s="50"/>
      <c r="S570" s="50"/>
      <c r="T570" s="50"/>
      <c r="U570" s="50"/>
      <c r="V570" s="50"/>
      <c r="W570" s="52"/>
      <c r="X570" s="50"/>
      <c r="Y570" s="50"/>
      <c r="Z570" s="50"/>
    </row>
    <row r="571" spans="1:26" ht="17.2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0"/>
      <c r="K571" s="125"/>
      <c r="L571" s="125"/>
      <c r="R571" s="50"/>
      <c r="S571" s="50"/>
      <c r="T571" s="50"/>
      <c r="U571" s="50"/>
      <c r="V571" s="50"/>
      <c r="W571" s="52"/>
      <c r="X571" s="50"/>
      <c r="Y571" s="50"/>
      <c r="Z571" s="50"/>
    </row>
    <row r="572" spans="1:26" ht="17.2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0"/>
      <c r="K572" s="125"/>
      <c r="L572" s="125"/>
      <c r="R572" s="50"/>
      <c r="S572" s="50"/>
      <c r="T572" s="50"/>
      <c r="U572" s="50"/>
      <c r="V572" s="50"/>
      <c r="W572" s="52"/>
      <c r="X572" s="50"/>
      <c r="Y572" s="50"/>
      <c r="Z572" s="50"/>
    </row>
    <row r="573" spans="1:26" ht="17.2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0"/>
      <c r="K573" s="125"/>
      <c r="L573" s="125"/>
      <c r="R573" s="50"/>
      <c r="S573" s="50"/>
      <c r="T573" s="50"/>
      <c r="U573" s="50"/>
      <c r="V573" s="50"/>
      <c r="W573" s="52"/>
      <c r="X573" s="50"/>
      <c r="Y573" s="50"/>
      <c r="Z573" s="50"/>
    </row>
    <row r="574" spans="1:26" ht="17.2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0"/>
      <c r="K574" s="125"/>
      <c r="L574" s="125"/>
      <c r="R574" s="50"/>
      <c r="S574" s="50"/>
      <c r="T574" s="50"/>
      <c r="U574" s="50"/>
      <c r="V574" s="50"/>
      <c r="W574" s="52"/>
      <c r="X574" s="50"/>
      <c r="Y574" s="50"/>
      <c r="Z574" s="50"/>
    </row>
    <row r="575" spans="1:26" ht="17.2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0"/>
      <c r="K575" s="125"/>
      <c r="L575" s="125"/>
      <c r="R575" s="50"/>
      <c r="S575" s="50"/>
      <c r="T575" s="50"/>
      <c r="U575" s="50"/>
      <c r="V575" s="50"/>
      <c r="W575" s="52"/>
      <c r="X575" s="50"/>
      <c r="Y575" s="50"/>
      <c r="Z575" s="50"/>
    </row>
    <row r="576" spans="1:26" ht="17.2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0"/>
      <c r="K576" s="125"/>
      <c r="L576" s="125"/>
      <c r="R576" s="50"/>
      <c r="S576" s="50"/>
      <c r="T576" s="50"/>
      <c r="U576" s="50"/>
      <c r="V576" s="50"/>
      <c r="W576" s="52"/>
      <c r="X576" s="50"/>
      <c r="Y576" s="50"/>
      <c r="Z576" s="50"/>
    </row>
    <row r="577" spans="1:26" ht="17.2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0"/>
      <c r="K577" s="125"/>
      <c r="L577" s="125"/>
      <c r="R577" s="50"/>
      <c r="S577" s="50"/>
      <c r="T577" s="50"/>
      <c r="U577" s="50"/>
      <c r="V577" s="50"/>
      <c r="W577" s="52"/>
      <c r="X577" s="50"/>
      <c r="Y577" s="50"/>
      <c r="Z577" s="50"/>
    </row>
    <row r="578" spans="1:26" ht="17.2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0"/>
      <c r="K578" s="125"/>
      <c r="L578" s="125"/>
      <c r="R578" s="50"/>
      <c r="S578" s="50"/>
      <c r="T578" s="50"/>
      <c r="U578" s="50"/>
      <c r="V578" s="50"/>
      <c r="W578" s="52"/>
      <c r="X578" s="50"/>
      <c r="Y578" s="50"/>
      <c r="Z578" s="50"/>
    </row>
    <row r="579" spans="1:26" ht="17.2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0"/>
      <c r="K579" s="125"/>
      <c r="L579" s="125"/>
      <c r="R579" s="50"/>
      <c r="S579" s="50"/>
      <c r="T579" s="50"/>
      <c r="U579" s="50"/>
      <c r="V579" s="50"/>
      <c r="W579" s="52"/>
      <c r="X579" s="50"/>
      <c r="Y579" s="50"/>
      <c r="Z579" s="50"/>
    </row>
    <row r="580" spans="1:26" ht="17.2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0"/>
      <c r="K580" s="125"/>
      <c r="L580" s="125"/>
      <c r="R580" s="50"/>
      <c r="S580" s="50"/>
      <c r="T580" s="50"/>
      <c r="U580" s="50"/>
      <c r="V580" s="50"/>
      <c r="W580" s="52"/>
      <c r="X580" s="50"/>
      <c r="Y580" s="50"/>
      <c r="Z580" s="50"/>
    </row>
    <row r="581" spans="1:26" ht="17.2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0"/>
      <c r="K581" s="125"/>
      <c r="L581" s="125"/>
      <c r="R581" s="50"/>
      <c r="S581" s="50"/>
      <c r="T581" s="50"/>
      <c r="U581" s="50"/>
      <c r="V581" s="50"/>
      <c r="W581" s="52"/>
      <c r="X581" s="50"/>
      <c r="Y581" s="50"/>
      <c r="Z581" s="50"/>
    </row>
    <row r="582" spans="1:26" ht="17.2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0"/>
      <c r="K582" s="125"/>
      <c r="L582" s="125"/>
      <c r="R582" s="50"/>
      <c r="S582" s="50"/>
      <c r="T582" s="50"/>
      <c r="U582" s="50"/>
      <c r="V582" s="50"/>
      <c r="W582" s="52"/>
      <c r="X582" s="50"/>
      <c r="Y582" s="50"/>
      <c r="Z582" s="50"/>
    </row>
    <row r="583" spans="1:26" ht="17.2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0"/>
      <c r="K583" s="125"/>
      <c r="L583" s="125"/>
      <c r="R583" s="50"/>
      <c r="S583" s="50"/>
      <c r="T583" s="50"/>
      <c r="U583" s="50"/>
      <c r="V583" s="50"/>
      <c r="W583" s="52"/>
      <c r="X583" s="50"/>
      <c r="Y583" s="50"/>
      <c r="Z583" s="50"/>
    </row>
    <row r="584" spans="1:26" ht="17.2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0"/>
      <c r="K584" s="125"/>
      <c r="L584" s="125"/>
      <c r="R584" s="50"/>
      <c r="S584" s="50"/>
      <c r="T584" s="50"/>
      <c r="U584" s="50"/>
      <c r="V584" s="50"/>
      <c r="W584" s="52"/>
      <c r="X584" s="50"/>
      <c r="Y584" s="50"/>
      <c r="Z584" s="50"/>
    </row>
    <row r="585" spans="1:26" ht="17.2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0"/>
      <c r="K585" s="125"/>
      <c r="L585" s="125"/>
      <c r="R585" s="50"/>
      <c r="S585" s="50"/>
      <c r="T585" s="50"/>
      <c r="U585" s="50"/>
      <c r="V585" s="50"/>
      <c r="W585" s="52"/>
      <c r="X585" s="50"/>
      <c r="Y585" s="50"/>
      <c r="Z585" s="50"/>
    </row>
    <row r="586" spans="1:26" ht="17.2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0"/>
      <c r="K586" s="125"/>
      <c r="L586" s="125"/>
      <c r="R586" s="50"/>
      <c r="S586" s="50"/>
      <c r="T586" s="50"/>
      <c r="U586" s="50"/>
      <c r="V586" s="50"/>
      <c r="W586" s="52"/>
      <c r="X586" s="50"/>
      <c r="Y586" s="50"/>
      <c r="Z586" s="50"/>
    </row>
    <row r="587" spans="1:26" ht="17.2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0"/>
      <c r="K587" s="125"/>
      <c r="L587" s="125"/>
      <c r="R587" s="50"/>
      <c r="S587" s="50"/>
      <c r="T587" s="50"/>
      <c r="U587" s="50"/>
      <c r="V587" s="50"/>
      <c r="W587" s="52"/>
      <c r="X587" s="50"/>
      <c r="Y587" s="50"/>
      <c r="Z587" s="50"/>
    </row>
    <row r="588" spans="1:26" ht="17.2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0"/>
      <c r="K588" s="125"/>
      <c r="L588" s="125"/>
      <c r="R588" s="50"/>
      <c r="S588" s="50"/>
      <c r="T588" s="50"/>
      <c r="U588" s="50"/>
      <c r="V588" s="50"/>
      <c r="W588" s="52"/>
      <c r="X588" s="50"/>
      <c r="Y588" s="50"/>
      <c r="Z588" s="50"/>
    </row>
    <row r="589" spans="1:26" ht="17.2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0"/>
      <c r="K589" s="125"/>
      <c r="L589" s="125"/>
      <c r="R589" s="50"/>
      <c r="S589" s="50"/>
      <c r="T589" s="50"/>
      <c r="U589" s="50"/>
      <c r="V589" s="50"/>
      <c r="W589" s="52"/>
      <c r="X589" s="50"/>
      <c r="Y589" s="50"/>
      <c r="Z589" s="50"/>
    </row>
    <row r="590" spans="1:26" ht="17.2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0"/>
      <c r="K590" s="125"/>
      <c r="L590" s="125"/>
      <c r="R590" s="50"/>
      <c r="S590" s="50"/>
      <c r="T590" s="50"/>
      <c r="U590" s="50"/>
      <c r="V590" s="50"/>
      <c r="W590" s="52"/>
      <c r="X590" s="50"/>
      <c r="Y590" s="50"/>
      <c r="Z590" s="50"/>
    </row>
    <row r="591" spans="1:26" ht="17.2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0"/>
      <c r="K591" s="125"/>
      <c r="L591" s="125"/>
      <c r="R591" s="50"/>
      <c r="S591" s="50"/>
      <c r="T591" s="50"/>
      <c r="U591" s="50"/>
      <c r="V591" s="50"/>
      <c r="W591" s="52"/>
      <c r="X591" s="50"/>
      <c r="Y591" s="50"/>
      <c r="Z591" s="50"/>
    </row>
    <row r="592" spans="1:26" ht="17.2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0"/>
      <c r="K592" s="125"/>
      <c r="L592" s="125"/>
      <c r="R592" s="50"/>
      <c r="S592" s="50"/>
      <c r="T592" s="50"/>
      <c r="U592" s="50"/>
      <c r="V592" s="50"/>
      <c r="W592" s="52"/>
      <c r="X592" s="50"/>
      <c r="Y592" s="50"/>
      <c r="Z592" s="50"/>
    </row>
    <row r="593" spans="1:26" ht="17.2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0"/>
      <c r="K593" s="125"/>
      <c r="L593" s="125"/>
      <c r="R593" s="50"/>
      <c r="S593" s="50"/>
      <c r="T593" s="50"/>
      <c r="U593" s="50"/>
      <c r="V593" s="50"/>
      <c r="W593" s="52"/>
      <c r="X593" s="50"/>
      <c r="Y593" s="50"/>
      <c r="Z593" s="50"/>
    </row>
    <row r="594" spans="1:26" ht="17.2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0"/>
      <c r="K594" s="125"/>
      <c r="L594" s="125"/>
      <c r="R594" s="50"/>
      <c r="S594" s="50"/>
      <c r="T594" s="50"/>
      <c r="U594" s="50"/>
      <c r="V594" s="50"/>
      <c r="W594" s="52"/>
      <c r="X594" s="50"/>
      <c r="Y594" s="50"/>
      <c r="Z594" s="50"/>
    </row>
    <row r="595" spans="1:26" ht="17.2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0"/>
      <c r="K595" s="125"/>
      <c r="L595" s="125"/>
      <c r="R595" s="50"/>
      <c r="S595" s="50"/>
      <c r="T595" s="50"/>
      <c r="U595" s="50"/>
      <c r="V595" s="50"/>
      <c r="W595" s="52"/>
      <c r="X595" s="50"/>
      <c r="Y595" s="50"/>
      <c r="Z595" s="50"/>
    </row>
    <row r="596" spans="1:26" ht="17.2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0"/>
      <c r="K596" s="125"/>
      <c r="L596" s="125"/>
      <c r="R596" s="50"/>
      <c r="S596" s="50"/>
      <c r="T596" s="50"/>
      <c r="U596" s="50"/>
      <c r="V596" s="50"/>
      <c r="W596" s="52"/>
      <c r="X596" s="50"/>
      <c r="Y596" s="50"/>
      <c r="Z596" s="50"/>
    </row>
    <row r="597" spans="1:26" ht="17.2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0"/>
      <c r="K597" s="125"/>
      <c r="L597" s="125"/>
      <c r="R597" s="50"/>
      <c r="S597" s="50"/>
      <c r="T597" s="50"/>
      <c r="U597" s="50"/>
      <c r="V597" s="50"/>
      <c r="W597" s="52"/>
      <c r="X597" s="50"/>
      <c r="Y597" s="50"/>
      <c r="Z597" s="50"/>
    </row>
    <row r="598" spans="1:26" ht="17.2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0"/>
      <c r="K598" s="125"/>
      <c r="L598" s="125"/>
      <c r="R598" s="50"/>
      <c r="S598" s="50"/>
      <c r="T598" s="50"/>
      <c r="U598" s="50"/>
      <c r="V598" s="50"/>
      <c r="W598" s="52"/>
      <c r="X598" s="50"/>
      <c r="Y598" s="50"/>
      <c r="Z598" s="50"/>
    </row>
    <row r="599" spans="1:26" ht="17.2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0"/>
      <c r="K599" s="125"/>
      <c r="L599" s="125"/>
      <c r="R599" s="50"/>
      <c r="S599" s="50"/>
      <c r="T599" s="50"/>
      <c r="U599" s="50"/>
      <c r="V599" s="50"/>
      <c r="W599" s="52"/>
      <c r="X599" s="50"/>
      <c r="Y599" s="50"/>
      <c r="Z599" s="50"/>
    </row>
    <row r="600" spans="1:26" ht="17.2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0"/>
      <c r="K600" s="125"/>
      <c r="L600" s="125"/>
      <c r="R600" s="50"/>
      <c r="S600" s="50"/>
      <c r="T600" s="50"/>
      <c r="U600" s="50"/>
      <c r="V600" s="50"/>
      <c r="W600" s="52"/>
      <c r="X600" s="50"/>
      <c r="Y600" s="50"/>
      <c r="Z600" s="50"/>
    </row>
    <row r="601" spans="1:26" ht="17.2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0"/>
      <c r="K601" s="125"/>
      <c r="L601" s="125"/>
      <c r="R601" s="50"/>
      <c r="S601" s="50"/>
      <c r="T601" s="50"/>
      <c r="U601" s="50"/>
      <c r="V601" s="50"/>
      <c r="W601" s="52"/>
      <c r="X601" s="50"/>
      <c r="Y601" s="50"/>
      <c r="Z601" s="50"/>
    </row>
    <row r="602" spans="1:26" ht="17.2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0"/>
      <c r="K602" s="125"/>
      <c r="L602" s="125"/>
      <c r="R602" s="50"/>
      <c r="S602" s="50"/>
      <c r="T602" s="50"/>
      <c r="U602" s="50"/>
      <c r="V602" s="50"/>
      <c r="W602" s="52"/>
      <c r="X602" s="50"/>
      <c r="Y602" s="50"/>
      <c r="Z602" s="50"/>
    </row>
    <row r="603" spans="1:26" ht="17.2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0"/>
      <c r="K603" s="125"/>
      <c r="L603" s="125"/>
      <c r="R603" s="50"/>
      <c r="S603" s="50"/>
      <c r="T603" s="50"/>
      <c r="U603" s="50"/>
      <c r="V603" s="50"/>
      <c r="W603" s="52"/>
      <c r="X603" s="50"/>
      <c r="Y603" s="50"/>
      <c r="Z603" s="50"/>
    </row>
    <row r="604" spans="1:26" ht="17.2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0"/>
      <c r="K604" s="125"/>
      <c r="L604" s="125"/>
      <c r="R604" s="50"/>
      <c r="S604" s="50"/>
      <c r="T604" s="50"/>
      <c r="U604" s="50"/>
      <c r="V604" s="50"/>
      <c r="W604" s="52"/>
      <c r="X604" s="50"/>
      <c r="Y604" s="50"/>
      <c r="Z604" s="50"/>
    </row>
    <row r="605" spans="1:26" ht="17.2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0"/>
      <c r="K605" s="125"/>
      <c r="L605" s="125"/>
      <c r="R605" s="50"/>
      <c r="S605" s="50"/>
      <c r="T605" s="50"/>
      <c r="U605" s="50"/>
      <c r="V605" s="50"/>
      <c r="W605" s="52"/>
      <c r="X605" s="50"/>
      <c r="Y605" s="50"/>
      <c r="Z605" s="50"/>
    </row>
    <row r="606" spans="1:26" ht="17.2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0"/>
      <c r="K606" s="125"/>
      <c r="L606" s="125"/>
      <c r="R606" s="50"/>
      <c r="S606" s="50"/>
      <c r="T606" s="50"/>
      <c r="U606" s="50"/>
      <c r="V606" s="50"/>
      <c r="W606" s="52"/>
      <c r="X606" s="50"/>
      <c r="Y606" s="50"/>
      <c r="Z606" s="50"/>
    </row>
    <row r="607" spans="1:26" ht="17.2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0"/>
      <c r="K607" s="125"/>
      <c r="L607" s="125"/>
      <c r="R607" s="50"/>
      <c r="S607" s="50"/>
      <c r="T607" s="50"/>
      <c r="U607" s="50"/>
      <c r="V607" s="50"/>
      <c r="W607" s="52"/>
      <c r="X607" s="50"/>
      <c r="Y607" s="50"/>
      <c r="Z607" s="50"/>
    </row>
    <row r="608" spans="1:26" ht="17.2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0"/>
      <c r="K608" s="125"/>
      <c r="L608" s="125"/>
      <c r="R608" s="50"/>
      <c r="S608" s="50"/>
      <c r="T608" s="50"/>
      <c r="U608" s="50"/>
      <c r="V608" s="50"/>
      <c r="W608" s="52"/>
      <c r="X608" s="50"/>
      <c r="Y608" s="50"/>
      <c r="Z608" s="50"/>
    </row>
    <row r="609" spans="1:26" ht="17.2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0"/>
      <c r="K609" s="125"/>
      <c r="L609" s="125"/>
      <c r="R609" s="50"/>
      <c r="S609" s="50"/>
      <c r="T609" s="50"/>
      <c r="U609" s="50"/>
      <c r="V609" s="50"/>
      <c r="W609" s="52"/>
      <c r="X609" s="50"/>
      <c r="Y609" s="50"/>
      <c r="Z609" s="50"/>
    </row>
    <row r="610" spans="1:26" ht="17.2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0"/>
      <c r="K610" s="125"/>
      <c r="L610" s="125"/>
      <c r="R610" s="50"/>
      <c r="S610" s="50"/>
      <c r="T610" s="50"/>
      <c r="U610" s="50"/>
      <c r="V610" s="50"/>
      <c r="W610" s="52"/>
      <c r="X610" s="50"/>
      <c r="Y610" s="50"/>
      <c r="Z610" s="50"/>
    </row>
    <row r="611" spans="1:26" ht="17.2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0"/>
      <c r="K611" s="125"/>
      <c r="L611" s="125"/>
      <c r="R611" s="50"/>
      <c r="S611" s="50"/>
      <c r="T611" s="50"/>
      <c r="U611" s="50"/>
      <c r="V611" s="50"/>
      <c r="W611" s="52"/>
      <c r="X611" s="50"/>
      <c r="Y611" s="50"/>
      <c r="Z611" s="50"/>
    </row>
    <row r="612" spans="1:26" ht="17.2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0"/>
      <c r="K612" s="125"/>
      <c r="L612" s="125"/>
      <c r="R612" s="50"/>
      <c r="S612" s="50"/>
      <c r="T612" s="50"/>
      <c r="U612" s="50"/>
      <c r="V612" s="50"/>
      <c r="W612" s="52"/>
      <c r="X612" s="50"/>
      <c r="Y612" s="50"/>
      <c r="Z612" s="50"/>
    </row>
    <row r="613" spans="1:26" ht="17.2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0"/>
      <c r="K613" s="125"/>
      <c r="L613" s="125"/>
      <c r="R613" s="50"/>
      <c r="S613" s="50"/>
      <c r="T613" s="50"/>
      <c r="U613" s="50"/>
      <c r="V613" s="50"/>
      <c r="W613" s="52"/>
      <c r="X613" s="50"/>
      <c r="Y613" s="50"/>
      <c r="Z613" s="50"/>
    </row>
    <row r="614" spans="1:26" ht="17.2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0"/>
      <c r="K614" s="125"/>
      <c r="L614" s="125"/>
      <c r="R614" s="50"/>
      <c r="S614" s="50"/>
      <c r="T614" s="50"/>
      <c r="U614" s="50"/>
      <c r="V614" s="50"/>
      <c r="W614" s="52"/>
      <c r="X614" s="50"/>
      <c r="Y614" s="50"/>
      <c r="Z614" s="50"/>
    </row>
    <row r="615" spans="1:26" ht="17.2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0"/>
      <c r="K615" s="125"/>
      <c r="L615" s="125"/>
      <c r="R615" s="50"/>
      <c r="S615" s="50"/>
      <c r="T615" s="50"/>
      <c r="U615" s="50"/>
      <c r="V615" s="50"/>
      <c r="W615" s="52"/>
      <c r="X615" s="50"/>
      <c r="Y615" s="50"/>
      <c r="Z615" s="50"/>
    </row>
    <row r="616" spans="1:26" ht="17.2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0"/>
      <c r="K616" s="125"/>
      <c r="L616" s="125"/>
      <c r="R616" s="50"/>
      <c r="S616" s="50"/>
      <c r="T616" s="50"/>
      <c r="U616" s="50"/>
      <c r="V616" s="50"/>
      <c r="W616" s="52"/>
      <c r="X616" s="50"/>
      <c r="Y616" s="50"/>
      <c r="Z616" s="50"/>
    </row>
    <row r="617" spans="1:26" ht="17.2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0"/>
      <c r="K617" s="125"/>
      <c r="L617" s="125"/>
      <c r="R617" s="50"/>
      <c r="S617" s="50"/>
      <c r="T617" s="50"/>
      <c r="U617" s="50"/>
      <c r="V617" s="50"/>
      <c r="W617" s="52"/>
      <c r="X617" s="50"/>
      <c r="Y617" s="50"/>
      <c r="Z617" s="50"/>
    </row>
    <row r="618" spans="1:26" ht="17.2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0"/>
      <c r="K618" s="125"/>
      <c r="L618" s="125"/>
      <c r="R618" s="50"/>
      <c r="S618" s="50"/>
      <c r="T618" s="50"/>
      <c r="U618" s="50"/>
      <c r="V618" s="50"/>
      <c r="W618" s="52"/>
      <c r="X618" s="50"/>
      <c r="Y618" s="50"/>
      <c r="Z618" s="50"/>
    </row>
    <row r="619" spans="1:26" ht="17.2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0"/>
      <c r="K619" s="125"/>
      <c r="L619" s="125"/>
      <c r="R619" s="50"/>
      <c r="S619" s="50"/>
      <c r="T619" s="50"/>
      <c r="U619" s="50"/>
      <c r="V619" s="50"/>
      <c r="W619" s="52"/>
      <c r="X619" s="50"/>
      <c r="Y619" s="50"/>
      <c r="Z619" s="50"/>
    </row>
    <row r="620" spans="1:26" ht="17.2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0"/>
      <c r="K620" s="125"/>
      <c r="L620" s="125"/>
      <c r="R620" s="50"/>
      <c r="S620" s="50"/>
      <c r="T620" s="50"/>
      <c r="U620" s="50"/>
      <c r="V620" s="50"/>
      <c r="W620" s="52"/>
      <c r="X620" s="50"/>
      <c r="Y620" s="50"/>
      <c r="Z620" s="50"/>
    </row>
    <row r="621" spans="1:26" ht="17.2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0"/>
      <c r="K621" s="125"/>
      <c r="L621" s="125"/>
      <c r="R621" s="50"/>
      <c r="S621" s="50"/>
      <c r="T621" s="50"/>
      <c r="U621" s="50"/>
      <c r="V621" s="50"/>
      <c r="W621" s="52"/>
      <c r="X621" s="50"/>
      <c r="Y621" s="50"/>
      <c r="Z621" s="50"/>
    </row>
    <row r="622" spans="1:26" ht="17.2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0"/>
      <c r="K622" s="125"/>
      <c r="L622" s="125"/>
      <c r="R622" s="50"/>
      <c r="S622" s="50"/>
      <c r="T622" s="50"/>
      <c r="U622" s="50"/>
      <c r="V622" s="50"/>
      <c r="W622" s="52"/>
      <c r="X622" s="50"/>
      <c r="Y622" s="50"/>
      <c r="Z622" s="50"/>
    </row>
    <row r="623" spans="1:26" ht="17.2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0"/>
      <c r="K623" s="125"/>
      <c r="L623" s="125"/>
      <c r="R623" s="50"/>
      <c r="S623" s="50"/>
      <c r="T623" s="50"/>
      <c r="U623" s="50"/>
      <c r="V623" s="50"/>
      <c r="W623" s="52"/>
      <c r="X623" s="50"/>
      <c r="Y623" s="50"/>
      <c r="Z623" s="50"/>
    </row>
    <row r="624" spans="1:26" ht="17.2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0"/>
      <c r="K624" s="125"/>
      <c r="L624" s="125"/>
      <c r="R624" s="50"/>
      <c r="S624" s="50"/>
      <c r="T624" s="50"/>
      <c r="U624" s="50"/>
      <c r="V624" s="50"/>
      <c r="W624" s="52"/>
      <c r="X624" s="50"/>
      <c r="Y624" s="50"/>
      <c r="Z624" s="50"/>
    </row>
    <row r="625" spans="1:26" ht="17.2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0"/>
      <c r="K625" s="125"/>
      <c r="L625" s="125"/>
      <c r="R625" s="50"/>
      <c r="S625" s="50"/>
      <c r="T625" s="50"/>
      <c r="U625" s="50"/>
      <c r="V625" s="50"/>
      <c r="W625" s="52"/>
      <c r="X625" s="50"/>
      <c r="Y625" s="50"/>
      <c r="Z625" s="50"/>
    </row>
    <row r="626" spans="1:26" ht="17.2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0"/>
      <c r="K626" s="125"/>
      <c r="L626" s="125"/>
      <c r="R626" s="50"/>
      <c r="S626" s="50"/>
      <c r="T626" s="50"/>
      <c r="U626" s="50"/>
      <c r="V626" s="50"/>
      <c r="W626" s="52"/>
      <c r="X626" s="50"/>
      <c r="Y626" s="50"/>
      <c r="Z626" s="50"/>
    </row>
    <row r="627" spans="1:26" ht="17.2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0"/>
      <c r="K627" s="125"/>
      <c r="L627" s="125"/>
      <c r="R627" s="50"/>
      <c r="S627" s="50"/>
      <c r="T627" s="50"/>
      <c r="U627" s="50"/>
      <c r="V627" s="50"/>
      <c r="W627" s="52"/>
      <c r="X627" s="50"/>
      <c r="Y627" s="50"/>
      <c r="Z627" s="50"/>
    </row>
    <row r="628" spans="1:26" ht="17.2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0"/>
      <c r="K628" s="125"/>
      <c r="L628" s="125"/>
      <c r="R628" s="50"/>
      <c r="S628" s="50"/>
      <c r="T628" s="50"/>
      <c r="U628" s="50"/>
      <c r="V628" s="50"/>
      <c r="W628" s="52"/>
      <c r="X628" s="50"/>
      <c r="Y628" s="50"/>
      <c r="Z628" s="50"/>
    </row>
    <row r="629" spans="1:26" ht="17.2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0"/>
      <c r="K629" s="125"/>
      <c r="L629" s="125"/>
      <c r="R629" s="50"/>
      <c r="S629" s="50"/>
      <c r="T629" s="50"/>
      <c r="U629" s="50"/>
      <c r="V629" s="50"/>
      <c r="W629" s="52"/>
      <c r="X629" s="50"/>
      <c r="Y629" s="50"/>
      <c r="Z629" s="50"/>
    </row>
    <row r="630" spans="1:26" ht="17.2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0"/>
      <c r="K630" s="125"/>
      <c r="L630" s="125"/>
      <c r="R630" s="50"/>
      <c r="S630" s="50"/>
      <c r="T630" s="50"/>
      <c r="U630" s="50"/>
      <c r="V630" s="50"/>
      <c r="W630" s="52"/>
      <c r="X630" s="50"/>
      <c r="Y630" s="50"/>
      <c r="Z630" s="50"/>
    </row>
    <row r="631" spans="1:26" ht="17.2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0"/>
      <c r="K631" s="125"/>
      <c r="L631" s="125"/>
      <c r="R631" s="50"/>
      <c r="S631" s="50"/>
      <c r="T631" s="50"/>
      <c r="U631" s="50"/>
      <c r="V631" s="50"/>
      <c r="W631" s="52"/>
      <c r="X631" s="50"/>
      <c r="Y631" s="50"/>
      <c r="Z631" s="50"/>
    </row>
    <row r="632" spans="1:26" ht="17.2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0"/>
      <c r="K632" s="125"/>
      <c r="L632" s="125"/>
      <c r="R632" s="50"/>
      <c r="S632" s="50"/>
      <c r="T632" s="50"/>
      <c r="U632" s="50"/>
      <c r="V632" s="50"/>
      <c r="W632" s="52"/>
      <c r="X632" s="50"/>
      <c r="Y632" s="50"/>
      <c r="Z632" s="50"/>
    </row>
    <row r="633" spans="1:26" ht="17.2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0"/>
      <c r="K633" s="125"/>
      <c r="L633" s="125"/>
      <c r="R633" s="50"/>
      <c r="S633" s="50"/>
      <c r="T633" s="50"/>
      <c r="U633" s="50"/>
      <c r="V633" s="50"/>
      <c r="W633" s="52"/>
      <c r="X633" s="50"/>
      <c r="Y633" s="50"/>
      <c r="Z633" s="50"/>
    </row>
    <row r="634" spans="1:26" ht="17.2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0"/>
      <c r="K634" s="125"/>
      <c r="L634" s="125"/>
      <c r="R634" s="50"/>
      <c r="S634" s="50"/>
      <c r="T634" s="50"/>
      <c r="U634" s="50"/>
      <c r="V634" s="50"/>
      <c r="W634" s="52"/>
      <c r="X634" s="50"/>
      <c r="Y634" s="50"/>
      <c r="Z634" s="50"/>
    </row>
    <row r="635" spans="1:26" ht="17.2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0"/>
      <c r="K635" s="125"/>
      <c r="L635" s="125"/>
      <c r="R635" s="50"/>
      <c r="S635" s="50"/>
      <c r="T635" s="50"/>
      <c r="U635" s="50"/>
      <c r="V635" s="50"/>
      <c r="W635" s="52"/>
      <c r="X635" s="50"/>
      <c r="Y635" s="50"/>
      <c r="Z635" s="50"/>
    </row>
    <row r="636" spans="1:26" ht="17.2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0"/>
      <c r="K636" s="125"/>
      <c r="L636" s="125"/>
      <c r="R636" s="50"/>
      <c r="S636" s="50"/>
      <c r="T636" s="50"/>
      <c r="U636" s="50"/>
      <c r="V636" s="50"/>
      <c r="W636" s="52"/>
      <c r="X636" s="50"/>
      <c r="Y636" s="50"/>
      <c r="Z636" s="50"/>
    </row>
    <row r="637" spans="1:26" ht="17.2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0"/>
      <c r="K637" s="125"/>
      <c r="L637" s="125"/>
      <c r="R637" s="50"/>
      <c r="S637" s="50"/>
      <c r="T637" s="50"/>
      <c r="U637" s="50"/>
      <c r="V637" s="50"/>
      <c r="W637" s="52"/>
      <c r="X637" s="50"/>
      <c r="Y637" s="50"/>
      <c r="Z637" s="50"/>
    </row>
    <row r="638" spans="1:26" ht="17.2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0"/>
      <c r="K638" s="125"/>
      <c r="L638" s="125"/>
      <c r="R638" s="50"/>
      <c r="S638" s="50"/>
      <c r="T638" s="50"/>
      <c r="U638" s="50"/>
      <c r="V638" s="50"/>
      <c r="W638" s="52"/>
      <c r="X638" s="50"/>
      <c r="Y638" s="50"/>
      <c r="Z638" s="50"/>
    </row>
    <row r="639" spans="1:26" ht="17.2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0"/>
      <c r="K639" s="125"/>
      <c r="L639" s="125"/>
      <c r="R639" s="50"/>
      <c r="S639" s="50"/>
      <c r="T639" s="50"/>
      <c r="U639" s="50"/>
      <c r="V639" s="50"/>
      <c r="W639" s="52"/>
      <c r="X639" s="50"/>
      <c r="Y639" s="50"/>
      <c r="Z639" s="50"/>
    </row>
    <row r="640" spans="1:26" ht="17.2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0"/>
      <c r="K640" s="125"/>
      <c r="L640" s="125"/>
      <c r="R640" s="50"/>
      <c r="S640" s="50"/>
      <c r="T640" s="50"/>
      <c r="U640" s="50"/>
      <c r="V640" s="50"/>
      <c r="W640" s="52"/>
      <c r="X640" s="50"/>
      <c r="Y640" s="50"/>
      <c r="Z640" s="50"/>
    </row>
    <row r="641" spans="1:26" ht="17.2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0"/>
      <c r="K641" s="125"/>
      <c r="L641" s="125"/>
      <c r="R641" s="50"/>
      <c r="S641" s="50"/>
      <c r="T641" s="50"/>
      <c r="U641" s="50"/>
      <c r="V641" s="50"/>
      <c r="W641" s="52"/>
      <c r="X641" s="50"/>
      <c r="Y641" s="50"/>
      <c r="Z641" s="50"/>
    </row>
    <row r="642" spans="1:26" ht="17.2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0"/>
      <c r="K642" s="125"/>
      <c r="L642" s="125"/>
      <c r="R642" s="50"/>
      <c r="S642" s="50"/>
      <c r="T642" s="50"/>
      <c r="U642" s="50"/>
      <c r="V642" s="50"/>
      <c r="W642" s="52"/>
      <c r="X642" s="50"/>
      <c r="Y642" s="50"/>
      <c r="Z642" s="50"/>
    </row>
    <row r="643" spans="1:26" ht="17.2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0"/>
      <c r="K643" s="125"/>
      <c r="L643" s="125"/>
      <c r="R643" s="50"/>
      <c r="S643" s="50"/>
      <c r="T643" s="50"/>
      <c r="U643" s="50"/>
      <c r="V643" s="50"/>
      <c r="W643" s="52"/>
      <c r="X643" s="50"/>
      <c r="Y643" s="50"/>
      <c r="Z643" s="50"/>
    </row>
    <row r="644" spans="1:26" ht="17.2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0"/>
      <c r="K644" s="125"/>
      <c r="L644" s="125"/>
      <c r="R644" s="50"/>
      <c r="S644" s="50"/>
      <c r="T644" s="50"/>
      <c r="U644" s="50"/>
      <c r="V644" s="50"/>
      <c r="W644" s="52"/>
      <c r="X644" s="50"/>
      <c r="Y644" s="50"/>
      <c r="Z644" s="50"/>
    </row>
    <row r="645" spans="1:26" ht="17.2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0"/>
      <c r="K645" s="125"/>
      <c r="L645" s="125"/>
      <c r="R645" s="50"/>
      <c r="S645" s="50"/>
      <c r="T645" s="50"/>
      <c r="U645" s="50"/>
      <c r="V645" s="50"/>
      <c r="W645" s="52"/>
      <c r="X645" s="50"/>
      <c r="Y645" s="50"/>
      <c r="Z645" s="50"/>
    </row>
    <row r="646" spans="1:26" ht="17.2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0"/>
      <c r="K646" s="125"/>
      <c r="L646" s="125"/>
      <c r="R646" s="50"/>
      <c r="S646" s="50"/>
      <c r="T646" s="50"/>
      <c r="U646" s="50"/>
      <c r="V646" s="50"/>
      <c r="W646" s="52"/>
      <c r="X646" s="50"/>
      <c r="Y646" s="50"/>
      <c r="Z646" s="50"/>
    </row>
    <row r="647" spans="1:26" ht="17.2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0"/>
      <c r="K647" s="125"/>
      <c r="L647" s="125"/>
      <c r="R647" s="50"/>
      <c r="S647" s="50"/>
      <c r="T647" s="50"/>
      <c r="U647" s="50"/>
      <c r="V647" s="50"/>
      <c r="W647" s="52"/>
      <c r="X647" s="50"/>
      <c r="Y647" s="50"/>
      <c r="Z647" s="50"/>
    </row>
    <row r="648" spans="1:26" ht="17.2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0"/>
      <c r="K648" s="125"/>
      <c r="L648" s="125"/>
      <c r="R648" s="50"/>
      <c r="S648" s="50"/>
      <c r="T648" s="50"/>
      <c r="U648" s="50"/>
      <c r="V648" s="50"/>
      <c r="W648" s="52"/>
      <c r="X648" s="50"/>
      <c r="Y648" s="50"/>
      <c r="Z648" s="50"/>
    </row>
    <row r="649" spans="1:26" ht="17.2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0"/>
      <c r="K649" s="125"/>
      <c r="L649" s="125"/>
      <c r="R649" s="50"/>
      <c r="S649" s="50"/>
      <c r="T649" s="50"/>
      <c r="U649" s="50"/>
      <c r="V649" s="50"/>
      <c r="W649" s="52"/>
      <c r="X649" s="50"/>
      <c r="Y649" s="50"/>
      <c r="Z649" s="50"/>
    </row>
    <row r="650" spans="1:26" ht="17.2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0"/>
      <c r="K650" s="125"/>
      <c r="L650" s="125"/>
      <c r="R650" s="50"/>
      <c r="S650" s="50"/>
      <c r="T650" s="50"/>
      <c r="U650" s="50"/>
      <c r="V650" s="50"/>
      <c r="W650" s="52"/>
      <c r="X650" s="50"/>
      <c r="Y650" s="50"/>
      <c r="Z650" s="50"/>
    </row>
    <row r="651" spans="1:26" ht="17.2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0"/>
      <c r="K651" s="125"/>
      <c r="L651" s="125"/>
      <c r="R651" s="50"/>
      <c r="S651" s="50"/>
      <c r="T651" s="50"/>
      <c r="U651" s="50"/>
      <c r="V651" s="50"/>
      <c r="W651" s="52"/>
      <c r="X651" s="50"/>
      <c r="Y651" s="50"/>
      <c r="Z651" s="50"/>
    </row>
    <row r="652" spans="1:26" ht="17.2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0"/>
      <c r="K652" s="125"/>
      <c r="L652" s="125"/>
      <c r="R652" s="50"/>
      <c r="S652" s="50"/>
      <c r="T652" s="50"/>
      <c r="U652" s="50"/>
      <c r="V652" s="50"/>
      <c r="W652" s="52"/>
      <c r="X652" s="50"/>
      <c r="Y652" s="50"/>
      <c r="Z652" s="50"/>
    </row>
    <row r="653" spans="1:26" ht="17.2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0"/>
      <c r="K653" s="125"/>
      <c r="L653" s="125"/>
      <c r="R653" s="50"/>
      <c r="S653" s="50"/>
      <c r="T653" s="50"/>
      <c r="U653" s="50"/>
      <c r="V653" s="50"/>
      <c r="W653" s="52"/>
      <c r="X653" s="50"/>
      <c r="Y653" s="50"/>
      <c r="Z653" s="50"/>
    </row>
    <row r="654" spans="1:26" ht="17.2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0"/>
      <c r="K654" s="125"/>
      <c r="L654" s="125"/>
      <c r="R654" s="50"/>
      <c r="S654" s="50"/>
      <c r="T654" s="50"/>
      <c r="U654" s="50"/>
      <c r="V654" s="50"/>
      <c r="W654" s="52"/>
      <c r="X654" s="50"/>
      <c r="Y654" s="50"/>
      <c r="Z654" s="50"/>
    </row>
    <row r="655" spans="1:26" ht="17.2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0"/>
      <c r="K655" s="125"/>
      <c r="L655" s="125"/>
      <c r="R655" s="50"/>
      <c r="S655" s="50"/>
      <c r="T655" s="50"/>
      <c r="U655" s="50"/>
      <c r="V655" s="50"/>
      <c r="W655" s="52"/>
      <c r="X655" s="50"/>
      <c r="Y655" s="50"/>
      <c r="Z655" s="50"/>
    </row>
    <row r="656" spans="1:26" ht="17.2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0"/>
      <c r="K656" s="125"/>
      <c r="L656" s="125"/>
      <c r="R656" s="50"/>
      <c r="S656" s="50"/>
      <c r="T656" s="50"/>
      <c r="U656" s="50"/>
      <c r="V656" s="50"/>
      <c r="W656" s="52"/>
      <c r="X656" s="50"/>
      <c r="Y656" s="50"/>
      <c r="Z656" s="50"/>
    </row>
    <row r="657" spans="1:26" ht="17.2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0"/>
      <c r="K657" s="125"/>
      <c r="L657" s="125"/>
      <c r="R657" s="50"/>
      <c r="S657" s="50"/>
      <c r="T657" s="50"/>
      <c r="U657" s="50"/>
      <c r="V657" s="50"/>
      <c r="W657" s="52"/>
      <c r="X657" s="50"/>
      <c r="Y657" s="50"/>
      <c r="Z657" s="50"/>
    </row>
    <row r="658" spans="1:26" ht="17.2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0"/>
      <c r="K658" s="125"/>
      <c r="L658" s="125"/>
      <c r="R658" s="50"/>
      <c r="S658" s="50"/>
      <c r="T658" s="50"/>
      <c r="U658" s="50"/>
      <c r="V658" s="50"/>
      <c r="W658" s="52"/>
      <c r="X658" s="50"/>
      <c r="Y658" s="50"/>
      <c r="Z658" s="50"/>
    </row>
    <row r="659" spans="1:26" ht="17.2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0"/>
      <c r="K659" s="125"/>
      <c r="L659" s="125"/>
      <c r="R659" s="50"/>
      <c r="S659" s="50"/>
      <c r="T659" s="50"/>
      <c r="U659" s="50"/>
      <c r="V659" s="50"/>
      <c r="W659" s="52"/>
      <c r="X659" s="50"/>
      <c r="Y659" s="50"/>
      <c r="Z659" s="50"/>
    </row>
    <row r="660" spans="1:26" ht="17.2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0"/>
      <c r="K660" s="125"/>
      <c r="L660" s="125"/>
      <c r="R660" s="50"/>
      <c r="S660" s="50"/>
      <c r="T660" s="50"/>
      <c r="U660" s="50"/>
      <c r="V660" s="50"/>
      <c r="W660" s="52"/>
      <c r="X660" s="50"/>
      <c r="Y660" s="50"/>
      <c r="Z660" s="50"/>
    </row>
    <row r="661" spans="1:26" ht="17.2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0"/>
      <c r="K661" s="125"/>
      <c r="L661" s="125"/>
      <c r="R661" s="50"/>
      <c r="S661" s="50"/>
      <c r="T661" s="50"/>
      <c r="U661" s="50"/>
      <c r="V661" s="50"/>
      <c r="W661" s="52"/>
      <c r="X661" s="50"/>
      <c r="Y661" s="50"/>
      <c r="Z661" s="50"/>
    </row>
    <row r="662" spans="1:26" ht="17.2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0"/>
      <c r="K662" s="125"/>
      <c r="L662" s="125"/>
      <c r="R662" s="50"/>
      <c r="S662" s="50"/>
      <c r="T662" s="50"/>
      <c r="U662" s="50"/>
      <c r="V662" s="50"/>
      <c r="W662" s="52"/>
      <c r="X662" s="50"/>
      <c r="Y662" s="50"/>
      <c r="Z662" s="50"/>
    </row>
    <row r="663" spans="1:26" ht="17.2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0"/>
      <c r="K663" s="125"/>
      <c r="L663" s="125"/>
      <c r="R663" s="50"/>
      <c r="S663" s="50"/>
      <c r="T663" s="50"/>
      <c r="U663" s="50"/>
      <c r="V663" s="50"/>
      <c r="W663" s="52"/>
      <c r="X663" s="50"/>
      <c r="Y663" s="50"/>
      <c r="Z663" s="50"/>
    </row>
    <row r="664" spans="1:26" ht="17.2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0"/>
      <c r="K664" s="125"/>
      <c r="L664" s="125"/>
      <c r="R664" s="50"/>
      <c r="S664" s="50"/>
      <c r="T664" s="50"/>
      <c r="U664" s="50"/>
      <c r="V664" s="50"/>
      <c r="W664" s="52"/>
      <c r="X664" s="50"/>
      <c r="Y664" s="50"/>
      <c r="Z664" s="50"/>
    </row>
    <row r="665" spans="1:26" ht="17.2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0"/>
      <c r="K665" s="125"/>
      <c r="L665" s="125"/>
      <c r="R665" s="50"/>
      <c r="S665" s="50"/>
      <c r="T665" s="50"/>
      <c r="U665" s="50"/>
      <c r="V665" s="50"/>
      <c r="W665" s="52"/>
      <c r="X665" s="50"/>
      <c r="Y665" s="50"/>
      <c r="Z665" s="50"/>
    </row>
    <row r="666" spans="1:26" ht="17.2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0"/>
      <c r="K666" s="125"/>
      <c r="L666" s="125"/>
      <c r="R666" s="50"/>
      <c r="S666" s="50"/>
      <c r="T666" s="50"/>
      <c r="U666" s="50"/>
      <c r="V666" s="50"/>
      <c r="W666" s="52"/>
      <c r="X666" s="50"/>
      <c r="Y666" s="50"/>
      <c r="Z666" s="50"/>
    </row>
    <row r="667" spans="1:26" ht="17.2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0"/>
      <c r="K667" s="125"/>
      <c r="L667" s="125"/>
      <c r="R667" s="50"/>
      <c r="S667" s="50"/>
      <c r="T667" s="50"/>
      <c r="U667" s="50"/>
      <c r="V667" s="50"/>
      <c r="W667" s="52"/>
      <c r="X667" s="50"/>
      <c r="Y667" s="50"/>
      <c r="Z667" s="50"/>
    </row>
    <row r="668" spans="1:26" ht="17.2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0"/>
      <c r="K668" s="125"/>
      <c r="L668" s="125"/>
      <c r="R668" s="50"/>
      <c r="S668" s="50"/>
      <c r="T668" s="50"/>
      <c r="U668" s="50"/>
      <c r="V668" s="50"/>
      <c r="W668" s="52"/>
      <c r="X668" s="50"/>
      <c r="Y668" s="50"/>
      <c r="Z668" s="50"/>
    </row>
    <row r="669" spans="1:26" ht="17.2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0"/>
      <c r="K669" s="125"/>
      <c r="L669" s="125"/>
      <c r="R669" s="50"/>
      <c r="S669" s="50"/>
      <c r="T669" s="50"/>
      <c r="U669" s="50"/>
      <c r="V669" s="50"/>
      <c r="W669" s="52"/>
      <c r="X669" s="50"/>
      <c r="Y669" s="50"/>
      <c r="Z669" s="50"/>
    </row>
    <row r="670" spans="1:26" ht="17.2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0"/>
      <c r="K670" s="125"/>
      <c r="L670" s="125"/>
      <c r="R670" s="50"/>
      <c r="S670" s="50"/>
      <c r="T670" s="50"/>
      <c r="U670" s="50"/>
      <c r="V670" s="50"/>
      <c r="W670" s="52"/>
      <c r="X670" s="50"/>
      <c r="Y670" s="50"/>
      <c r="Z670" s="50"/>
    </row>
    <row r="671" spans="1:26" ht="17.2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0"/>
      <c r="K671" s="125"/>
      <c r="L671" s="125"/>
      <c r="R671" s="50"/>
      <c r="S671" s="50"/>
      <c r="T671" s="50"/>
      <c r="U671" s="50"/>
      <c r="V671" s="50"/>
      <c r="W671" s="52"/>
      <c r="X671" s="50"/>
      <c r="Y671" s="50"/>
      <c r="Z671" s="50"/>
    </row>
    <row r="672" spans="1:26" ht="17.2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0"/>
      <c r="K672" s="125"/>
      <c r="L672" s="125"/>
      <c r="R672" s="50"/>
      <c r="S672" s="50"/>
      <c r="T672" s="50"/>
      <c r="U672" s="50"/>
      <c r="V672" s="50"/>
      <c r="W672" s="52"/>
      <c r="X672" s="50"/>
      <c r="Y672" s="50"/>
      <c r="Z672" s="50"/>
    </row>
    <row r="673" spans="1:26" ht="17.2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0"/>
      <c r="K673" s="125"/>
      <c r="L673" s="125"/>
      <c r="R673" s="50"/>
      <c r="S673" s="50"/>
      <c r="T673" s="50"/>
      <c r="U673" s="50"/>
      <c r="V673" s="50"/>
      <c r="W673" s="52"/>
      <c r="X673" s="50"/>
      <c r="Y673" s="50"/>
      <c r="Z673" s="50"/>
    </row>
    <row r="674" spans="1:26" ht="17.2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0"/>
      <c r="K674" s="125"/>
      <c r="L674" s="125"/>
      <c r="R674" s="50"/>
      <c r="S674" s="50"/>
      <c r="T674" s="50"/>
      <c r="U674" s="50"/>
      <c r="V674" s="50"/>
      <c r="W674" s="52"/>
      <c r="X674" s="50"/>
      <c r="Y674" s="50"/>
      <c r="Z674" s="50"/>
    </row>
    <row r="675" spans="1:26" ht="17.2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0"/>
      <c r="K675" s="125"/>
      <c r="L675" s="125"/>
      <c r="R675" s="50"/>
      <c r="S675" s="50"/>
      <c r="T675" s="50"/>
      <c r="U675" s="50"/>
      <c r="V675" s="50"/>
      <c r="W675" s="52"/>
      <c r="X675" s="50"/>
      <c r="Y675" s="50"/>
      <c r="Z675" s="50"/>
    </row>
    <row r="676" spans="1:26" ht="17.2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0"/>
      <c r="K676" s="125"/>
      <c r="L676" s="125"/>
      <c r="R676" s="50"/>
      <c r="S676" s="50"/>
      <c r="T676" s="50"/>
      <c r="U676" s="50"/>
      <c r="V676" s="50"/>
      <c r="W676" s="52"/>
      <c r="X676" s="50"/>
      <c r="Y676" s="50"/>
      <c r="Z676" s="50"/>
    </row>
    <row r="677" spans="1:26" ht="17.2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0"/>
      <c r="K677" s="125"/>
      <c r="L677" s="125"/>
      <c r="R677" s="50"/>
      <c r="S677" s="50"/>
      <c r="T677" s="50"/>
      <c r="U677" s="50"/>
      <c r="V677" s="50"/>
      <c r="W677" s="52"/>
      <c r="X677" s="50"/>
      <c r="Y677" s="50"/>
      <c r="Z677" s="50"/>
    </row>
    <row r="678" spans="1:26" ht="17.2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0"/>
      <c r="K678" s="125"/>
      <c r="L678" s="125"/>
      <c r="R678" s="50"/>
      <c r="S678" s="50"/>
      <c r="T678" s="50"/>
      <c r="U678" s="50"/>
      <c r="V678" s="50"/>
      <c r="W678" s="52"/>
      <c r="X678" s="50"/>
      <c r="Y678" s="50"/>
      <c r="Z678" s="50"/>
    </row>
    <row r="679" spans="1:26" ht="17.2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0"/>
      <c r="K679" s="125"/>
      <c r="L679" s="125"/>
      <c r="R679" s="50"/>
      <c r="S679" s="50"/>
      <c r="T679" s="50"/>
      <c r="U679" s="50"/>
      <c r="V679" s="50"/>
      <c r="W679" s="52"/>
      <c r="X679" s="50"/>
      <c r="Y679" s="50"/>
      <c r="Z679" s="50"/>
    </row>
    <row r="680" spans="1:26" ht="17.2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0"/>
      <c r="K680" s="125"/>
      <c r="L680" s="125"/>
      <c r="R680" s="50"/>
      <c r="S680" s="50"/>
      <c r="T680" s="50"/>
      <c r="U680" s="50"/>
      <c r="V680" s="50"/>
      <c r="W680" s="52"/>
      <c r="X680" s="50"/>
      <c r="Y680" s="50"/>
      <c r="Z680" s="50"/>
    </row>
    <row r="681" spans="1:26" ht="17.2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0"/>
      <c r="K681" s="125"/>
      <c r="L681" s="125"/>
      <c r="R681" s="50"/>
      <c r="S681" s="50"/>
      <c r="T681" s="50"/>
      <c r="U681" s="50"/>
      <c r="V681" s="50"/>
      <c r="W681" s="52"/>
      <c r="X681" s="50"/>
      <c r="Y681" s="50"/>
      <c r="Z681" s="50"/>
    </row>
    <row r="682" spans="1:26" ht="17.2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0"/>
      <c r="K682" s="125"/>
      <c r="L682" s="125"/>
      <c r="R682" s="50"/>
      <c r="S682" s="50"/>
      <c r="T682" s="50"/>
      <c r="U682" s="50"/>
      <c r="V682" s="50"/>
      <c r="W682" s="52"/>
      <c r="X682" s="50"/>
      <c r="Y682" s="50"/>
      <c r="Z682" s="50"/>
    </row>
    <row r="683" spans="1:26" ht="17.2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0"/>
      <c r="K683" s="125"/>
      <c r="L683" s="125"/>
      <c r="R683" s="50"/>
      <c r="S683" s="50"/>
      <c r="T683" s="50"/>
      <c r="U683" s="50"/>
      <c r="V683" s="50"/>
      <c r="W683" s="52"/>
      <c r="X683" s="50"/>
      <c r="Y683" s="50"/>
      <c r="Z683" s="50"/>
    </row>
    <row r="684" spans="1:26" ht="17.2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0"/>
      <c r="K684" s="125"/>
      <c r="L684" s="125"/>
      <c r="R684" s="50"/>
      <c r="S684" s="50"/>
      <c r="T684" s="50"/>
      <c r="U684" s="50"/>
      <c r="V684" s="50"/>
      <c r="W684" s="52"/>
      <c r="X684" s="50"/>
      <c r="Y684" s="50"/>
      <c r="Z684" s="50"/>
    </row>
    <row r="685" spans="1:26" ht="17.2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0"/>
      <c r="K685" s="125"/>
      <c r="L685" s="125"/>
      <c r="R685" s="50"/>
      <c r="S685" s="50"/>
      <c r="T685" s="50"/>
      <c r="U685" s="50"/>
      <c r="V685" s="50"/>
      <c r="W685" s="52"/>
      <c r="X685" s="50"/>
      <c r="Y685" s="50"/>
      <c r="Z685" s="50"/>
    </row>
    <row r="686" spans="1:26" ht="17.2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0"/>
      <c r="K686" s="125"/>
      <c r="L686" s="125"/>
      <c r="R686" s="50"/>
      <c r="S686" s="50"/>
      <c r="T686" s="50"/>
      <c r="U686" s="50"/>
      <c r="V686" s="50"/>
      <c r="W686" s="52"/>
      <c r="X686" s="50"/>
      <c r="Y686" s="50"/>
      <c r="Z686" s="50"/>
    </row>
    <row r="687" spans="1:26" ht="17.2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0"/>
      <c r="K687" s="125"/>
      <c r="L687" s="125"/>
      <c r="R687" s="50"/>
      <c r="S687" s="50"/>
      <c r="T687" s="50"/>
      <c r="U687" s="50"/>
      <c r="V687" s="50"/>
      <c r="W687" s="52"/>
      <c r="X687" s="50"/>
      <c r="Y687" s="50"/>
      <c r="Z687" s="50"/>
    </row>
    <row r="688" spans="1:26" ht="17.2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0"/>
      <c r="K688" s="125"/>
      <c r="L688" s="125"/>
      <c r="R688" s="50"/>
      <c r="S688" s="50"/>
      <c r="T688" s="50"/>
      <c r="U688" s="50"/>
      <c r="V688" s="50"/>
      <c r="W688" s="52"/>
      <c r="X688" s="50"/>
      <c r="Y688" s="50"/>
      <c r="Z688" s="50"/>
    </row>
    <row r="689" spans="1:26" ht="17.2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0"/>
      <c r="K689" s="125"/>
      <c r="L689" s="125"/>
      <c r="R689" s="50"/>
      <c r="S689" s="50"/>
      <c r="T689" s="50"/>
      <c r="U689" s="50"/>
      <c r="V689" s="50"/>
      <c r="W689" s="52"/>
      <c r="X689" s="50"/>
      <c r="Y689" s="50"/>
      <c r="Z689" s="50"/>
    </row>
    <row r="690" spans="1:26" ht="17.2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0"/>
      <c r="K690" s="125"/>
      <c r="L690" s="125"/>
      <c r="R690" s="50"/>
      <c r="S690" s="50"/>
      <c r="T690" s="50"/>
      <c r="U690" s="50"/>
      <c r="V690" s="50"/>
      <c r="W690" s="52"/>
      <c r="X690" s="50"/>
      <c r="Y690" s="50"/>
      <c r="Z690" s="50"/>
    </row>
    <row r="691" spans="1:26" ht="17.2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0"/>
      <c r="K691" s="125"/>
      <c r="L691" s="125"/>
      <c r="R691" s="50"/>
      <c r="S691" s="50"/>
      <c r="T691" s="50"/>
      <c r="U691" s="50"/>
      <c r="V691" s="50"/>
      <c r="W691" s="52"/>
      <c r="X691" s="50"/>
      <c r="Y691" s="50"/>
      <c r="Z691" s="50"/>
    </row>
    <row r="692" spans="1:26" ht="17.2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0"/>
      <c r="K692" s="125"/>
      <c r="L692" s="125"/>
      <c r="R692" s="50"/>
      <c r="S692" s="50"/>
      <c r="T692" s="50"/>
      <c r="U692" s="50"/>
      <c r="V692" s="50"/>
      <c r="W692" s="52"/>
      <c r="X692" s="50"/>
      <c r="Y692" s="50"/>
      <c r="Z692" s="50"/>
    </row>
    <row r="693" spans="1:26" ht="17.2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0"/>
      <c r="K693" s="125"/>
      <c r="L693" s="125"/>
      <c r="R693" s="50"/>
      <c r="S693" s="50"/>
      <c r="T693" s="50"/>
      <c r="U693" s="50"/>
      <c r="V693" s="50"/>
      <c r="W693" s="52"/>
      <c r="X693" s="50"/>
      <c r="Y693" s="50"/>
      <c r="Z693" s="50"/>
    </row>
    <row r="694" spans="1:26" ht="17.2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0"/>
      <c r="K694" s="125"/>
      <c r="L694" s="125"/>
      <c r="R694" s="50"/>
      <c r="S694" s="50"/>
      <c r="T694" s="50"/>
      <c r="U694" s="50"/>
      <c r="V694" s="50"/>
      <c r="W694" s="52"/>
      <c r="X694" s="50"/>
      <c r="Y694" s="50"/>
      <c r="Z694" s="50"/>
    </row>
    <row r="695" spans="1:26" ht="17.2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0"/>
      <c r="K695" s="125"/>
      <c r="L695" s="125"/>
      <c r="R695" s="50"/>
      <c r="S695" s="50"/>
      <c r="T695" s="50"/>
      <c r="U695" s="50"/>
      <c r="V695" s="50"/>
      <c r="W695" s="52"/>
      <c r="X695" s="50"/>
      <c r="Y695" s="50"/>
      <c r="Z695" s="50"/>
    </row>
    <row r="696" spans="1:26" ht="17.2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0"/>
      <c r="K696" s="125"/>
      <c r="L696" s="125"/>
      <c r="R696" s="50"/>
      <c r="S696" s="50"/>
      <c r="T696" s="50"/>
      <c r="U696" s="50"/>
      <c r="V696" s="50"/>
      <c r="W696" s="52"/>
      <c r="X696" s="50"/>
      <c r="Y696" s="50"/>
      <c r="Z696" s="50"/>
    </row>
    <row r="697" spans="1:26" ht="17.2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0"/>
      <c r="K697" s="125"/>
      <c r="L697" s="125"/>
      <c r="R697" s="50"/>
      <c r="S697" s="50"/>
      <c r="T697" s="50"/>
      <c r="U697" s="50"/>
      <c r="V697" s="50"/>
      <c r="W697" s="52"/>
      <c r="X697" s="50"/>
      <c r="Y697" s="50"/>
      <c r="Z697" s="50"/>
    </row>
    <row r="698" spans="1:26" ht="17.2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0"/>
      <c r="K698" s="125"/>
      <c r="L698" s="125"/>
      <c r="R698" s="50"/>
      <c r="S698" s="50"/>
      <c r="T698" s="50"/>
      <c r="U698" s="50"/>
      <c r="V698" s="50"/>
      <c r="W698" s="52"/>
      <c r="X698" s="50"/>
      <c r="Y698" s="50"/>
      <c r="Z698" s="50"/>
    </row>
    <row r="699" spans="1:26" ht="17.2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0"/>
      <c r="K699" s="125"/>
      <c r="L699" s="125"/>
      <c r="R699" s="50"/>
      <c r="S699" s="50"/>
      <c r="T699" s="50"/>
      <c r="U699" s="50"/>
      <c r="V699" s="50"/>
      <c r="W699" s="52"/>
      <c r="X699" s="50"/>
      <c r="Y699" s="50"/>
      <c r="Z699" s="50"/>
    </row>
    <row r="700" spans="1:26" ht="17.2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0"/>
      <c r="K700" s="125"/>
      <c r="L700" s="125"/>
      <c r="R700" s="50"/>
      <c r="S700" s="50"/>
      <c r="T700" s="50"/>
      <c r="U700" s="50"/>
      <c r="V700" s="50"/>
      <c r="W700" s="52"/>
      <c r="X700" s="50"/>
      <c r="Y700" s="50"/>
      <c r="Z700" s="50"/>
    </row>
    <row r="701" spans="1:26" ht="17.2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0"/>
      <c r="K701" s="125"/>
      <c r="L701" s="125"/>
      <c r="R701" s="50"/>
      <c r="S701" s="50"/>
      <c r="T701" s="50"/>
      <c r="U701" s="50"/>
      <c r="V701" s="50"/>
      <c r="W701" s="52"/>
      <c r="X701" s="50"/>
      <c r="Y701" s="50"/>
      <c r="Z701" s="50"/>
    </row>
    <row r="702" spans="1:26" ht="17.2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0"/>
      <c r="K702" s="125"/>
      <c r="L702" s="125"/>
      <c r="R702" s="50"/>
      <c r="S702" s="50"/>
      <c r="T702" s="50"/>
      <c r="U702" s="50"/>
      <c r="V702" s="50"/>
      <c r="W702" s="52"/>
      <c r="X702" s="50"/>
      <c r="Y702" s="50"/>
      <c r="Z702" s="50"/>
    </row>
    <row r="703" spans="1:26" ht="17.2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0"/>
      <c r="K703" s="125"/>
      <c r="L703" s="125"/>
      <c r="R703" s="50"/>
      <c r="S703" s="50"/>
      <c r="T703" s="50"/>
      <c r="U703" s="50"/>
      <c r="V703" s="50"/>
      <c r="W703" s="52"/>
      <c r="X703" s="50"/>
      <c r="Y703" s="50"/>
      <c r="Z703" s="50"/>
    </row>
    <row r="704" spans="1:26" ht="17.2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0"/>
      <c r="K704" s="125"/>
      <c r="L704" s="125"/>
      <c r="R704" s="50"/>
      <c r="S704" s="50"/>
      <c r="T704" s="50"/>
      <c r="U704" s="50"/>
      <c r="V704" s="50"/>
      <c r="W704" s="52"/>
      <c r="X704" s="50"/>
      <c r="Y704" s="50"/>
      <c r="Z704" s="50"/>
    </row>
    <row r="705" spans="1:26" ht="17.2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0"/>
      <c r="K705" s="125"/>
      <c r="L705" s="125"/>
      <c r="R705" s="50"/>
      <c r="S705" s="50"/>
      <c r="T705" s="50"/>
      <c r="U705" s="50"/>
      <c r="V705" s="50"/>
      <c r="W705" s="52"/>
      <c r="X705" s="50"/>
      <c r="Y705" s="50"/>
      <c r="Z705" s="50"/>
    </row>
    <row r="706" spans="1:26" ht="17.2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0"/>
      <c r="K706" s="125"/>
      <c r="L706" s="125"/>
      <c r="R706" s="50"/>
      <c r="S706" s="50"/>
      <c r="T706" s="50"/>
      <c r="U706" s="50"/>
      <c r="V706" s="50"/>
      <c r="W706" s="52"/>
      <c r="X706" s="50"/>
      <c r="Y706" s="50"/>
      <c r="Z706" s="50"/>
    </row>
    <row r="707" spans="1:26" ht="17.2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0"/>
      <c r="K707" s="125"/>
      <c r="L707" s="125"/>
      <c r="R707" s="50"/>
      <c r="S707" s="50"/>
      <c r="T707" s="50"/>
      <c r="U707" s="50"/>
      <c r="V707" s="50"/>
      <c r="W707" s="52"/>
      <c r="X707" s="50"/>
      <c r="Y707" s="50"/>
      <c r="Z707" s="50"/>
    </row>
    <row r="708" spans="1:26" ht="17.2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0"/>
      <c r="K708" s="125"/>
      <c r="L708" s="125"/>
      <c r="R708" s="50"/>
      <c r="S708" s="50"/>
      <c r="T708" s="50"/>
      <c r="U708" s="50"/>
      <c r="V708" s="50"/>
      <c r="W708" s="52"/>
      <c r="X708" s="50"/>
      <c r="Y708" s="50"/>
      <c r="Z708" s="50"/>
    </row>
    <row r="709" spans="1:26" ht="17.2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0"/>
      <c r="K709" s="125"/>
      <c r="L709" s="125"/>
      <c r="R709" s="50"/>
      <c r="S709" s="50"/>
      <c r="T709" s="50"/>
      <c r="U709" s="50"/>
      <c r="V709" s="50"/>
      <c r="W709" s="52"/>
      <c r="X709" s="50"/>
      <c r="Y709" s="50"/>
      <c r="Z709" s="50"/>
    </row>
    <row r="710" spans="1:26" ht="17.2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0"/>
      <c r="K710" s="125"/>
      <c r="L710" s="125"/>
      <c r="R710" s="50"/>
      <c r="S710" s="50"/>
      <c r="T710" s="50"/>
      <c r="U710" s="50"/>
      <c r="V710" s="50"/>
      <c r="W710" s="52"/>
      <c r="X710" s="50"/>
      <c r="Y710" s="50"/>
      <c r="Z710" s="50"/>
    </row>
    <row r="711" spans="1:26" ht="17.2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0"/>
      <c r="K711" s="125"/>
      <c r="L711" s="125"/>
      <c r="R711" s="50"/>
      <c r="S711" s="50"/>
      <c r="T711" s="50"/>
      <c r="U711" s="50"/>
      <c r="V711" s="50"/>
      <c r="W711" s="52"/>
      <c r="X711" s="50"/>
      <c r="Y711" s="50"/>
      <c r="Z711" s="50"/>
    </row>
    <row r="712" spans="1:26" ht="17.2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0"/>
      <c r="K712" s="125"/>
      <c r="L712" s="125"/>
      <c r="R712" s="50"/>
      <c r="S712" s="50"/>
      <c r="T712" s="50"/>
      <c r="U712" s="50"/>
      <c r="V712" s="50"/>
      <c r="W712" s="52"/>
      <c r="X712" s="50"/>
      <c r="Y712" s="50"/>
      <c r="Z712" s="50"/>
    </row>
    <row r="713" spans="1:26" ht="17.2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0"/>
      <c r="K713" s="125"/>
      <c r="L713" s="125"/>
      <c r="R713" s="50"/>
      <c r="S713" s="50"/>
      <c r="T713" s="50"/>
      <c r="U713" s="50"/>
      <c r="V713" s="50"/>
      <c r="W713" s="52"/>
      <c r="X713" s="50"/>
      <c r="Y713" s="50"/>
      <c r="Z713" s="50"/>
    </row>
    <row r="714" spans="1:26" ht="17.2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0"/>
      <c r="K714" s="125"/>
      <c r="L714" s="125"/>
      <c r="R714" s="50"/>
      <c r="S714" s="50"/>
      <c r="T714" s="50"/>
      <c r="U714" s="50"/>
      <c r="V714" s="50"/>
      <c r="W714" s="52"/>
      <c r="X714" s="50"/>
      <c r="Y714" s="50"/>
      <c r="Z714" s="50"/>
    </row>
    <row r="715" spans="1:26" ht="17.2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0"/>
      <c r="K715" s="125"/>
      <c r="L715" s="125"/>
      <c r="R715" s="50"/>
      <c r="S715" s="50"/>
      <c r="T715" s="50"/>
      <c r="U715" s="50"/>
      <c r="V715" s="50"/>
      <c r="W715" s="52"/>
      <c r="X715" s="50"/>
      <c r="Y715" s="50"/>
      <c r="Z715" s="50"/>
    </row>
    <row r="716" spans="1:26" ht="17.2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0"/>
      <c r="K716" s="125"/>
      <c r="L716" s="125"/>
      <c r="R716" s="50"/>
      <c r="S716" s="50"/>
      <c r="T716" s="50"/>
      <c r="U716" s="50"/>
      <c r="V716" s="50"/>
      <c r="W716" s="52"/>
      <c r="X716" s="50"/>
      <c r="Y716" s="50"/>
      <c r="Z716" s="50"/>
    </row>
    <row r="717" spans="1:26" ht="17.2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0"/>
      <c r="K717" s="125"/>
      <c r="L717" s="125"/>
      <c r="R717" s="50"/>
      <c r="S717" s="50"/>
      <c r="T717" s="50"/>
      <c r="U717" s="50"/>
      <c r="V717" s="50"/>
      <c r="W717" s="52"/>
      <c r="X717" s="50"/>
      <c r="Y717" s="50"/>
      <c r="Z717" s="50"/>
    </row>
    <row r="718" spans="1:26" ht="17.2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0"/>
      <c r="K718" s="125"/>
      <c r="L718" s="125"/>
      <c r="R718" s="50"/>
      <c r="S718" s="50"/>
      <c r="T718" s="50"/>
      <c r="U718" s="50"/>
      <c r="V718" s="50"/>
      <c r="W718" s="52"/>
      <c r="X718" s="50"/>
      <c r="Y718" s="50"/>
      <c r="Z718" s="50"/>
    </row>
    <row r="719" spans="1:26" ht="17.2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0"/>
      <c r="K719" s="125"/>
      <c r="L719" s="125"/>
      <c r="R719" s="50"/>
      <c r="S719" s="50"/>
      <c r="T719" s="50"/>
      <c r="U719" s="50"/>
      <c r="V719" s="50"/>
      <c r="W719" s="52"/>
      <c r="X719" s="50"/>
      <c r="Y719" s="50"/>
      <c r="Z719" s="50"/>
    </row>
    <row r="720" spans="1:26" ht="17.2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0"/>
      <c r="K720" s="125"/>
      <c r="L720" s="125"/>
      <c r="R720" s="50"/>
      <c r="S720" s="50"/>
      <c r="T720" s="50"/>
      <c r="U720" s="50"/>
      <c r="V720" s="50"/>
      <c r="W720" s="52"/>
      <c r="X720" s="50"/>
      <c r="Y720" s="50"/>
      <c r="Z720" s="50"/>
    </row>
    <row r="721" spans="1:26" ht="17.2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0"/>
      <c r="K721" s="125"/>
      <c r="L721" s="125"/>
      <c r="R721" s="50"/>
      <c r="S721" s="50"/>
      <c r="T721" s="50"/>
      <c r="U721" s="50"/>
      <c r="V721" s="50"/>
      <c r="W721" s="52"/>
      <c r="X721" s="50"/>
      <c r="Y721" s="50"/>
      <c r="Z721" s="50"/>
    </row>
    <row r="722" spans="1:26" ht="17.2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0"/>
      <c r="K722" s="125"/>
      <c r="L722" s="125"/>
      <c r="R722" s="50"/>
      <c r="S722" s="50"/>
      <c r="T722" s="50"/>
      <c r="U722" s="50"/>
      <c r="V722" s="50"/>
      <c r="W722" s="52"/>
      <c r="X722" s="50"/>
      <c r="Y722" s="50"/>
      <c r="Z722" s="50"/>
    </row>
    <row r="723" spans="1:26" ht="17.2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0"/>
      <c r="K723" s="125"/>
      <c r="L723" s="125"/>
      <c r="R723" s="50"/>
      <c r="S723" s="50"/>
      <c r="T723" s="50"/>
      <c r="U723" s="50"/>
      <c r="V723" s="50"/>
      <c r="W723" s="52"/>
      <c r="X723" s="50"/>
      <c r="Y723" s="50"/>
      <c r="Z723" s="50"/>
    </row>
    <row r="724" spans="1:26" ht="17.2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0"/>
      <c r="K724" s="125"/>
      <c r="L724" s="125"/>
      <c r="R724" s="50"/>
      <c r="S724" s="50"/>
      <c r="T724" s="50"/>
      <c r="U724" s="50"/>
      <c r="V724" s="50"/>
      <c r="W724" s="52"/>
      <c r="X724" s="50"/>
      <c r="Y724" s="50"/>
      <c r="Z724" s="50"/>
    </row>
    <row r="725" spans="1:26" ht="17.2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0"/>
      <c r="K725" s="125"/>
      <c r="L725" s="125"/>
      <c r="R725" s="50"/>
      <c r="S725" s="50"/>
      <c r="T725" s="50"/>
      <c r="U725" s="50"/>
      <c r="V725" s="50"/>
      <c r="W725" s="52"/>
      <c r="X725" s="50"/>
      <c r="Y725" s="50"/>
      <c r="Z725" s="50"/>
    </row>
    <row r="726" spans="1:26" ht="17.2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0"/>
      <c r="K726" s="125"/>
      <c r="L726" s="125"/>
      <c r="R726" s="50"/>
      <c r="S726" s="50"/>
      <c r="T726" s="50"/>
      <c r="U726" s="50"/>
      <c r="V726" s="50"/>
      <c r="W726" s="52"/>
      <c r="X726" s="50"/>
      <c r="Y726" s="50"/>
      <c r="Z726" s="50"/>
    </row>
    <row r="727" spans="1:26" ht="17.2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0"/>
      <c r="K727" s="125"/>
      <c r="L727" s="125"/>
      <c r="R727" s="50"/>
      <c r="S727" s="50"/>
      <c r="T727" s="50"/>
      <c r="U727" s="50"/>
      <c r="V727" s="50"/>
      <c r="W727" s="52"/>
      <c r="X727" s="50"/>
      <c r="Y727" s="50"/>
      <c r="Z727" s="50"/>
    </row>
    <row r="728" spans="1:26" ht="17.2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0"/>
      <c r="K728" s="125"/>
      <c r="L728" s="125"/>
      <c r="R728" s="50"/>
      <c r="S728" s="50"/>
      <c r="T728" s="50"/>
      <c r="U728" s="50"/>
      <c r="V728" s="50"/>
      <c r="W728" s="52"/>
      <c r="X728" s="50"/>
      <c r="Y728" s="50"/>
      <c r="Z728" s="50"/>
    </row>
    <row r="729" spans="1:26" ht="17.2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0"/>
      <c r="K729" s="125"/>
      <c r="L729" s="125"/>
      <c r="R729" s="50"/>
      <c r="S729" s="50"/>
      <c r="T729" s="50"/>
      <c r="U729" s="50"/>
      <c r="V729" s="50"/>
      <c r="W729" s="52"/>
      <c r="X729" s="50"/>
      <c r="Y729" s="50"/>
      <c r="Z729" s="50"/>
    </row>
    <row r="730" spans="1:26" ht="17.2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0"/>
      <c r="K730" s="125"/>
      <c r="L730" s="125"/>
      <c r="R730" s="50"/>
      <c r="S730" s="50"/>
      <c r="T730" s="50"/>
      <c r="U730" s="50"/>
      <c r="V730" s="50"/>
      <c r="W730" s="52"/>
      <c r="X730" s="50"/>
      <c r="Y730" s="50"/>
      <c r="Z730" s="50"/>
    </row>
    <row r="731" spans="1:26" ht="17.2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0"/>
      <c r="K731" s="125"/>
      <c r="L731" s="125"/>
      <c r="R731" s="50"/>
      <c r="S731" s="50"/>
      <c r="T731" s="50"/>
      <c r="U731" s="50"/>
      <c r="V731" s="50"/>
      <c r="W731" s="52"/>
      <c r="X731" s="50"/>
      <c r="Y731" s="50"/>
      <c r="Z731" s="50"/>
    </row>
    <row r="732" spans="1:26" ht="17.2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0"/>
      <c r="K732" s="125"/>
      <c r="L732" s="125"/>
      <c r="R732" s="50"/>
      <c r="S732" s="50"/>
      <c r="T732" s="50"/>
      <c r="U732" s="50"/>
      <c r="V732" s="50"/>
      <c r="W732" s="52"/>
      <c r="X732" s="50"/>
      <c r="Y732" s="50"/>
      <c r="Z732" s="50"/>
    </row>
    <row r="733" spans="1:26" ht="17.2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0"/>
      <c r="K733" s="125"/>
      <c r="L733" s="125"/>
      <c r="R733" s="50"/>
      <c r="S733" s="50"/>
      <c r="T733" s="50"/>
      <c r="U733" s="50"/>
      <c r="V733" s="50"/>
      <c r="W733" s="52"/>
      <c r="X733" s="50"/>
      <c r="Y733" s="50"/>
      <c r="Z733" s="50"/>
    </row>
    <row r="734" spans="1:26" ht="17.2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0"/>
      <c r="K734" s="125"/>
      <c r="L734" s="125"/>
      <c r="R734" s="50"/>
      <c r="S734" s="50"/>
      <c r="T734" s="50"/>
      <c r="U734" s="50"/>
      <c r="V734" s="50"/>
      <c r="W734" s="52"/>
      <c r="X734" s="50"/>
      <c r="Y734" s="50"/>
      <c r="Z734" s="50"/>
    </row>
    <row r="735" spans="1:26" ht="17.2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0"/>
      <c r="K735" s="125"/>
      <c r="L735" s="125"/>
      <c r="R735" s="50"/>
      <c r="S735" s="50"/>
      <c r="T735" s="50"/>
      <c r="U735" s="50"/>
      <c r="V735" s="50"/>
      <c r="W735" s="52"/>
      <c r="X735" s="50"/>
      <c r="Y735" s="50"/>
      <c r="Z735" s="50"/>
    </row>
    <row r="736" spans="1:26" ht="17.2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0"/>
      <c r="K736" s="125"/>
      <c r="L736" s="125"/>
      <c r="R736" s="50"/>
      <c r="S736" s="50"/>
      <c r="T736" s="50"/>
      <c r="U736" s="50"/>
      <c r="V736" s="50"/>
      <c r="W736" s="52"/>
      <c r="X736" s="50"/>
      <c r="Y736" s="50"/>
      <c r="Z736" s="50"/>
    </row>
    <row r="737" spans="1:26" ht="17.2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0"/>
      <c r="K737" s="125"/>
      <c r="L737" s="125"/>
      <c r="R737" s="50"/>
      <c r="S737" s="50"/>
      <c r="T737" s="50"/>
      <c r="U737" s="50"/>
      <c r="V737" s="50"/>
      <c r="W737" s="52"/>
      <c r="X737" s="50"/>
      <c r="Y737" s="50"/>
      <c r="Z737" s="50"/>
    </row>
    <row r="738" spans="1:26" ht="17.2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0"/>
      <c r="K738" s="125"/>
      <c r="L738" s="125"/>
      <c r="R738" s="50"/>
      <c r="S738" s="50"/>
      <c r="T738" s="50"/>
      <c r="U738" s="50"/>
      <c r="V738" s="50"/>
      <c r="W738" s="52"/>
      <c r="X738" s="50"/>
      <c r="Y738" s="50"/>
      <c r="Z738" s="50"/>
    </row>
    <row r="739" spans="1:26" ht="17.2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0"/>
      <c r="K739" s="125"/>
      <c r="L739" s="125"/>
      <c r="R739" s="50"/>
      <c r="S739" s="50"/>
      <c r="T739" s="50"/>
      <c r="U739" s="50"/>
      <c r="V739" s="50"/>
      <c r="W739" s="52"/>
      <c r="X739" s="50"/>
      <c r="Y739" s="50"/>
      <c r="Z739" s="50"/>
    </row>
    <row r="740" spans="1:26" ht="17.2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0"/>
      <c r="K740" s="125"/>
      <c r="L740" s="125"/>
      <c r="R740" s="50"/>
      <c r="S740" s="50"/>
      <c r="T740" s="50"/>
      <c r="U740" s="50"/>
      <c r="V740" s="50"/>
      <c r="W740" s="52"/>
      <c r="X740" s="50"/>
      <c r="Y740" s="50"/>
      <c r="Z740" s="50"/>
    </row>
    <row r="741" spans="1:26" ht="17.2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0"/>
      <c r="K741" s="125"/>
      <c r="L741" s="125"/>
      <c r="R741" s="50"/>
      <c r="S741" s="50"/>
      <c r="T741" s="50"/>
      <c r="U741" s="50"/>
      <c r="V741" s="50"/>
      <c r="W741" s="52"/>
      <c r="X741" s="50"/>
      <c r="Y741" s="50"/>
      <c r="Z741" s="50"/>
    </row>
    <row r="742" spans="1:26" ht="17.2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0"/>
      <c r="K742" s="125"/>
      <c r="L742" s="125"/>
      <c r="R742" s="50"/>
      <c r="S742" s="50"/>
      <c r="T742" s="50"/>
      <c r="U742" s="50"/>
      <c r="V742" s="50"/>
      <c r="W742" s="52"/>
      <c r="X742" s="50"/>
      <c r="Y742" s="50"/>
      <c r="Z742" s="50"/>
    </row>
    <row r="743" spans="1:26" ht="17.2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0"/>
      <c r="K743" s="125"/>
      <c r="L743" s="125"/>
      <c r="R743" s="50"/>
      <c r="S743" s="50"/>
      <c r="T743" s="50"/>
      <c r="U743" s="50"/>
      <c r="V743" s="50"/>
      <c r="W743" s="52"/>
      <c r="X743" s="50"/>
      <c r="Y743" s="50"/>
      <c r="Z743" s="50"/>
    </row>
    <row r="744" spans="1:26" ht="17.2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0"/>
      <c r="K744" s="125"/>
      <c r="L744" s="125"/>
      <c r="R744" s="50"/>
      <c r="S744" s="50"/>
      <c r="T744" s="50"/>
      <c r="U744" s="50"/>
      <c r="V744" s="50"/>
      <c r="W744" s="52"/>
      <c r="X744" s="50"/>
      <c r="Y744" s="50"/>
      <c r="Z744" s="50"/>
    </row>
    <row r="745" spans="1:26" ht="17.2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0"/>
      <c r="K745" s="125"/>
      <c r="L745" s="125"/>
      <c r="R745" s="50"/>
      <c r="S745" s="50"/>
      <c r="T745" s="50"/>
      <c r="U745" s="50"/>
      <c r="V745" s="50"/>
      <c r="W745" s="52"/>
      <c r="X745" s="50"/>
      <c r="Y745" s="50"/>
      <c r="Z745" s="50"/>
    </row>
    <row r="746" spans="1:26" ht="17.2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0"/>
      <c r="K746" s="125"/>
      <c r="L746" s="125"/>
      <c r="R746" s="50"/>
      <c r="S746" s="50"/>
      <c r="T746" s="50"/>
      <c r="U746" s="50"/>
      <c r="V746" s="50"/>
      <c r="W746" s="52"/>
      <c r="X746" s="50"/>
      <c r="Y746" s="50"/>
      <c r="Z746" s="50"/>
    </row>
    <row r="747" spans="1:26" ht="17.2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0"/>
      <c r="K747" s="125"/>
      <c r="L747" s="125"/>
      <c r="R747" s="50"/>
      <c r="S747" s="50"/>
      <c r="T747" s="50"/>
      <c r="U747" s="50"/>
      <c r="V747" s="50"/>
      <c r="W747" s="52"/>
      <c r="X747" s="50"/>
      <c r="Y747" s="50"/>
      <c r="Z747" s="50"/>
    </row>
    <row r="748" spans="1:26" ht="17.2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0"/>
      <c r="K748" s="125"/>
      <c r="L748" s="125"/>
      <c r="R748" s="50"/>
      <c r="S748" s="50"/>
      <c r="T748" s="50"/>
      <c r="U748" s="50"/>
      <c r="V748" s="50"/>
      <c r="W748" s="52"/>
      <c r="X748" s="50"/>
      <c r="Y748" s="50"/>
      <c r="Z748" s="50"/>
    </row>
    <row r="749" spans="1:26" ht="17.2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0"/>
      <c r="K749" s="125"/>
      <c r="L749" s="125"/>
      <c r="R749" s="50"/>
      <c r="S749" s="50"/>
      <c r="T749" s="50"/>
      <c r="U749" s="50"/>
      <c r="V749" s="50"/>
      <c r="W749" s="52"/>
      <c r="X749" s="50"/>
      <c r="Y749" s="50"/>
      <c r="Z749" s="50"/>
    </row>
    <row r="750" spans="1:26" ht="17.2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0"/>
      <c r="K750" s="125"/>
      <c r="L750" s="125"/>
      <c r="R750" s="50"/>
      <c r="S750" s="50"/>
      <c r="T750" s="50"/>
      <c r="U750" s="50"/>
      <c r="V750" s="50"/>
      <c r="W750" s="52"/>
      <c r="X750" s="50"/>
      <c r="Y750" s="50"/>
      <c r="Z750" s="50"/>
    </row>
    <row r="751" spans="1:26" ht="17.2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0"/>
      <c r="K751" s="125"/>
      <c r="L751" s="125"/>
      <c r="R751" s="50"/>
      <c r="S751" s="50"/>
      <c r="T751" s="50"/>
      <c r="U751" s="50"/>
      <c r="V751" s="50"/>
      <c r="W751" s="52"/>
      <c r="X751" s="50"/>
      <c r="Y751" s="50"/>
      <c r="Z751" s="50"/>
    </row>
    <row r="752" spans="1:26" ht="17.2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0"/>
      <c r="K752" s="125"/>
      <c r="L752" s="125"/>
      <c r="R752" s="50"/>
      <c r="S752" s="50"/>
      <c r="T752" s="50"/>
      <c r="U752" s="50"/>
      <c r="V752" s="50"/>
      <c r="W752" s="52"/>
      <c r="X752" s="50"/>
      <c r="Y752" s="50"/>
      <c r="Z752" s="50"/>
    </row>
    <row r="753" spans="1:26" ht="17.2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0"/>
      <c r="K753" s="125"/>
      <c r="L753" s="125"/>
      <c r="R753" s="50"/>
      <c r="S753" s="50"/>
      <c r="T753" s="50"/>
      <c r="U753" s="50"/>
      <c r="V753" s="50"/>
      <c r="W753" s="52"/>
      <c r="X753" s="50"/>
      <c r="Y753" s="50"/>
      <c r="Z753" s="50"/>
    </row>
    <row r="754" spans="1:26" ht="17.2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0"/>
      <c r="K754" s="125"/>
      <c r="L754" s="125"/>
      <c r="R754" s="50"/>
      <c r="S754" s="50"/>
      <c r="T754" s="50"/>
      <c r="U754" s="50"/>
      <c r="V754" s="50"/>
      <c r="W754" s="52"/>
      <c r="X754" s="50"/>
      <c r="Y754" s="50"/>
      <c r="Z754" s="50"/>
    </row>
    <row r="755" spans="1:26" ht="17.2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0"/>
      <c r="K755" s="125"/>
      <c r="L755" s="125"/>
      <c r="R755" s="50"/>
      <c r="S755" s="50"/>
      <c r="T755" s="50"/>
      <c r="U755" s="50"/>
      <c r="V755" s="50"/>
      <c r="W755" s="52"/>
      <c r="X755" s="50"/>
      <c r="Y755" s="50"/>
      <c r="Z755" s="50"/>
    </row>
    <row r="756" spans="1:26" ht="17.2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0"/>
      <c r="K756" s="125"/>
      <c r="L756" s="125"/>
      <c r="R756" s="50"/>
      <c r="S756" s="50"/>
      <c r="T756" s="50"/>
      <c r="U756" s="50"/>
      <c r="V756" s="50"/>
      <c r="W756" s="52"/>
      <c r="X756" s="50"/>
      <c r="Y756" s="50"/>
      <c r="Z756" s="50"/>
    </row>
    <row r="757" spans="1:26" ht="17.2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0"/>
      <c r="K757" s="125"/>
      <c r="L757" s="125"/>
      <c r="R757" s="50"/>
      <c r="S757" s="50"/>
      <c r="T757" s="50"/>
      <c r="U757" s="50"/>
      <c r="V757" s="50"/>
      <c r="W757" s="52"/>
      <c r="X757" s="50"/>
      <c r="Y757" s="50"/>
      <c r="Z757" s="50"/>
    </row>
    <row r="758" spans="1:26" ht="17.2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0"/>
      <c r="K758" s="125"/>
      <c r="L758" s="125"/>
      <c r="R758" s="50"/>
      <c r="S758" s="50"/>
      <c r="T758" s="50"/>
      <c r="U758" s="50"/>
      <c r="V758" s="50"/>
      <c r="W758" s="52"/>
      <c r="X758" s="50"/>
      <c r="Y758" s="50"/>
      <c r="Z758" s="50"/>
    </row>
    <row r="759" spans="1:26" ht="17.2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0"/>
      <c r="K759" s="125"/>
      <c r="L759" s="125"/>
      <c r="R759" s="50"/>
      <c r="S759" s="50"/>
      <c r="T759" s="50"/>
      <c r="U759" s="50"/>
      <c r="V759" s="50"/>
      <c r="W759" s="52"/>
      <c r="X759" s="50"/>
      <c r="Y759" s="50"/>
      <c r="Z759" s="50"/>
    </row>
    <row r="760" spans="1:26" ht="17.2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0"/>
      <c r="K760" s="125"/>
      <c r="L760" s="125"/>
      <c r="R760" s="50"/>
      <c r="S760" s="50"/>
      <c r="T760" s="50"/>
      <c r="U760" s="50"/>
      <c r="V760" s="50"/>
      <c r="W760" s="52"/>
      <c r="X760" s="50"/>
      <c r="Y760" s="50"/>
      <c r="Z760" s="50"/>
    </row>
    <row r="761" spans="1:26" ht="17.2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0"/>
      <c r="K761" s="125"/>
      <c r="L761" s="125"/>
      <c r="R761" s="50"/>
      <c r="S761" s="50"/>
      <c r="T761" s="50"/>
      <c r="U761" s="50"/>
      <c r="V761" s="50"/>
      <c r="W761" s="52"/>
      <c r="X761" s="50"/>
      <c r="Y761" s="50"/>
      <c r="Z761" s="50"/>
    </row>
    <row r="762" spans="1:26" ht="17.2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0"/>
      <c r="K762" s="125"/>
      <c r="L762" s="125"/>
      <c r="R762" s="50"/>
      <c r="S762" s="50"/>
      <c r="T762" s="50"/>
      <c r="U762" s="50"/>
      <c r="V762" s="50"/>
      <c r="W762" s="52"/>
      <c r="X762" s="50"/>
      <c r="Y762" s="50"/>
      <c r="Z762" s="50"/>
    </row>
    <row r="763" spans="1:26" ht="17.2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0"/>
      <c r="K763" s="125"/>
      <c r="L763" s="125"/>
      <c r="R763" s="50"/>
      <c r="S763" s="50"/>
      <c r="T763" s="50"/>
      <c r="U763" s="50"/>
      <c r="V763" s="50"/>
      <c r="W763" s="52"/>
      <c r="X763" s="50"/>
      <c r="Y763" s="50"/>
      <c r="Z763" s="50"/>
    </row>
    <row r="764" spans="1:26" ht="17.2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0"/>
      <c r="K764" s="125"/>
      <c r="L764" s="125"/>
      <c r="R764" s="50"/>
      <c r="S764" s="50"/>
      <c r="T764" s="50"/>
      <c r="U764" s="50"/>
      <c r="V764" s="50"/>
      <c r="W764" s="52"/>
      <c r="X764" s="50"/>
      <c r="Y764" s="50"/>
      <c r="Z764" s="50"/>
    </row>
    <row r="765" spans="1:26" ht="17.2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0"/>
      <c r="K765" s="125"/>
      <c r="L765" s="125"/>
      <c r="R765" s="50"/>
      <c r="S765" s="50"/>
      <c r="T765" s="50"/>
      <c r="U765" s="50"/>
      <c r="V765" s="50"/>
      <c r="W765" s="52"/>
      <c r="X765" s="50"/>
      <c r="Y765" s="50"/>
      <c r="Z765" s="50"/>
    </row>
    <row r="766" spans="1:26" ht="17.2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0"/>
      <c r="K766" s="125"/>
      <c r="L766" s="125"/>
      <c r="R766" s="50"/>
      <c r="S766" s="50"/>
      <c r="T766" s="50"/>
      <c r="U766" s="50"/>
      <c r="V766" s="50"/>
      <c r="W766" s="52"/>
      <c r="X766" s="50"/>
      <c r="Y766" s="50"/>
      <c r="Z766" s="50"/>
    </row>
    <row r="767" spans="1:26" ht="17.2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0"/>
      <c r="K767" s="125"/>
      <c r="L767" s="125"/>
      <c r="R767" s="50"/>
      <c r="S767" s="50"/>
      <c r="T767" s="50"/>
      <c r="U767" s="50"/>
      <c r="V767" s="50"/>
      <c r="W767" s="52"/>
      <c r="X767" s="50"/>
      <c r="Y767" s="50"/>
      <c r="Z767" s="50"/>
    </row>
    <row r="768" spans="1:26" ht="17.2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0"/>
      <c r="K768" s="125"/>
      <c r="L768" s="125"/>
      <c r="R768" s="50"/>
      <c r="S768" s="50"/>
      <c r="T768" s="50"/>
      <c r="U768" s="50"/>
      <c r="V768" s="50"/>
      <c r="W768" s="52"/>
      <c r="X768" s="50"/>
      <c r="Y768" s="50"/>
      <c r="Z768" s="50"/>
    </row>
    <row r="769" spans="1:26" ht="17.2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0"/>
      <c r="K769" s="125"/>
      <c r="L769" s="125"/>
      <c r="R769" s="50"/>
      <c r="S769" s="50"/>
      <c r="T769" s="50"/>
      <c r="U769" s="50"/>
      <c r="V769" s="50"/>
      <c r="W769" s="52"/>
      <c r="X769" s="50"/>
      <c r="Y769" s="50"/>
      <c r="Z769" s="50"/>
    </row>
    <row r="770" spans="1:26" ht="17.2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0"/>
      <c r="K770" s="125"/>
      <c r="L770" s="125"/>
      <c r="R770" s="50"/>
      <c r="S770" s="50"/>
      <c r="T770" s="50"/>
      <c r="U770" s="50"/>
      <c r="V770" s="50"/>
      <c r="W770" s="52"/>
      <c r="X770" s="50"/>
      <c r="Y770" s="50"/>
      <c r="Z770" s="50"/>
    </row>
    <row r="771" spans="1:26" ht="17.2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0"/>
      <c r="K771" s="125"/>
      <c r="L771" s="125"/>
      <c r="R771" s="50"/>
      <c r="S771" s="50"/>
      <c r="T771" s="50"/>
      <c r="U771" s="50"/>
      <c r="V771" s="50"/>
      <c r="W771" s="52"/>
      <c r="X771" s="50"/>
      <c r="Y771" s="50"/>
      <c r="Z771" s="50"/>
    </row>
    <row r="772" spans="1:26" ht="17.2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0"/>
      <c r="K772" s="125"/>
      <c r="L772" s="125"/>
      <c r="R772" s="50"/>
      <c r="S772" s="50"/>
      <c r="T772" s="50"/>
      <c r="U772" s="50"/>
      <c r="V772" s="50"/>
      <c r="W772" s="52"/>
      <c r="X772" s="50"/>
      <c r="Y772" s="50"/>
      <c r="Z772" s="50"/>
    </row>
    <row r="773" spans="1:26" ht="17.2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0"/>
      <c r="K773" s="125"/>
      <c r="L773" s="125"/>
      <c r="R773" s="50"/>
      <c r="S773" s="50"/>
      <c r="T773" s="50"/>
      <c r="U773" s="50"/>
      <c r="V773" s="50"/>
      <c r="W773" s="52"/>
      <c r="X773" s="50"/>
      <c r="Y773" s="50"/>
      <c r="Z773" s="50"/>
    </row>
    <row r="774" spans="1:26" ht="17.2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0"/>
      <c r="K774" s="125"/>
      <c r="L774" s="125"/>
      <c r="R774" s="50"/>
      <c r="S774" s="50"/>
      <c r="T774" s="50"/>
      <c r="U774" s="50"/>
      <c r="V774" s="50"/>
      <c r="W774" s="52"/>
      <c r="X774" s="50"/>
      <c r="Y774" s="50"/>
      <c r="Z774" s="50"/>
    </row>
    <row r="775" spans="1:26" ht="17.2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0"/>
      <c r="K775" s="125"/>
      <c r="L775" s="125"/>
      <c r="R775" s="50"/>
      <c r="S775" s="50"/>
      <c r="T775" s="50"/>
      <c r="U775" s="50"/>
      <c r="V775" s="50"/>
      <c r="W775" s="52"/>
      <c r="X775" s="50"/>
      <c r="Y775" s="50"/>
      <c r="Z775" s="50"/>
    </row>
    <row r="776" spans="1:26" ht="17.2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0"/>
      <c r="K776" s="125"/>
      <c r="L776" s="125"/>
      <c r="R776" s="50"/>
      <c r="S776" s="50"/>
      <c r="T776" s="50"/>
      <c r="U776" s="50"/>
      <c r="V776" s="50"/>
      <c r="W776" s="52"/>
      <c r="X776" s="50"/>
      <c r="Y776" s="50"/>
      <c r="Z776" s="50"/>
    </row>
    <row r="777" spans="1:26" ht="17.2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0"/>
      <c r="K777" s="125"/>
      <c r="L777" s="125"/>
      <c r="R777" s="50"/>
      <c r="S777" s="50"/>
      <c r="T777" s="50"/>
      <c r="U777" s="50"/>
      <c r="V777" s="50"/>
      <c r="W777" s="52"/>
      <c r="X777" s="50"/>
      <c r="Y777" s="50"/>
      <c r="Z777" s="50"/>
    </row>
    <row r="778" spans="1:26" ht="17.2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0"/>
      <c r="K778" s="125"/>
      <c r="L778" s="125"/>
      <c r="R778" s="50"/>
      <c r="S778" s="50"/>
      <c r="T778" s="50"/>
      <c r="U778" s="50"/>
      <c r="V778" s="50"/>
      <c r="W778" s="52"/>
      <c r="X778" s="50"/>
      <c r="Y778" s="50"/>
      <c r="Z778" s="50"/>
    </row>
    <row r="779" spans="1:26" ht="17.2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0"/>
      <c r="K779" s="125"/>
      <c r="L779" s="125"/>
      <c r="R779" s="50"/>
      <c r="S779" s="50"/>
      <c r="T779" s="50"/>
      <c r="U779" s="50"/>
      <c r="V779" s="50"/>
      <c r="W779" s="52"/>
      <c r="X779" s="50"/>
      <c r="Y779" s="50"/>
      <c r="Z779" s="50"/>
    </row>
    <row r="780" spans="1:26" ht="17.2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0"/>
      <c r="K780" s="125"/>
      <c r="L780" s="125"/>
      <c r="R780" s="50"/>
      <c r="S780" s="50"/>
      <c r="T780" s="50"/>
      <c r="U780" s="50"/>
      <c r="V780" s="50"/>
      <c r="W780" s="52"/>
      <c r="X780" s="50"/>
      <c r="Y780" s="50"/>
      <c r="Z780" s="50"/>
    </row>
    <row r="781" spans="1:26" ht="17.2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0"/>
      <c r="K781" s="125"/>
      <c r="L781" s="125"/>
      <c r="R781" s="50"/>
      <c r="S781" s="50"/>
      <c r="T781" s="50"/>
      <c r="U781" s="50"/>
      <c r="V781" s="50"/>
      <c r="W781" s="52"/>
      <c r="X781" s="50"/>
      <c r="Y781" s="50"/>
      <c r="Z781" s="50"/>
    </row>
    <row r="782" spans="1:26" ht="17.2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0"/>
      <c r="K782" s="125"/>
      <c r="L782" s="125"/>
      <c r="R782" s="50"/>
      <c r="S782" s="50"/>
      <c r="T782" s="50"/>
      <c r="U782" s="50"/>
      <c r="V782" s="50"/>
      <c r="W782" s="52"/>
      <c r="X782" s="50"/>
      <c r="Y782" s="50"/>
      <c r="Z782" s="50"/>
    </row>
    <row r="783" spans="1:26" ht="17.2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0"/>
      <c r="K783" s="125"/>
      <c r="L783" s="125"/>
      <c r="R783" s="50"/>
      <c r="S783" s="50"/>
      <c r="T783" s="50"/>
      <c r="U783" s="50"/>
      <c r="V783" s="50"/>
      <c r="W783" s="52"/>
      <c r="X783" s="50"/>
      <c r="Y783" s="50"/>
      <c r="Z783" s="50"/>
    </row>
    <row r="784" spans="1:26" ht="17.2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0"/>
      <c r="K784" s="125"/>
      <c r="L784" s="125"/>
      <c r="R784" s="50"/>
      <c r="S784" s="50"/>
      <c r="T784" s="50"/>
      <c r="U784" s="50"/>
      <c r="V784" s="50"/>
      <c r="W784" s="52"/>
      <c r="X784" s="50"/>
      <c r="Y784" s="50"/>
      <c r="Z784" s="50"/>
    </row>
    <row r="785" spans="1:26" ht="17.2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0"/>
      <c r="K785" s="125"/>
      <c r="L785" s="125"/>
      <c r="R785" s="50"/>
      <c r="S785" s="50"/>
      <c r="T785" s="50"/>
      <c r="U785" s="50"/>
      <c r="V785" s="50"/>
      <c r="W785" s="52"/>
      <c r="X785" s="50"/>
      <c r="Y785" s="50"/>
      <c r="Z785" s="50"/>
    </row>
    <row r="786" spans="1:26" ht="17.2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0"/>
      <c r="K786" s="125"/>
      <c r="L786" s="125"/>
      <c r="R786" s="50"/>
      <c r="S786" s="50"/>
      <c r="T786" s="50"/>
      <c r="U786" s="50"/>
      <c r="V786" s="50"/>
      <c r="W786" s="52"/>
      <c r="X786" s="50"/>
      <c r="Y786" s="50"/>
      <c r="Z786" s="50"/>
    </row>
    <row r="787" spans="1:26" ht="17.2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0"/>
      <c r="K787" s="125"/>
      <c r="L787" s="125"/>
      <c r="R787" s="50"/>
      <c r="S787" s="50"/>
      <c r="T787" s="50"/>
      <c r="U787" s="50"/>
      <c r="V787" s="50"/>
      <c r="W787" s="52"/>
      <c r="X787" s="50"/>
      <c r="Y787" s="50"/>
      <c r="Z787" s="50"/>
    </row>
    <row r="788" spans="1:26" ht="17.2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0"/>
      <c r="K788" s="125"/>
      <c r="L788" s="125"/>
      <c r="R788" s="50"/>
      <c r="S788" s="50"/>
      <c r="T788" s="50"/>
      <c r="U788" s="50"/>
      <c r="V788" s="50"/>
      <c r="W788" s="52"/>
      <c r="X788" s="50"/>
      <c r="Y788" s="50"/>
      <c r="Z788" s="50"/>
    </row>
    <row r="789" spans="1:26" ht="17.2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0"/>
      <c r="K789" s="125"/>
      <c r="L789" s="125"/>
      <c r="R789" s="50"/>
      <c r="S789" s="50"/>
      <c r="T789" s="50"/>
      <c r="U789" s="50"/>
      <c r="V789" s="50"/>
      <c r="W789" s="52"/>
      <c r="X789" s="50"/>
      <c r="Y789" s="50"/>
      <c r="Z789" s="50"/>
    </row>
    <row r="790" spans="1:26" ht="17.2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0"/>
      <c r="K790" s="125"/>
      <c r="L790" s="125"/>
      <c r="R790" s="50"/>
      <c r="S790" s="50"/>
      <c r="T790" s="50"/>
      <c r="U790" s="50"/>
      <c r="V790" s="50"/>
      <c r="W790" s="52"/>
      <c r="X790" s="50"/>
      <c r="Y790" s="50"/>
      <c r="Z790" s="50"/>
    </row>
    <row r="791" spans="1:26" ht="17.2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0"/>
      <c r="K791" s="125"/>
      <c r="L791" s="125"/>
      <c r="R791" s="50"/>
      <c r="S791" s="50"/>
      <c r="T791" s="50"/>
      <c r="U791" s="50"/>
      <c r="V791" s="50"/>
      <c r="W791" s="52"/>
      <c r="X791" s="50"/>
      <c r="Y791" s="50"/>
      <c r="Z791" s="50"/>
    </row>
    <row r="792" spans="1:26" ht="17.2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0"/>
      <c r="K792" s="125"/>
      <c r="L792" s="125"/>
      <c r="R792" s="50"/>
      <c r="S792" s="50"/>
      <c r="T792" s="50"/>
      <c r="U792" s="50"/>
      <c r="V792" s="50"/>
      <c r="W792" s="52"/>
      <c r="X792" s="50"/>
      <c r="Y792" s="50"/>
      <c r="Z792" s="50"/>
    </row>
    <row r="793" spans="1:26" ht="17.2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0"/>
      <c r="K793" s="125"/>
      <c r="L793" s="125"/>
      <c r="R793" s="50"/>
      <c r="S793" s="50"/>
      <c r="T793" s="50"/>
      <c r="U793" s="50"/>
      <c r="V793" s="50"/>
      <c r="W793" s="52"/>
      <c r="X793" s="50"/>
      <c r="Y793" s="50"/>
      <c r="Z793" s="50"/>
    </row>
    <row r="794" spans="1:26" ht="17.2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0"/>
      <c r="K794" s="125"/>
      <c r="L794" s="125"/>
      <c r="R794" s="50"/>
      <c r="S794" s="50"/>
      <c r="T794" s="50"/>
      <c r="U794" s="50"/>
      <c r="V794" s="50"/>
      <c r="W794" s="52"/>
      <c r="X794" s="50"/>
      <c r="Y794" s="50"/>
      <c r="Z794" s="50"/>
    </row>
    <row r="795" spans="1:26" ht="17.2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0"/>
      <c r="K795" s="125"/>
      <c r="L795" s="125"/>
      <c r="R795" s="50"/>
      <c r="S795" s="50"/>
      <c r="T795" s="50"/>
      <c r="U795" s="50"/>
      <c r="V795" s="50"/>
      <c r="W795" s="52"/>
      <c r="X795" s="50"/>
      <c r="Y795" s="50"/>
      <c r="Z795" s="50"/>
    </row>
    <row r="796" spans="1:26" ht="17.2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0"/>
      <c r="K796" s="125"/>
      <c r="L796" s="125"/>
      <c r="R796" s="50"/>
      <c r="S796" s="50"/>
      <c r="T796" s="50"/>
      <c r="U796" s="50"/>
      <c r="V796" s="50"/>
      <c r="W796" s="52"/>
      <c r="X796" s="50"/>
      <c r="Y796" s="50"/>
      <c r="Z796" s="50"/>
    </row>
    <row r="797" spans="1:26" ht="17.2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0"/>
      <c r="K797" s="125"/>
      <c r="L797" s="125"/>
      <c r="R797" s="50"/>
      <c r="S797" s="50"/>
      <c r="T797" s="50"/>
      <c r="U797" s="50"/>
      <c r="V797" s="50"/>
      <c r="W797" s="52"/>
      <c r="X797" s="50"/>
      <c r="Y797" s="50"/>
      <c r="Z797" s="50"/>
    </row>
    <row r="798" spans="1:26" ht="17.2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0"/>
      <c r="K798" s="125"/>
      <c r="L798" s="125"/>
      <c r="R798" s="50"/>
      <c r="S798" s="50"/>
      <c r="T798" s="50"/>
      <c r="U798" s="50"/>
      <c r="V798" s="50"/>
      <c r="W798" s="52"/>
      <c r="X798" s="50"/>
      <c r="Y798" s="50"/>
      <c r="Z798" s="50"/>
    </row>
    <row r="799" spans="1:26" ht="17.2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0"/>
      <c r="K799" s="125"/>
      <c r="L799" s="125"/>
      <c r="R799" s="50"/>
      <c r="S799" s="50"/>
      <c r="T799" s="50"/>
      <c r="U799" s="50"/>
      <c r="V799" s="50"/>
      <c r="W799" s="52"/>
      <c r="X799" s="50"/>
      <c r="Y799" s="50"/>
      <c r="Z799" s="50"/>
    </row>
    <row r="800" spans="1:26" ht="17.2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0"/>
      <c r="K800" s="125"/>
      <c r="L800" s="125"/>
      <c r="R800" s="50"/>
      <c r="S800" s="50"/>
      <c r="T800" s="50"/>
      <c r="U800" s="50"/>
      <c r="V800" s="50"/>
      <c r="W800" s="52"/>
      <c r="X800" s="50"/>
      <c r="Y800" s="50"/>
      <c r="Z800" s="50"/>
    </row>
    <row r="801" spans="1:26" ht="17.2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0"/>
      <c r="K801" s="125"/>
      <c r="L801" s="125"/>
      <c r="R801" s="50"/>
      <c r="S801" s="50"/>
      <c r="T801" s="50"/>
      <c r="U801" s="50"/>
      <c r="V801" s="50"/>
      <c r="W801" s="52"/>
      <c r="X801" s="50"/>
      <c r="Y801" s="50"/>
      <c r="Z801" s="50"/>
    </row>
    <row r="802" spans="1:26" ht="17.2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0"/>
      <c r="K802" s="125"/>
      <c r="L802" s="125"/>
      <c r="R802" s="50"/>
      <c r="S802" s="50"/>
      <c r="T802" s="50"/>
      <c r="U802" s="50"/>
      <c r="V802" s="50"/>
      <c r="W802" s="52"/>
      <c r="X802" s="50"/>
      <c r="Y802" s="50"/>
      <c r="Z802" s="50"/>
    </row>
    <row r="803" spans="1:26" ht="17.2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0"/>
      <c r="K803" s="125"/>
      <c r="L803" s="125"/>
      <c r="R803" s="50"/>
      <c r="S803" s="50"/>
      <c r="T803" s="50"/>
      <c r="U803" s="50"/>
      <c r="V803" s="50"/>
      <c r="W803" s="52"/>
      <c r="X803" s="50"/>
      <c r="Y803" s="50"/>
      <c r="Z803" s="50"/>
    </row>
    <row r="804" spans="1:26" ht="17.2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0"/>
      <c r="K804" s="125"/>
      <c r="L804" s="125"/>
      <c r="R804" s="50"/>
      <c r="S804" s="50"/>
      <c r="T804" s="50"/>
      <c r="U804" s="50"/>
      <c r="V804" s="50"/>
      <c r="W804" s="52"/>
      <c r="X804" s="50"/>
      <c r="Y804" s="50"/>
      <c r="Z804" s="50"/>
    </row>
    <row r="805" spans="1:26" ht="17.2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0"/>
      <c r="K805" s="125"/>
      <c r="L805" s="125"/>
      <c r="R805" s="50"/>
      <c r="S805" s="50"/>
      <c r="T805" s="50"/>
      <c r="U805" s="50"/>
      <c r="V805" s="50"/>
      <c r="W805" s="52"/>
      <c r="X805" s="50"/>
      <c r="Y805" s="50"/>
      <c r="Z805" s="50"/>
    </row>
    <row r="806" spans="1:26" ht="17.2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0"/>
      <c r="K806" s="125"/>
      <c r="L806" s="125"/>
      <c r="R806" s="50"/>
      <c r="S806" s="50"/>
      <c r="T806" s="50"/>
      <c r="U806" s="50"/>
      <c r="V806" s="50"/>
      <c r="W806" s="52"/>
      <c r="X806" s="50"/>
      <c r="Y806" s="50"/>
      <c r="Z806" s="50"/>
    </row>
    <row r="807" spans="1:26" ht="17.2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0"/>
      <c r="K807" s="125"/>
      <c r="L807" s="125"/>
      <c r="R807" s="50"/>
      <c r="S807" s="50"/>
      <c r="T807" s="50"/>
      <c r="U807" s="50"/>
      <c r="V807" s="50"/>
      <c r="W807" s="52"/>
      <c r="X807" s="50"/>
      <c r="Y807" s="50"/>
      <c r="Z807" s="50"/>
    </row>
    <row r="808" spans="1:26" ht="17.2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0"/>
      <c r="K808" s="125"/>
      <c r="L808" s="125"/>
      <c r="R808" s="50"/>
      <c r="S808" s="50"/>
      <c r="T808" s="50"/>
      <c r="U808" s="50"/>
      <c r="V808" s="50"/>
      <c r="W808" s="52"/>
      <c r="X808" s="50"/>
      <c r="Y808" s="50"/>
      <c r="Z808" s="50"/>
    </row>
    <row r="809" spans="1:26" ht="17.2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0"/>
      <c r="K809" s="125"/>
      <c r="L809" s="125"/>
      <c r="R809" s="50"/>
      <c r="S809" s="50"/>
      <c r="T809" s="50"/>
      <c r="U809" s="50"/>
      <c r="V809" s="50"/>
      <c r="W809" s="52"/>
      <c r="X809" s="50"/>
      <c r="Y809" s="50"/>
      <c r="Z809" s="50"/>
    </row>
    <row r="810" spans="1:26" ht="17.2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0"/>
      <c r="K810" s="125"/>
      <c r="L810" s="125"/>
      <c r="R810" s="50"/>
      <c r="S810" s="50"/>
      <c r="T810" s="50"/>
      <c r="U810" s="50"/>
      <c r="V810" s="50"/>
      <c r="W810" s="52"/>
      <c r="X810" s="50"/>
      <c r="Y810" s="50"/>
      <c r="Z810" s="50"/>
    </row>
    <row r="811" spans="1:26" ht="17.2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0"/>
      <c r="K811" s="125"/>
      <c r="L811" s="125"/>
      <c r="R811" s="50"/>
      <c r="S811" s="50"/>
      <c r="T811" s="50"/>
      <c r="U811" s="50"/>
      <c r="V811" s="50"/>
      <c r="W811" s="52"/>
      <c r="X811" s="50"/>
      <c r="Y811" s="50"/>
      <c r="Z811" s="50"/>
    </row>
    <row r="812" spans="1:26" ht="17.2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0"/>
      <c r="K812" s="125"/>
      <c r="L812" s="125"/>
      <c r="R812" s="50"/>
      <c r="S812" s="50"/>
      <c r="T812" s="50"/>
      <c r="U812" s="50"/>
      <c r="V812" s="50"/>
      <c r="W812" s="52"/>
      <c r="X812" s="50"/>
      <c r="Y812" s="50"/>
      <c r="Z812" s="50"/>
    </row>
    <row r="813" spans="1:26" ht="17.2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0"/>
      <c r="K813" s="125"/>
      <c r="L813" s="125"/>
      <c r="R813" s="50"/>
      <c r="S813" s="50"/>
      <c r="T813" s="50"/>
      <c r="U813" s="50"/>
      <c r="V813" s="50"/>
      <c r="W813" s="52"/>
      <c r="X813" s="50"/>
      <c r="Y813" s="50"/>
      <c r="Z813" s="50"/>
    </row>
    <row r="814" spans="1:26" ht="17.2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0"/>
      <c r="K814" s="125"/>
      <c r="L814" s="125"/>
      <c r="R814" s="50"/>
      <c r="S814" s="50"/>
      <c r="T814" s="50"/>
      <c r="U814" s="50"/>
      <c r="V814" s="50"/>
      <c r="W814" s="52"/>
      <c r="X814" s="50"/>
      <c r="Y814" s="50"/>
      <c r="Z814" s="50"/>
    </row>
    <row r="815" spans="1:26" ht="17.2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0"/>
      <c r="K815" s="125"/>
      <c r="L815" s="125"/>
      <c r="R815" s="50"/>
      <c r="S815" s="50"/>
      <c r="T815" s="50"/>
      <c r="U815" s="50"/>
      <c r="V815" s="50"/>
      <c r="W815" s="52"/>
      <c r="X815" s="50"/>
      <c r="Y815" s="50"/>
      <c r="Z815" s="50"/>
    </row>
    <row r="816" spans="1:26" ht="17.2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0"/>
      <c r="K816" s="125"/>
      <c r="L816" s="125"/>
      <c r="R816" s="50"/>
      <c r="S816" s="50"/>
      <c r="T816" s="50"/>
      <c r="U816" s="50"/>
      <c r="V816" s="50"/>
      <c r="W816" s="52"/>
      <c r="X816" s="50"/>
      <c r="Y816" s="50"/>
      <c r="Z816" s="50"/>
    </row>
    <row r="817" spans="1:26" ht="17.2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0"/>
      <c r="K817" s="125"/>
      <c r="L817" s="125"/>
      <c r="R817" s="50"/>
      <c r="S817" s="50"/>
      <c r="T817" s="50"/>
      <c r="U817" s="50"/>
      <c r="V817" s="50"/>
      <c r="W817" s="52"/>
      <c r="X817" s="50"/>
      <c r="Y817" s="50"/>
      <c r="Z817" s="50"/>
    </row>
    <row r="818" spans="1:26" ht="17.2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0"/>
      <c r="K818" s="125"/>
      <c r="L818" s="125"/>
      <c r="R818" s="50"/>
      <c r="S818" s="50"/>
      <c r="T818" s="50"/>
      <c r="U818" s="50"/>
      <c r="V818" s="50"/>
      <c r="W818" s="52"/>
      <c r="X818" s="50"/>
      <c r="Y818" s="50"/>
      <c r="Z818" s="50"/>
    </row>
    <row r="819" spans="1:26" ht="17.2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0"/>
      <c r="K819" s="125"/>
      <c r="L819" s="125"/>
      <c r="R819" s="50"/>
      <c r="S819" s="50"/>
      <c r="T819" s="50"/>
      <c r="U819" s="50"/>
      <c r="V819" s="50"/>
      <c r="W819" s="52"/>
      <c r="X819" s="50"/>
      <c r="Y819" s="50"/>
      <c r="Z819" s="50"/>
    </row>
    <row r="820" spans="1:26" ht="17.2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0"/>
      <c r="K820" s="125"/>
      <c r="L820" s="125"/>
      <c r="R820" s="50"/>
      <c r="S820" s="50"/>
      <c r="T820" s="50"/>
      <c r="U820" s="50"/>
      <c r="V820" s="50"/>
      <c r="W820" s="52"/>
      <c r="X820" s="50"/>
      <c r="Y820" s="50"/>
      <c r="Z820" s="50"/>
    </row>
    <row r="821" spans="1:26" ht="17.2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0"/>
      <c r="K821" s="125"/>
      <c r="L821" s="125"/>
      <c r="R821" s="50"/>
      <c r="S821" s="50"/>
      <c r="T821" s="50"/>
      <c r="U821" s="50"/>
      <c r="V821" s="50"/>
      <c r="W821" s="52"/>
      <c r="X821" s="50"/>
      <c r="Y821" s="50"/>
      <c r="Z821" s="50"/>
    </row>
    <row r="822" spans="1:26" ht="17.2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0"/>
      <c r="K822" s="125"/>
      <c r="L822" s="125"/>
      <c r="R822" s="50"/>
      <c r="S822" s="50"/>
      <c r="T822" s="50"/>
      <c r="U822" s="50"/>
      <c r="V822" s="50"/>
      <c r="W822" s="52"/>
      <c r="X822" s="50"/>
      <c r="Y822" s="50"/>
      <c r="Z822" s="50"/>
    </row>
    <row r="823" spans="1:26" ht="17.2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0"/>
      <c r="K823" s="125"/>
      <c r="L823" s="125"/>
      <c r="R823" s="50"/>
      <c r="S823" s="50"/>
      <c r="T823" s="50"/>
      <c r="U823" s="50"/>
      <c r="V823" s="50"/>
      <c r="W823" s="52"/>
      <c r="X823" s="50"/>
      <c r="Y823" s="50"/>
      <c r="Z823" s="50"/>
    </row>
    <row r="824" spans="1:26" ht="17.2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0"/>
      <c r="K824" s="125"/>
      <c r="L824" s="125"/>
      <c r="R824" s="50"/>
      <c r="S824" s="50"/>
      <c r="T824" s="50"/>
      <c r="U824" s="50"/>
      <c r="V824" s="50"/>
      <c r="W824" s="52"/>
      <c r="X824" s="50"/>
      <c r="Y824" s="50"/>
      <c r="Z824" s="50"/>
    </row>
    <row r="825" spans="1:26" ht="17.2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0"/>
      <c r="K825" s="125"/>
      <c r="L825" s="125"/>
      <c r="R825" s="50"/>
      <c r="S825" s="50"/>
      <c r="T825" s="50"/>
      <c r="U825" s="50"/>
      <c r="V825" s="50"/>
      <c r="W825" s="52"/>
      <c r="X825" s="50"/>
      <c r="Y825" s="50"/>
      <c r="Z825" s="50"/>
    </row>
    <row r="826" spans="1:26" ht="17.2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0"/>
      <c r="K826" s="125"/>
      <c r="L826" s="125"/>
      <c r="R826" s="50"/>
      <c r="S826" s="50"/>
      <c r="T826" s="50"/>
      <c r="U826" s="50"/>
      <c r="V826" s="50"/>
      <c r="W826" s="52"/>
      <c r="X826" s="50"/>
      <c r="Y826" s="50"/>
      <c r="Z826" s="50"/>
    </row>
    <row r="827" spans="1:26" ht="17.2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0"/>
      <c r="K827" s="125"/>
      <c r="L827" s="125"/>
      <c r="R827" s="50"/>
      <c r="S827" s="50"/>
      <c r="T827" s="50"/>
      <c r="U827" s="50"/>
      <c r="V827" s="50"/>
      <c r="W827" s="52"/>
      <c r="X827" s="50"/>
      <c r="Y827" s="50"/>
      <c r="Z827" s="50"/>
    </row>
    <row r="828" spans="1:26" ht="17.2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0"/>
      <c r="K828" s="125"/>
      <c r="L828" s="125"/>
      <c r="R828" s="50"/>
      <c r="S828" s="50"/>
      <c r="T828" s="50"/>
      <c r="U828" s="50"/>
      <c r="V828" s="50"/>
      <c r="W828" s="52"/>
      <c r="X828" s="50"/>
      <c r="Y828" s="50"/>
      <c r="Z828" s="50"/>
    </row>
    <row r="829" spans="1:26" ht="17.2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0"/>
      <c r="K829" s="125"/>
      <c r="L829" s="125"/>
      <c r="R829" s="50"/>
      <c r="S829" s="50"/>
      <c r="T829" s="50"/>
      <c r="U829" s="50"/>
      <c r="V829" s="50"/>
      <c r="W829" s="52"/>
      <c r="X829" s="50"/>
      <c r="Y829" s="50"/>
      <c r="Z829" s="50"/>
    </row>
    <row r="830" spans="1:26" ht="17.2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0"/>
      <c r="K830" s="125"/>
      <c r="L830" s="125"/>
      <c r="R830" s="50"/>
      <c r="S830" s="50"/>
      <c r="T830" s="50"/>
      <c r="U830" s="50"/>
      <c r="V830" s="50"/>
      <c r="W830" s="52"/>
      <c r="X830" s="50"/>
      <c r="Y830" s="50"/>
      <c r="Z830" s="50"/>
    </row>
    <row r="831" spans="1:26" ht="17.2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0"/>
      <c r="K831" s="125"/>
      <c r="L831" s="125"/>
      <c r="R831" s="50"/>
      <c r="S831" s="50"/>
      <c r="T831" s="50"/>
      <c r="U831" s="50"/>
      <c r="V831" s="50"/>
      <c r="W831" s="52"/>
      <c r="X831" s="50"/>
      <c r="Y831" s="50"/>
      <c r="Z831" s="50"/>
    </row>
    <row r="832" spans="1:26" ht="17.2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0"/>
      <c r="K832" s="125"/>
      <c r="L832" s="125"/>
      <c r="R832" s="50"/>
      <c r="S832" s="50"/>
      <c r="T832" s="50"/>
      <c r="U832" s="50"/>
      <c r="V832" s="50"/>
      <c r="W832" s="52"/>
      <c r="X832" s="50"/>
      <c r="Y832" s="50"/>
      <c r="Z832" s="50"/>
    </row>
    <row r="833" spans="1:26" ht="17.2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0"/>
      <c r="K833" s="125"/>
      <c r="L833" s="125"/>
      <c r="R833" s="50"/>
      <c r="S833" s="50"/>
      <c r="T833" s="50"/>
      <c r="U833" s="50"/>
      <c r="V833" s="50"/>
      <c r="W833" s="52"/>
      <c r="X833" s="50"/>
      <c r="Y833" s="50"/>
      <c r="Z833" s="50"/>
    </row>
    <row r="834" spans="1:26" ht="17.2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0"/>
      <c r="K834" s="125"/>
      <c r="L834" s="125"/>
      <c r="R834" s="50"/>
      <c r="S834" s="50"/>
      <c r="T834" s="50"/>
      <c r="U834" s="50"/>
      <c r="V834" s="50"/>
      <c r="W834" s="52"/>
      <c r="X834" s="50"/>
      <c r="Y834" s="50"/>
      <c r="Z834" s="50"/>
    </row>
    <row r="835" spans="1:26" ht="17.2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0"/>
      <c r="K835" s="125"/>
      <c r="L835" s="125"/>
      <c r="R835" s="50"/>
      <c r="S835" s="50"/>
      <c r="T835" s="50"/>
      <c r="U835" s="50"/>
      <c r="V835" s="50"/>
      <c r="W835" s="52"/>
      <c r="X835" s="50"/>
      <c r="Y835" s="50"/>
      <c r="Z835" s="50"/>
    </row>
    <row r="836" spans="1:26" ht="17.2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0"/>
      <c r="K836" s="125"/>
      <c r="L836" s="125"/>
      <c r="R836" s="50"/>
      <c r="S836" s="50"/>
      <c r="T836" s="50"/>
      <c r="U836" s="50"/>
      <c r="V836" s="50"/>
      <c r="W836" s="52"/>
      <c r="X836" s="50"/>
      <c r="Y836" s="50"/>
      <c r="Z836" s="50"/>
    </row>
    <row r="837" spans="1:26" ht="17.2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0"/>
      <c r="K837" s="125"/>
      <c r="L837" s="125"/>
      <c r="R837" s="50"/>
      <c r="S837" s="50"/>
      <c r="T837" s="50"/>
      <c r="U837" s="50"/>
      <c r="V837" s="50"/>
      <c r="W837" s="52"/>
      <c r="X837" s="50"/>
      <c r="Y837" s="50"/>
      <c r="Z837" s="50"/>
    </row>
    <row r="838" spans="1:26" ht="17.2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0"/>
      <c r="K838" s="125"/>
      <c r="L838" s="125"/>
      <c r="R838" s="50"/>
      <c r="S838" s="50"/>
      <c r="T838" s="50"/>
      <c r="U838" s="50"/>
      <c r="V838" s="50"/>
      <c r="W838" s="52"/>
      <c r="X838" s="50"/>
      <c r="Y838" s="50"/>
      <c r="Z838" s="50"/>
    </row>
    <row r="839" spans="1:26" ht="17.2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0"/>
      <c r="K839" s="125"/>
      <c r="L839" s="125"/>
      <c r="R839" s="50"/>
      <c r="S839" s="50"/>
      <c r="T839" s="50"/>
      <c r="U839" s="50"/>
      <c r="V839" s="50"/>
      <c r="W839" s="52"/>
      <c r="X839" s="50"/>
      <c r="Y839" s="50"/>
      <c r="Z839" s="50"/>
    </row>
    <row r="840" spans="1:26" ht="17.2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0"/>
      <c r="K840" s="125"/>
      <c r="L840" s="125"/>
      <c r="R840" s="50"/>
      <c r="S840" s="50"/>
      <c r="T840" s="50"/>
      <c r="U840" s="50"/>
      <c r="V840" s="50"/>
      <c r="W840" s="52"/>
      <c r="X840" s="50"/>
      <c r="Y840" s="50"/>
      <c r="Z840" s="50"/>
    </row>
    <row r="841" spans="1:26" ht="17.2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0"/>
      <c r="K841" s="125"/>
      <c r="L841" s="125"/>
      <c r="R841" s="50"/>
      <c r="S841" s="50"/>
      <c r="T841" s="50"/>
      <c r="U841" s="50"/>
      <c r="V841" s="50"/>
      <c r="W841" s="52"/>
      <c r="X841" s="50"/>
      <c r="Y841" s="50"/>
      <c r="Z841" s="50"/>
    </row>
    <row r="842" spans="1:26" ht="17.2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0"/>
      <c r="K842" s="125"/>
      <c r="L842" s="125"/>
      <c r="R842" s="50"/>
      <c r="S842" s="50"/>
      <c r="T842" s="50"/>
      <c r="U842" s="50"/>
      <c r="V842" s="50"/>
      <c r="W842" s="52"/>
      <c r="X842" s="50"/>
      <c r="Y842" s="50"/>
      <c r="Z842" s="50"/>
    </row>
    <row r="843" spans="1:26" ht="17.2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0"/>
      <c r="K843" s="125"/>
      <c r="L843" s="125"/>
      <c r="R843" s="50"/>
      <c r="S843" s="50"/>
      <c r="T843" s="50"/>
      <c r="U843" s="50"/>
      <c r="V843" s="50"/>
      <c r="W843" s="52"/>
      <c r="X843" s="50"/>
      <c r="Y843" s="50"/>
      <c r="Z843" s="50"/>
    </row>
    <row r="844" spans="1:26" ht="17.2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0"/>
      <c r="K844" s="125"/>
      <c r="L844" s="125"/>
      <c r="R844" s="50"/>
      <c r="S844" s="50"/>
      <c r="T844" s="50"/>
      <c r="U844" s="50"/>
      <c r="V844" s="50"/>
      <c r="W844" s="52"/>
      <c r="X844" s="50"/>
      <c r="Y844" s="50"/>
      <c r="Z844" s="50"/>
    </row>
    <row r="845" spans="1:26" ht="17.2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0"/>
      <c r="K845" s="125"/>
      <c r="L845" s="125"/>
      <c r="R845" s="50"/>
      <c r="S845" s="50"/>
      <c r="T845" s="50"/>
      <c r="U845" s="50"/>
      <c r="V845" s="50"/>
      <c r="W845" s="52"/>
      <c r="X845" s="50"/>
      <c r="Y845" s="50"/>
      <c r="Z845" s="50"/>
    </row>
    <row r="846" spans="1:26" ht="17.2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0"/>
      <c r="K846" s="125"/>
      <c r="L846" s="125"/>
      <c r="R846" s="50"/>
      <c r="S846" s="50"/>
      <c r="T846" s="50"/>
      <c r="U846" s="50"/>
      <c r="V846" s="50"/>
      <c r="W846" s="52"/>
      <c r="X846" s="50"/>
      <c r="Y846" s="50"/>
      <c r="Z846" s="50"/>
    </row>
    <row r="847" spans="1:26" ht="17.2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0"/>
      <c r="K847" s="125"/>
      <c r="L847" s="125"/>
      <c r="R847" s="50"/>
      <c r="S847" s="50"/>
      <c r="T847" s="50"/>
      <c r="U847" s="50"/>
      <c r="V847" s="50"/>
      <c r="W847" s="52"/>
      <c r="X847" s="50"/>
      <c r="Y847" s="50"/>
      <c r="Z847" s="50"/>
    </row>
    <row r="848" spans="1:26" ht="17.2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0"/>
      <c r="K848" s="125"/>
      <c r="L848" s="125"/>
      <c r="R848" s="50"/>
      <c r="S848" s="50"/>
      <c r="T848" s="50"/>
      <c r="U848" s="50"/>
      <c r="V848" s="50"/>
      <c r="W848" s="52"/>
      <c r="X848" s="50"/>
      <c r="Y848" s="50"/>
      <c r="Z848" s="50"/>
    </row>
    <row r="849" spans="1:26" ht="17.2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0"/>
      <c r="K849" s="125"/>
      <c r="L849" s="125"/>
      <c r="R849" s="50"/>
      <c r="S849" s="50"/>
      <c r="T849" s="50"/>
      <c r="U849" s="50"/>
      <c r="V849" s="50"/>
      <c r="W849" s="52"/>
      <c r="X849" s="50"/>
      <c r="Y849" s="50"/>
      <c r="Z849" s="50"/>
    </row>
    <row r="850" spans="1:26" ht="17.2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0"/>
      <c r="K850" s="125"/>
      <c r="L850" s="125"/>
      <c r="R850" s="50"/>
      <c r="S850" s="50"/>
      <c r="T850" s="50"/>
      <c r="U850" s="50"/>
      <c r="V850" s="50"/>
      <c r="W850" s="52"/>
      <c r="X850" s="50"/>
      <c r="Y850" s="50"/>
      <c r="Z850" s="50"/>
    </row>
    <row r="851" spans="1:26" ht="17.2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0"/>
      <c r="K851" s="125"/>
      <c r="L851" s="125"/>
      <c r="R851" s="50"/>
      <c r="S851" s="50"/>
      <c r="T851" s="50"/>
      <c r="U851" s="50"/>
      <c r="V851" s="50"/>
      <c r="W851" s="52"/>
      <c r="X851" s="50"/>
      <c r="Y851" s="50"/>
      <c r="Z851" s="50"/>
    </row>
    <row r="852" spans="1:26" ht="17.2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0"/>
      <c r="K852" s="125"/>
      <c r="L852" s="125"/>
      <c r="R852" s="50"/>
      <c r="S852" s="50"/>
      <c r="T852" s="50"/>
      <c r="U852" s="50"/>
      <c r="V852" s="50"/>
      <c r="W852" s="52"/>
      <c r="X852" s="50"/>
      <c r="Y852" s="50"/>
      <c r="Z852" s="50"/>
    </row>
    <row r="853" spans="1:26" ht="17.2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0"/>
      <c r="K853" s="125"/>
      <c r="L853" s="125"/>
      <c r="R853" s="50"/>
      <c r="S853" s="50"/>
      <c r="T853" s="50"/>
      <c r="U853" s="50"/>
      <c r="V853" s="50"/>
      <c r="W853" s="52"/>
      <c r="X853" s="50"/>
      <c r="Y853" s="50"/>
      <c r="Z853" s="50"/>
    </row>
    <row r="854" spans="1:26" ht="17.2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0"/>
      <c r="K854" s="125"/>
      <c r="L854" s="125"/>
      <c r="R854" s="50"/>
      <c r="S854" s="50"/>
      <c r="T854" s="50"/>
      <c r="U854" s="50"/>
      <c r="V854" s="50"/>
      <c r="W854" s="52"/>
      <c r="X854" s="50"/>
      <c r="Y854" s="50"/>
      <c r="Z854" s="50"/>
    </row>
    <row r="855" spans="1:26" ht="17.2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0"/>
      <c r="K855" s="125"/>
      <c r="L855" s="125"/>
      <c r="R855" s="50"/>
      <c r="S855" s="50"/>
      <c r="T855" s="50"/>
      <c r="U855" s="50"/>
      <c r="V855" s="50"/>
      <c r="W855" s="52"/>
      <c r="X855" s="50"/>
      <c r="Y855" s="50"/>
      <c r="Z855" s="50"/>
    </row>
    <row r="856" spans="1:26" ht="17.2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0"/>
      <c r="K856" s="125"/>
      <c r="L856" s="125"/>
      <c r="R856" s="50"/>
      <c r="S856" s="50"/>
      <c r="T856" s="50"/>
      <c r="U856" s="50"/>
      <c r="V856" s="50"/>
      <c r="W856" s="52"/>
      <c r="X856" s="50"/>
      <c r="Y856" s="50"/>
      <c r="Z856" s="50"/>
    </row>
    <row r="857" spans="1:26" ht="17.2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0"/>
      <c r="K857" s="125"/>
      <c r="L857" s="125"/>
      <c r="R857" s="50"/>
      <c r="S857" s="50"/>
      <c r="T857" s="50"/>
      <c r="U857" s="50"/>
      <c r="V857" s="50"/>
      <c r="W857" s="52"/>
      <c r="X857" s="50"/>
      <c r="Y857" s="50"/>
      <c r="Z857" s="50"/>
    </row>
    <row r="858" spans="1:26" ht="17.2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0"/>
      <c r="K858" s="125"/>
      <c r="L858" s="125"/>
      <c r="R858" s="50"/>
      <c r="S858" s="50"/>
      <c r="T858" s="50"/>
      <c r="U858" s="50"/>
      <c r="V858" s="50"/>
      <c r="W858" s="52"/>
      <c r="X858" s="50"/>
      <c r="Y858" s="50"/>
      <c r="Z858" s="50"/>
    </row>
    <row r="859" spans="1:26" ht="17.2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0"/>
      <c r="K859" s="125"/>
      <c r="L859" s="125"/>
      <c r="R859" s="50"/>
      <c r="S859" s="50"/>
      <c r="T859" s="50"/>
      <c r="U859" s="50"/>
      <c r="V859" s="50"/>
      <c r="W859" s="52"/>
      <c r="X859" s="50"/>
      <c r="Y859" s="50"/>
      <c r="Z859" s="50"/>
    </row>
    <row r="860" spans="1:26" ht="17.2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0"/>
      <c r="K860" s="125"/>
      <c r="L860" s="125"/>
      <c r="R860" s="50"/>
      <c r="S860" s="50"/>
      <c r="T860" s="50"/>
      <c r="U860" s="50"/>
      <c r="V860" s="50"/>
      <c r="W860" s="52"/>
      <c r="X860" s="50"/>
      <c r="Y860" s="50"/>
      <c r="Z860" s="50"/>
    </row>
    <row r="861" spans="1:26" ht="17.2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0"/>
      <c r="K861" s="125"/>
      <c r="L861" s="125"/>
      <c r="R861" s="50"/>
      <c r="S861" s="50"/>
      <c r="T861" s="50"/>
      <c r="U861" s="50"/>
      <c r="V861" s="50"/>
      <c r="W861" s="52"/>
      <c r="X861" s="50"/>
      <c r="Y861" s="50"/>
      <c r="Z861" s="50"/>
    </row>
    <row r="862" spans="1:26" ht="17.2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0"/>
      <c r="K862" s="125"/>
      <c r="L862" s="125"/>
      <c r="R862" s="50"/>
      <c r="S862" s="50"/>
      <c r="T862" s="50"/>
      <c r="U862" s="50"/>
      <c r="V862" s="50"/>
      <c r="W862" s="52"/>
      <c r="X862" s="50"/>
      <c r="Y862" s="50"/>
      <c r="Z862" s="50"/>
    </row>
    <row r="863" spans="1:26" ht="17.2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0"/>
      <c r="K863" s="125"/>
      <c r="L863" s="125"/>
      <c r="R863" s="50"/>
      <c r="S863" s="50"/>
      <c r="T863" s="50"/>
      <c r="U863" s="50"/>
      <c r="V863" s="50"/>
      <c r="W863" s="52"/>
      <c r="X863" s="50"/>
      <c r="Y863" s="50"/>
      <c r="Z863" s="50"/>
    </row>
    <row r="864" spans="1:26" ht="17.2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0"/>
      <c r="K864" s="125"/>
      <c r="L864" s="125"/>
      <c r="R864" s="50"/>
      <c r="S864" s="50"/>
      <c r="T864" s="50"/>
      <c r="U864" s="50"/>
      <c r="V864" s="50"/>
      <c r="W864" s="52"/>
      <c r="X864" s="50"/>
      <c r="Y864" s="50"/>
      <c r="Z864" s="50"/>
    </row>
    <row r="865" spans="1:26" ht="17.2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0"/>
      <c r="K865" s="125"/>
      <c r="L865" s="125"/>
      <c r="R865" s="50"/>
      <c r="S865" s="50"/>
      <c r="T865" s="50"/>
      <c r="U865" s="50"/>
      <c r="V865" s="50"/>
      <c r="W865" s="52"/>
      <c r="X865" s="50"/>
      <c r="Y865" s="50"/>
      <c r="Z865" s="50"/>
    </row>
    <row r="866" spans="1:26" ht="17.2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0"/>
      <c r="K866" s="125"/>
      <c r="L866" s="125"/>
      <c r="R866" s="50"/>
      <c r="S866" s="50"/>
      <c r="T866" s="50"/>
      <c r="U866" s="50"/>
      <c r="V866" s="50"/>
      <c r="W866" s="52"/>
      <c r="X866" s="50"/>
      <c r="Y866" s="50"/>
      <c r="Z866" s="50"/>
    </row>
    <row r="867" spans="1:26" ht="17.2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0"/>
      <c r="K867" s="125"/>
      <c r="L867" s="125"/>
      <c r="R867" s="50"/>
      <c r="S867" s="50"/>
      <c r="T867" s="50"/>
      <c r="U867" s="50"/>
      <c r="V867" s="50"/>
      <c r="W867" s="52"/>
      <c r="X867" s="50"/>
      <c r="Y867" s="50"/>
      <c r="Z867" s="50"/>
    </row>
    <row r="868" spans="1:26" ht="17.2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0"/>
      <c r="K868" s="125"/>
      <c r="L868" s="125"/>
      <c r="R868" s="50"/>
      <c r="S868" s="50"/>
      <c r="T868" s="50"/>
      <c r="U868" s="50"/>
      <c r="V868" s="50"/>
      <c r="W868" s="52"/>
      <c r="X868" s="50"/>
      <c r="Y868" s="50"/>
      <c r="Z868" s="50"/>
    </row>
    <row r="869" spans="1:26" ht="17.2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0"/>
      <c r="K869" s="125"/>
      <c r="L869" s="125"/>
      <c r="R869" s="50"/>
      <c r="S869" s="50"/>
      <c r="T869" s="50"/>
      <c r="U869" s="50"/>
      <c r="V869" s="50"/>
      <c r="W869" s="52"/>
      <c r="X869" s="50"/>
      <c r="Y869" s="50"/>
      <c r="Z869" s="50"/>
    </row>
    <row r="870" spans="1:26" ht="17.2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0"/>
      <c r="K870" s="125"/>
      <c r="L870" s="125"/>
      <c r="R870" s="50"/>
      <c r="S870" s="50"/>
      <c r="T870" s="50"/>
      <c r="U870" s="50"/>
      <c r="V870" s="50"/>
      <c r="W870" s="52"/>
      <c r="X870" s="50"/>
      <c r="Y870" s="50"/>
      <c r="Z870" s="50"/>
    </row>
    <row r="871" spans="1:26" ht="17.2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0"/>
      <c r="K871" s="125"/>
      <c r="L871" s="125"/>
      <c r="R871" s="50"/>
      <c r="S871" s="50"/>
      <c r="T871" s="50"/>
      <c r="U871" s="50"/>
      <c r="V871" s="50"/>
      <c r="W871" s="52"/>
      <c r="X871" s="50"/>
      <c r="Y871" s="50"/>
      <c r="Z871" s="50"/>
    </row>
    <row r="872" spans="1:26" ht="17.2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0"/>
      <c r="K872" s="125"/>
      <c r="L872" s="125"/>
      <c r="R872" s="50"/>
      <c r="S872" s="50"/>
      <c r="T872" s="50"/>
      <c r="U872" s="50"/>
      <c r="V872" s="50"/>
      <c r="W872" s="52"/>
      <c r="X872" s="50"/>
      <c r="Y872" s="50"/>
      <c r="Z872" s="50"/>
    </row>
    <row r="873" spans="1:26" ht="17.2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0"/>
      <c r="K873" s="125"/>
      <c r="L873" s="125"/>
      <c r="R873" s="50"/>
      <c r="S873" s="50"/>
      <c r="T873" s="50"/>
      <c r="U873" s="50"/>
      <c r="V873" s="50"/>
      <c r="W873" s="52"/>
      <c r="X873" s="50"/>
      <c r="Y873" s="50"/>
      <c r="Z873" s="50"/>
    </row>
    <row r="874" spans="1:26" ht="17.2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0"/>
      <c r="K874" s="125"/>
      <c r="L874" s="125"/>
      <c r="R874" s="50"/>
      <c r="S874" s="50"/>
      <c r="T874" s="50"/>
      <c r="U874" s="50"/>
      <c r="V874" s="50"/>
      <c r="W874" s="52"/>
      <c r="X874" s="50"/>
      <c r="Y874" s="50"/>
      <c r="Z874" s="50"/>
    </row>
    <row r="875" spans="1:26" ht="17.2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0"/>
      <c r="K875" s="125"/>
      <c r="L875" s="125"/>
      <c r="R875" s="50"/>
      <c r="S875" s="50"/>
      <c r="T875" s="50"/>
      <c r="U875" s="50"/>
      <c r="V875" s="50"/>
      <c r="W875" s="52"/>
      <c r="X875" s="50"/>
      <c r="Y875" s="50"/>
      <c r="Z875" s="50"/>
    </row>
    <row r="876" spans="1:26" ht="17.2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0"/>
      <c r="K876" s="125"/>
      <c r="L876" s="125"/>
      <c r="R876" s="50"/>
      <c r="S876" s="50"/>
      <c r="T876" s="50"/>
      <c r="U876" s="50"/>
      <c r="V876" s="50"/>
      <c r="W876" s="52"/>
      <c r="X876" s="50"/>
      <c r="Y876" s="50"/>
      <c r="Z876" s="50"/>
    </row>
    <row r="877" spans="1:26" ht="17.2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0"/>
      <c r="K877" s="125"/>
      <c r="L877" s="125"/>
      <c r="R877" s="50"/>
      <c r="S877" s="50"/>
      <c r="T877" s="50"/>
      <c r="U877" s="50"/>
      <c r="V877" s="50"/>
      <c r="W877" s="52"/>
      <c r="X877" s="50"/>
      <c r="Y877" s="50"/>
      <c r="Z877" s="50"/>
    </row>
    <row r="878" spans="1:26" ht="17.2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0"/>
      <c r="K878" s="125"/>
      <c r="L878" s="125"/>
      <c r="R878" s="50"/>
      <c r="S878" s="50"/>
      <c r="T878" s="50"/>
      <c r="U878" s="50"/>
      <c r="V878" s="50"/>
      <c r="W878" s="52"/>
      <c r="X878" s="50"/>
      <c r="Y878" s="50"/>
      <c r="Z878" s="50"/>
    </row>
    <row r="879" spans="1:26" ht="17.2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0"/>
      <c r="K879" s="125"/>
      <c r="L879" s="125"/>
      <c r="R879" s="50"/>
      <c r="S879" s="50"/>
      <c r="T879" s="50"/>
      <c r="U879" s="50"/>
      <c r="V879" s="50"/>
      <c r="W879" s="52"/>
      <c r="X879" s="50"/>
      <c r="Y879" s="50"/>
      <c r="Z879" s="50"/>
    </row>
    <row r="880" spans="1:26" ht="17.2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0"/>
      <c r="K880" s="125"/>
      <c r="L880" s="125"/>
      <c r="R880" s="50"/>
      <c r="S880" s="50"/>
      <c r="T880" s="50"/>
      <c r="U880" s="50"/>
      <c r="V880" s="50"/>
      <c r="W880" s="52"/>
      <c r="X880" s="50"/>
      <c r="Y880" s="50"/>
      <c r="Z880" s="50"/>
    </row>
    <row r="881" spans="1:26" ht="17.2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0"/>
      <c r="K881" s="125"/>
      <c r="L881" s="125"/>
      <c r="R881" s="50"/>
      <c r="S881" s="50"/>
      <c r="T881" s="50"/>
      <c r="U881" s="50"/>
      <c r="V881" s="50"/>
      <c r="W881" s="52"/>
      <c r="X881" s="50"/>
      <c r="Y881" s="50"/>
      <c r="Z881" s="50"/>
    </row>
    <row r="882" spans="1:26" ht="17.2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0"/>
      <c r="K882" s="125"/>
      <c r="L882" s="125"/>
      <c r="R882" s="50"/>
      <c r="S882" s="50"/>
      <c r="T882" s="50"/>
      <c r="U882" s="50"/>
      <c r="V882" s="50"/>
      <c r="W882" s="52"/>
      <c r="X882" s="50"/>
      <c r="Y882" s="50"/>
      <c r="Z882" s="50"/>
    </row>
    <row r="883" spans="1:26" ht="17.2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0"/>
      <c r="K883" s="125"/>
      <c r="L883" s="125"/>
      <c r="R883" s="50"/>
      <c r="S883" s="50"/>
      <c r="T883" s="50"/>
      <c r="U883" s="50"/>
      <c r="V883" s="50"/>
      <c r="W883" s="52"/>
      <c r="X883" s="50"/>
      <c r="Y883" s="50"/>
      <c r="Z883" s="50"/>
    </row>
    <row r="884" spans="1:26" ht="17.2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0"/>
      <c r="K884" s="125"/>
      <c r="L884" s="125"/>
      <c r="R884" s="50"/>
      <c r="S884" s="50"/>
      <c r="T884" s="50"/>
      <c r="U884" s="50"/>
      <c r="V884" s="50"/>
      <c r="W884" s="52"/>
      <c r="X884" s="50"/>
      <c r="Y884" s="50"/>
      <c r="Z884" s="50"/>
    </row>
    <row r="885" spans="1:26" ht="17.2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0"/>
      <c r="K885" s="125"/>
      <c r="L885" s="125"/>
      <c r="R885" s="50"/>
      <c r="S885" s="50"/>
      <c r="T885" s="50"/>
      <c r="U885" s="50"/>
      <c r="V885" s="50"/>
      <c r="W885" s="52"/>
      <c r="X885" s="50"/>
      <c r="Y885" s="50"/>
      <c r="Z885" s="50"/>
    </row>
    <row r="886" spans="1:26" ht="17.2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0"/>
      <c r="K886" s="125"/>
      <c r="L886" s="125"/>
      <c r="R886" s="50"/>
      <c r="S886" s="50"/>
      <c r="T886" s="50"/>
      <c r="U886" s="50"/>
      <c r="V886" s="50"/>
      <c r="W886" s="52"/>
      <c r="X886" s="50"/>
      <c r="Y886" s="50"/>
      <c r="Z886" s="50"/>
    </row>
    <row r="887" spans="1:26" ht="17.2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0"/>
      <c r="K887" s="125"/>
      <c r="L887" s="125"/>
      <c r="R887" s="50"/>
      <c r="S887" s="50"/>
      <c r="T887" s="50"/>
      <c r="U887" s="50"/>
      <c r="V887" s="50"/>
      <c r="W887" s="52"/>
      <c r="X887" s="50"/>
      <c r="Y887" s="50"/>
      <c r="Z887" s="50"/>
    </row>
    <row r="888" spans="1:26" ht="17.2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0"/>
      <c r="K888" s="125"/>
      <c r="L888" s="125"/>
      <c r="R888" s="50"/>
      <c r="S888" s="50"/>
      <c r="T888" s="50"/>
      <c r="U888" s="50"/>
      <c r="V888" s="50"/>
      <c r="W888" s="52"/>
      <c r="X888" s="50"/>
      <c r="Y888" s="50"/>
      <c r="Z888" s="50"/>
    </row>
    <row r="889" spans="1:26" ht="17.2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0"/>
      <c r="K889" s="125"/>
      <c r="L889" s="125"/>
      <c r="R889" s="50"/>
      <c r="S889" s="50"/>
      <c r="T889" s="50"/>
      <c r="U889" s="50"/>
      <c r="V889" s="50"/>
      <c r="W889" s="52"/>
      <c r="X889" s="50"/>
      <c r="Y889" s="50"/>
      <c r="Z889" s="50"/>
    </row>
    <row r="890" spans="1:26" ht="17.2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0"/>
      <c r="K890" s="125"/>
      <c r="L890" s="125"/>
      <c r="R890" s="50"/>
      <c r="S890" s="50"/>
      <c r="T890" s="50"/>
      <c r="U890" s="50"/>
      <c r="V890" s="50"/>
      <c r="W890" s="52"/>
      <c r="X890" s="50"/>
      <c r="Y890" s="50"/>
      <c r="Z890" s="50"/>
    </row>
    <row r="891" spans="1:26" ht="17.2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0"/>
      <c r="K891" s="125"/>
      <c r="L891" s="125"/>
      <c r="R891" s="50"/>
      <c r="S891" s="50"/>
      <c r="T891" s="50"/>
      <c r="U891" s="50"/>
      <c r="V891" s="50"/>
      <c r="W891" s="52"/>
      <c r="X891" s="50"/>
      <c r="Y891" s="50"/>
      <c r="Z891" s="50"/>
    </row>
    <row r="892" spans="1:26" ht="17.2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0"/>
      <c r="K892" s="125"/>
      <c r="L892" s="125"/>
      <c r="R892" s="50"/>
      <c r="S892" s="50"/>
      <c r="T892" s="50"/>
      <c r="U892" s="50"/>
      <c r="V892" s="50"/>
      <c r="W892" s="52"/>
      <c r="X892" s="50"/>
      <c r="Y892" s="50"/>
      <c r="Z892" s="50"/>
    </row>
    <row r="893" spans="1:26" ht="17.2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0"/>
      <c r="K893" s="125"/>
      <c r="L893" s="125"/>
      <c r="R893" s="50"/>
      <c r="S893" s="50"/>
      <c r="T893" s="50"/>
      <c r="U893" s="50"/>
      <c r="V893" s="50"/>
      <c r="W893" s="52"/>
      <c r="X893" s="50"/>
      <c r="Y893" s="50"/>
      <c r="Z893" s="50"/>
    </row>
    <row r="894" spans="1:26" ht="17.2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0"/>
      <c r="K894" s="125"/>
      <c r="L894" s="125"/>
      <c r="R894" s="50"/>
      <c r="S894" s="50"/>
      <c r="T894" s="50"/>
      <c r="U894" s="50"/>
      <c r="V894" s="50"/>
      <c r="W894" s="52"/>
      <c r="X894" s="50"/>
      <c r="Y894" s="50"/>
      <c r="Z894" s="50"/>
    </row>
    <row r="895" spans="1:26" ht="17.2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0"/>
      <c r="K895" s="125"/>
      <c r="L895" s="125"/>
      <c r="R895" s="50"/>
      <c r="S895" s="50"/>
      <c r="T895" s="50"/>
      <c r="U895" s="50"/>
      <c r="V895" s="50"/>
      <c r="W895" s="52"/>
      <c r="X895" s="50"/>
      <c r="Y895" s="50"/>
      <c r="Z895" s="50"/>
    </row>
    <row r="896" spans="1:26" ht="17.2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0"/>
      <c r="K896" s="125"/>
      <c r="L896" s="125"/>
      <c r="R896" s="50"/>
      <c r="S896" s="50"/>
      <c r="T896" s="50"/>
      <c r="U896" s="50"/>
      <c r="V896" s="50"/>
      <c r="W896" s="52"/>
      <c r="X896" s="50"/>
      <c r="Y896" s="50"/>
      <c r="Z896" s="50"/>
    </row>
    <row r="897" spans="1:26" ht="17.2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0"/>
      <c r="K897" s="125"/>
      <c r="L897" s="125"/>
      <c r="R897" s="50"/>
      <c r="S897" s="50"/>
      <c r="T897" s="50"/>
      <c r="U897" s="50"/>
      <c r="V897" s="50"/>
      <c r="W897" s="52"/>
      <c r="X897" s="50"/>
      <c r="Y897" s="50"/>
      <c r="Z897" s="50"/>
    </row>
    <row r="898" spans="1:26" ht="17.2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0"/>
      <c r="K898" s="125"/>
      <c r="L898" s="125"/>
      <c r="R898" s="50"/>
      <c r="S898" s="50"/>
      <c r="T898" s="50"/>
      <c r="U898" s="50"/>
      <c r="V898" s="50"/>
      <c r="W898" s="52"/>
      <c r="X898" s="50"/>
      <c r="Y898" s="50"/>
      <c r="Z898" s="50"/>
    </row>
    <row r="899" spans="1:26" ht="17.2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0"/>
      <c r="K899" s="125"/>
      <c r="L899" s="125"/>
      <c r="R899" s="50"/>
      <c r="S899" s="50"/>
      <c r="T899" s="50"/>
      <c r="U899" s="50"/>
      <c r="V899" s="50"/>
      <c r="W899" s="52"/>
      <c r="X899" s="50"/>
      <c r="Y899" s="50"/>
      <c r="Z899" s="50"/>
    </row>
    <row r="900" spans="1:26" ht="17.2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0"/>
      <c r="K900" s="125"/>
      <c r="L900" s="125"/>
      <c r="R900" s="50"/>
      <c r="S900" s="50"/>
      <c r="T900" s="50"/>
      <c r="U900" s="50"/>
      <c r="V900" s="50"/>
      <c r="W900" s="52"/>
      <c r="X900" s="50"/>
      <c r="Y900" s="50"/>
      <c r="Z900" s="50"/>
    </row>
    <row r="901" spans="1:26" ht="17.2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0"/>
      <c r="K901" s="125"/>
      <c r="L901" s="125"/>
      <c r="R901" s="50"/>
      <c r="S901" s="50"/>
      <c r="T901" s="50"/>
      <c r="U901" s="50"/>
      <c r="V901" s="50"/>
      <c r="W901" s="52"/>
      <c r="X901" s="50"/>
      <c r="Y901" s="50"/>
      <c r="Z901" s="50"/>
    </row>
    <row r="902" spans="1:26" ht="17.2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0"/>
      <c r="K902" s="125"/>
      <c r="L902" s="125"/>
      <c r="R902" s="50"/>
      <c r="S902" s="50"/>
      <c r="T902" s="50"/>
      <c r="U902" s="50"/>
      <c r="V902" s="50"/>
      <c r="W902" s="52"/>
      <c r="X902" s="50"/>
      <c r="Y902" s="50"/>
      <c r="Z902" s="50"/>
    </row>
    <row r="903" spans="1:26" ht="17.2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0"/>
      <c r="K903" s="125"/>
      <c r="L903" s="125"/>
      <c r="R903" s="50"/>
      <c r="S903" s="50"/>
      <c r="T903" s="50"/>
      <c r="U903" s="50"/>
      <c r="V903" s="50"/>
      <c r="W903" s="52"/>
      <c r="X903" s="50"/>
      <c r="Y903" s="50"/>
      <c r="Z903" s="50"/>
    </row>
    <row r="904" spans="1:26" ht="17.2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0"/>
      <c r="K904" s="125"/>
      <c r="L904" s="125"/>
      <c r="R904" s="50"/>
      <c r="S904" s="50"/>
      <c r="T904" s="50"/>
      <c r="U904" s="50"/>
      <c r="V904" s="50"/>
      <c r="W904" s="52"/>
      <c r="X904" s="50"/>
      <c r="Y904" s="50"/>
      <c r="Z904" s="50"/>
    </row>
    <row r="905" spans="1:26" ht="17.2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0"/>
      <c r="K905" s="125"/>
      <c r="L905" s="125"/>
      <c r="R905" s="50"/>
      <c r="S905" s="50"/>
      <c r="T905" s="50"/>
      <c r="U905" s="50"/>
      <c r="V905" s="50"/>
      <c r="W905" s="52"/>
      <c r="X905" s="50"/>
      <c r="Y905" s="50"/>
      <c r="Z905" s="50"/>
    </row>
    <row r="906" spans="1:26" ht="17.2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0"/>
      <c r="K906" s="125"/>
      <c r="L906" s="125"/>
      <c r="R906" s="50"/>
      <c r="S906" s="50"/>
      <c r="T906" s="50"/>
      <c r="U906" s="50"/>
      <c r="V906" s="50"/>
      <c r="W906" s="52"/>
      <c r="X906" s="50"/>
      <c r="Y906" s="50"/>
      <c r="Z906" s="50"/>
    </row>
    <row r="907" spans="1:26" ht="17.2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0"/>
      <c r="K907" s="125"/>
      <c r="L907" s="125"/>
      <c r="R907" s="50"/>
      <c r="S907" s="50"/>
      <c r="T907" s="50"/>
      <c r="U907" s="50"/>
      <c r="V907" s="50"/>
      <c r="W907" s="52"/>
      <c r="X907" s="50"/>
      <c r="Y907" s="50"/>
      <c r="Z907" s="50"/>
    </row>
    <row r="908" spans="1:26" ht="17.2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0"/>
      <c r="K908" s="125"/>
      <c r="L908" s="125"/>
      <c r="R908" s="50"/>
      <c r="S908" s="50"/>
      <c r="T908" s="50"/>
      <c r="U908" s="50"/>
      <c r="V908" s="50"/>
      <c r="W908" s="52"/>
      <c r="X908" s="50"/>
      <c r="Y908" s="50"/>
      <c r="Z908" s="50"/>
    </row>
    <row r="909" spans="1:26" ht="17.2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0"/>
      <c r="K909" s="125"/>
      <c r="L909" s="125"/>
      <c r="R909" s="50"/>
      <c r="S909" s="50"/>
      <c r="T909" s="50"/>
      <c r="U909" s="50"/>
      <c r="V909" s="50"/>
      <c r="W909" s="52"/>
      <c r="X909" s="50"/>
      <c r="Y909" s="50"/>
      <c r="Z909" s="50"/>
    </row>
    <row r="910" spans="1:26" ht="17.2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0"/>
      <c r="K910" s="125"/>
      <c r="L910" s="125"/>
      <c r="R910" s="50"/>
      <c r="S910" s="50"/>
      <c r="T910" s="50"/>
      <c r="U910" s="50"/>
      <c r="V910" s="50"/>
      <c r="W910" s="52"/>
      <c r="X910" s="50"/>
      <c r="Y910" s="50"/>
      <c r="Z910" s="50"/>
    </row>
    <row r="911" spans="1:26" ht="17.2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0"/>
      <c r="K911" s="125"/>
      <c r="L911" s="125"/>
      <c r="R911" s="50"/>
      <c r="S911" s="50"/>
      <c r="T911" s="50"/>
      <c r="U911" s="50"/>
      <c r="V911" s="50"/>
      <c r="W911" s="52"/>
      <c r="X911" s="50"/>
      <c r="Y911" s="50"/>
      <c r="Z911" s="50"/>
    </row>
    <row r="912" spans="1:26" ht="17.2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0"/>
      <c r="K912" s="125"/>
      <c r="L912" s="125"/>
      <c r="R912" s="50"/>
      <c r="S912" s="50"/>
      <c r="T912" s="50"/>
      <c r="U912" s="50"/>
      <c r="V912" s="50"/>
      <c r="W912" s="52"/>
      <c r="X912" s="50"/>
      <c r="Y912" s="50"/>
      <c r="Z912" s="50"/>
    </row>
    <row r="913" spans="1:26" ht="17.2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0"/>
      <c r="K913" s="125"/>
      <c r="L913" s="125"/>
      <c r="R913" s="50"/>
      <c r="S913" s="50"/>
      <c r="T913" s="50"/>
      <c r="U913" s="50"/>
      <c r="V913" s="50"/>
      <c r="W913" s="52"/>
      <c r="X913" s="50"/>
      <c r="Y913" s="50"/>
      <c r="Z913" s="50"/>
    </row>
    <row r="914" spans="1:26" ht="17.2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0"/>
      <c r="K914" s="125"/>
      <c r="L914" s="125"/>
      <c r="R914" s="50"/>
      <c r="S914" s="50"/>
      <c r="T914" s="50"/>
      <c r="U914" s="50"/>
      <c r="V914" s="50"/>
      <c r="W914" s="52"/>
      <c r="X914" s="50"/>
      <c r="Y914" s="50"/>
      <c r="Z914" s="50"/>
    </row>
    <row r="915" spans="1:26" ht="17.2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0"/>
      <c r="K915" s="125"/>
      <c r="L915" s="125"/>
      <c r="R915" s="50"/>
      <c r="S915" s="50"/>
      <c r="T915" s="50"/>
      <c r="U915" s="50"/>
      <c r="V915" s="50"/>
      <c r="W915" s="52"/>
      <c r="X915" s="50"/>
      <c r="Y915" s="50"/>
      <c r="Z915" s="50"/>
    </row>
    <row r="916" spans="1:26" ht="17.2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0"/>
      <c r="K916" s="125"/>
      <c r="L916" s="125"/>
      <c r="R916" s="50"/>
      <c r="S916" s="50"/>
      <c r="T916" s="50"/>
      <c r="U916" s="50"/>
      <c r="V916" s="50"/>
      <c r="W916" s="52"/>
      <c r="X916" s="50"/>
      <c r="Y916" s="50"/>
      <c r="Z916" s="50"/>
    </row>
    <row r="917" spans="1:26" ht="17.2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0"/>
      <c r="K917" s="125"/>
      <c r="L917" s="125"/>
      <c r="R917" s="50"/>
      <c r="S917" s="50"/>
      <c r="T917" s="50"/>
      <c r="U917" s="50"/>
      <c r="V917" s="50"/>
      <c r="W917" s="52"/>
      <c r="X917" s="50"/>
      <c r="Y917" s="50"/>
      <c r="Z917" s="50"/>
    </row>
    <row r="918" spans="1:26" ht="17.2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0"/>
      <c r="K918" s="125"/>
      <c r="L918" s="125"/>
      <c r="R918" s="50"/>
      <c r="S918" s="50"/>
      <c r="T918" s="50"/>
      <c r="U918" s="50"/>
      <c r="V918" s="50"/>
      <c r="W918" s="52"/>
      <c r="X918" s="50"/>
      <c r="Y918" s="50"/>
      <c r="Z918" s="50"/>
    </row>
    <row r="919" spans="1:26" ht="17.2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0"/>
      <c r="K919" s="125"/>
      <c r="L919" s="125"/>
      <c r="R919" s="50"/>
      <c r="S919" s="50"/>
      <c r="T919" s="50"/>
      <c r="U919" s="50"/>
      <c r="V919" s="50"/>
      <c r="W919" s="52"/>
      <c r="X919" s="50"/>
      <c r="Y919" s="50"/>
      <c r="Z919" s="50"/>
    </row>
    <row r="920" spans="1:26" ht="17.2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0"/>
      <c r="K920" s="125"/>
      <c r="L920" s="125"/>
      <c r="R920" s="50"/>
      <c r="S920" s="50"/>
      <c r="T920" s="50"/>
      <c r="U920" s="50"/>
      <c r="V920" s="50"/>
      <c r="W920" s="52"/>
      <c r="X920" s="50"/>
      <c r="Y920" s="50"/>
      <c r="Z920" s="50"/>
    </row>
    <row r="921" spans="1:26" ht="17.2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0"/>
      <c r="K921" s="125"/>
      <c r="L921" s="125"/>
      <c r="R921" s="50"/>
      <c r="S921" s="50"/>
      <c r="T921" s="50"/>
      <c r="U921" s="50"/>
      <c r="V921" s="50"/>
      <c r="W921" s="52"/>
      <c r="X921" s="50"/>
      <c r="Y921" s="50"/>
      <c r="Z921" s="50"/>
    </row>
    <row r="922" spans="1:26" ht="17.2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0"/>
      <c r="K922" s="125"/>
      <c r="L922" s="125"/>
      <c r="R922" s="50"/>
      <c r="S922" s="50"/>
      <c r="T922" s="50"/>
      <c r="U922" s="50"/>
      <c r="V922" s="50"/>
      <c r="W922" s="52"/>
      <c r="X922" s="50"/>
      <c r="Y922" s="50"/>
      <c r="Z922" s="50"/>
    </row>
    <row r="923" spans="1:26" ht="17.2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0"/>
      <c r="K923" s="125"/>
      <c r="L923" s="125"/>
      <c r="R923" s="50"/>
      <c r="S923" s="50"/>
      <c r="T923" s="50"/>
      <c r="U923" s="50"/>
      <c r="V923" s="50"/>
      <c r="W923" s="52"/>
      <c r="X923" s="50"/>
      <c r="Y923" s="50"/>
      <c r="Z923" s="50"/>
    </row>
    <row r="924" spans="1:26" ht="17.2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0"/>
      <c r="K924" s="125"/>
      <c r="L924" s="125"/>
      <c r="R924" s="50"/>
      <c r="S924" s="50"/>
      <c r="T924" s="50"/>
      <c r="U924" s="50"/>
      <c r="V924" s="50"/>
      <c r="W924" s="52"/>
      <c r="X924" s="50"/>
      <c r="Y924" s="50"/>
      <c r="Z924" s="50"/>
    </row>
    <row r="925" spans="1:26" ht="17.2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0"/>
      <c r="K925" s="125"/>
      <c r="L925" s="125"/>
      <c r="R925" s="50"/>
      <c r="S925" s="50"/>
      <c r="T925" s="50"/>
      <c r="U925" s="50"/>
      <c r="V925" s="50"/>
      <c r="W925" s="52"/>
      <c r="X925" s="50"/>
      <c r="Y925" s="50"/>
      <c r="Z925" s="50"/>
    </row>
    <row r="926" spans="1:26" ht="17.2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0"/>
      <c r="K926" s="125"/>
      <c r="L926" s="125"/>
      <c r="R926" s="50"/>
      <c r="S926" s="50"/>
      <c r="T926" s="50"/>
      <c r="U926" s="50"/>
      <c r="V926" s="50"/>
      <c r="W926" s="52"/>
      <c r="X926" s="50"/>
      <c r="Y926" s="50"/>
      <c r="Z926" s="50"/>
    </row>
    <row r="927" spans="1:26" ht="17.2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0"/>
      <c r="K927" s="125"/>
      <c r="L927" s="125"/>
      <c r="R927" s="50"/>
      <c r="S927" s="50"/>
      <c r="T927" s="50"/>
      <c r="U927" s="50"/>
      <c r="V927" s="50"/>
      <c r="W927" s="52"/>
      <c r="X927" s="50"/>
      <c r="Y927" s="50"/>
      <c r="Z927" s="50"/>
    </row>
    <row r="928" spans="1:26" ht="17.2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0"/>
      <c r="K928" s="125"/>
      <c r="L928" s="125"/>
      <c r="R928" s="50"/>
      <c r="S928" s="50"/>
      <c r="T928" s="50"/>
      <c r="U928" s="50"/>
      <c r="V928" s="50"/>
      <c r="W928" s="52"/>
      <c r="X928" s="50"/>
      <c r="Y928" s="50"/>
      <c r="Z928" s="50"/>
    </row>
    <row r="929" spans="1:26" ht="17.2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0"/>
      <c r="K929" s="125"/>
      <c r="L929" s="125"/>
      <c r="R929" s="50"/>
      <c r="S929" s="50"/>
      <c r="T929" s="50"/>
      <c r="U929" s="50"/>
      <c r="V929" s="50"/>
      <c r="W929" s="52"/>
      <c r="X929" s="50"/>
      <c r="Y929" s="50"/>
      <c r="Z929" s="50"/>
    </row>
    <row r="930" spans="1:26" ht="17.2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0"/>
      <c r="K930" s="125"/>
      <c r="L930" s="125"/>
      <c r="R930" s="50"/>
      <c r="S930" s="50"/>
      <c r="T930" s="50"/>
      <c r="U930" s="50"/>
      <c r="V930" s="50"/>
      <c r="W930" s="52"/>
      <c r="X930" s="50"/>
      <c r="Y930" s="50"/>
      <c r="Z930" s="50"/>
    </row>
    <row r="931" spans="1:26" ht="17.2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0"/>
      <c r="K931" s="125"/>
      <c r="L931" s="125"/>
      <c r="R931" s="50"/>
      <c r="S931" s="50"/>
      <c r="T931" s="50"/>
      <c r="U931" s="50"/>
      <c r="V931" s="50"/>
      <c r="W931" s="52"/>
      <c r="X931" s="50"/>
      <c r="Y931" s="50"/>
      <c r="Z931" s="50"/>
    </row>
    <row r="932" spans="1:26" ht="17.2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0"/>
      <c r="K932" s="125"/>
      <c r="L932" s="125"/>
      <c r="R932" s="50"/>
      <c r="S932" s="50"/>
      <c r="T932" s="50"/>
      <c r="U932" s="50"/>
      <c r="V932" s="50"/>
      <c r="W932" s="52"/>
      <c r="X932" s="50"/>
      <c r="Y932" s="50"/>
      <c r="Z932" s="50"/>
    </row>
    <row r="933" spans="1:26" ht="17.2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0"/>
      <c r="K933" s="125"/>
      <c r="L933" s="125"/>
      <c r="R933" s="50"/>
      <c r="S933" s="50"/>
      <c r="T933" s="50"/>
      <c r="U933" s="50"/>
      <c r="V933" s="50"/>
      <c r="W933" s="52"/>
      <c r="X933" s="50"/>
      <c r="Y933" s="50"/>
      <c r="Z933" s="50"/>
    </row>
    <row r="934" spans="1:26" ht="17.2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0"/>
      <c r="K934" s="125"/>
      <c r="L934" s="125"/>
      <c r="R934" s="50"/>
      <c r="S934" s="50"/>
      <c r="T934" s="50"/>
      <c r="U934" s="50"/>
      <c r="V934" s="50"/>
      <c r="W934" s="52"/>
      <c r="X934" s="50"/>
      <c r="Y934" s="50"/>
      <c r="Z934" s="50"/>
    </row>
    <row r="935" spans="1:26" ht="17.2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0"/>
      <c r="K935" s="125"/>
      <c r="L935" s="125"/>
      <c r="R935" s="50"/>
      <c r="S935" s="50"/>
      <c r="T935" s="50"/>
      <c r="U935" s="50"/>
      <c r="V935" s="50"/>
      <c r="W935" s="52"/>
      <c r="X935" s="50"/>
      <c r="Y935" s="50"/>
      <c r="Z935" s="50"/>
    </row>
    <row r="936" spans="1:26" ht="17.2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0"/>
      <c r="K936" s="125"/>
      <c r="L936" s="125"/>
      <c r="R936" s="50"/>
      <c r="S936" s="50"/>
      <c r="T936" s="50"/>
      <c r="U936" s="50"/>
      <c r="V936" s="50"/>
      <c r="W936" s="52"/>
      <c r="X936" s="50"/>
      <c r="Y936" s="50"/>
      <c r="Z936" s="50"/>
    </row>
    <row r="937" spans="1:26" ht="17.2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0"/>
      <c r="K937" s="125"/>
      <c r="L937" s="125"/>
      <c r="R937" s="50"/>
      <c r="S937" s="50"/>
      <c r="T937" s="50"/>
      <c r="U937" s="50"/>
      <c r="V937" s="50"/>
      <c r="W937" s="52"/>
      <c r="X937" s="50"/>
      <c r="Y937" s="50"/>
      <c r="Z937" s="50"/>
    </row>
    <row r="938" spans="1:26" ht="17.2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0"/>
      <c r="K938" s="125"/>
      <c r="L938" s="125"/>
      <c r="R938" s="50"/>
      <c r="S938" s="50"/>
      <c r="T938" s="50"/>
      <c r="U938" s="50"/>
      <c r="V938" s="50"/>
      <c r="W938" s="52"/>
      <c r="X938" s="50"/>
      <c r="Y938" s="50"/>
      <c r="Z938" s="50"/>
    </row>
    <row r="939" spans="1:26" ht="17.2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0"/>
      <c r="K939" s="125"/>
      <c r="L939" s="125"/>
      <c r="R939" s="50"/>
      <c r="S939" s="50"/>
      <c r="T939" s="50"/>
      <c r="U939" s="50"/>
      <c r="V939" s="50"/>
      <c r="W939" s="52"/>
      <c r="X939" s="50"/>
      <c r="Y939" s="50"/>
      <c r="Z939" s="50"/>
    </row>
    <row r="940" spans="1:26" ht="17.2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0"/>
      <c r="K940" s="125"/>
      <c r="L940" s="125"/>
      <c r="R940" s="50"/>
      <c r="S940" s="50"/>
      <c r="T940" s="50"/>
      <c r="U940" s="50"/>
      <c r="V940" s="50"/>
      <c r="W940" s="52"/>
      <c r="X940" s="50"/>
      <c r="Y940" s="50"/>
      <c r="Z940" s="50"/>
    </row>
    <row r="941" spans="1:26" ht="17.2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0"/>
      <c r="K941" s="125"/>
      <c r="L941" s="125"/>
      <c r="R941" s="50"/>
      <c r="S941" s="50"/>
      <c r="T941" s="50"/>
      <c r="U941" s="50"/>
      <c r="V941" s="50"/>
      <c r="W941" s="52"/>
      <c r="X941" s="50"/>
      <c r="Y941" s="50"/>
      <c r="Z941" s="50"/>
    </row>
    <row r="942" spans="1:26" ht="17.2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0"/>
      <c r="K942" s="125"/>
      <c r="L942" s="125"/>
      <c r="R942" s="50"/>
      <c r="S942" s="50"/>
      <c r="T942" s="50"/>
      <c r="U942" s="50"/>
      <c r="V942" s="50"/>
      <c r="W942" s="52"/>
      <c r="X942" s="50"/>
      <c r="Y942" s="50"/>
      <c r="Z942" s="50"/>
    </row>
    <row r="943" spans="1:26" ht="17.2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0"/>
      <c r="K943" s="125"/>
      <c r="L943" s="125"/>
      <c r="R943" s="50"/>
      <c r="S943" s="50"/>
      <c r="T943" s="50"/>
      <c r="U943" s="50"/>
      <c r="V943" s="50"/>
      <c r="W943" s="52"/>
      <c r="X943" s="50"/>
      <c r="Y943" s="50"/>
      <c r="Z943" s="50"/>
    </row>
    <row r="944" spans="1:26" ht="17.2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0"/>
      <c r="K944" s="125"/>
      <c r="L944" s="125"/>
      <c r="R944" s="50"/>
      <c r="S944" s="50"/>
      <c r="T944" s="50"/>
      <c r="U944" s="50"/>
      <c r="V944" s="50"/>
      <c r="W944" s="52"/>
      <c r="X944" s="50"/>
      <c r="Y944" s="50"/>
      <c r="Z944" s="50"/>
    </row>
    <row r="945" spans="1:26" ht="17.2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0"/>
      <c r="K945" s="125"/>
      <c r="L945" s="125"/>
      <c r="R945" s="50"/>
      <c r="S945" s="50"/>
      <c r="T945" s="50"/>
      <c r="U945" s="50"/>
      <c r="V945" s="50"/>
      <c r="W945" s="52"/>
      <c r="X945" s="50"/>
      <c r="Y945" s="50"/>
      <c r="Z945" s="50"/>
    </row>
    <row r="946" spans="1:26" ht="17.2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0"/>
      <c r="K946" s="125"/>
      <c r="L946" s="125"/>
      <c r="R946" s="50"/>
      <c r="S946" s="50"/>
      <c r="T946" s="50"/>
      <c r="U946" s="50"/>
      <c r="V946" s="50"/>
      <c r="W946" s="52"/>
      <c r="X946" s="50"/>
      <c r="Y946" s="50"/>
      <c r="Z946" s="50"/>
    </row>
    <row r="947" spans="1:26" ht="17.2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0"/>
      <c r="K947" s="125"/>
      <c r="L947" s="125"/>
      <c r="R947" s="50"/>
      <c r="S947" s="50"/>
      <c r="T947" s="50"/>
      <c r="U947" s="50"/>
      <c r="V947" s="50"/>
      <c r="W947" s="52"/>
      <c r="X947" s="50"/>
      <c r="Y947" s="50"/>
      <c r="Z947" s="50"/>
    </row>
    <row r="948" spans="1:26" ht="17.2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0"/>
      <c r="K948" s="125"/>
      <c r="L948" s="125"/>
      <c r="R948" s="50"/>
      <c r="S948" s="50"/>
      <c r="T948" s="50"/>
      <c r="U948" s="50"/>
      <c r="V948" s="50"/>
      <c r="W948" s="52"/>
      <c r="X948" s="50"/>
      <c r="Y948" s="50"/>
      <c r="Z948" s="50"/>
    </row>
    <row r="949" spans="1:26" ht="17.2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0"/>
      <c r="K949" s="125"/>
      <c r="L949" s="125"/>
      <c r="R949" s="50"/>
      <c r="S949" s="50"/>
      <c r="T949" s="50"/>
      <c r="U949" s="50"/>
      <c r="V949" s="50"/>
      <c r="W949" s="52"/>
      <c r="X949" s="50"/>
      <c r="Y949" s="50"/>
      <c r="Z949" s="50"/>
    </row>
    <row r="950" spans="1:26" ht="17.2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0"/>
      <c r="K950" s="125"/>
      <c r="L950" s="125"/>
      <c r="R950" s="50"/>
      <c r="S950" s="50"/>
      <c r="T950" s="50"/>
      <c r="U950" s="50"/>
      <c r="V950" s="50"/>
      <c r="W950" s="52"/>
      <c r="X950" s="50"/>
      <c r="Y950" s="50"/>
      <c r="Z950" s="50"/>
    </row>
    <row r="951" spans="1:26" ht="17.2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0"/>
      <c r="K951" s="125"/>
      <c r="L951" s="125"/>
      <c r="R951" s="50"/>
      <c r="S951" s="50"/>
      <c r="T951" s="50"/>
      <c r="U951" s="50"/>
      <c r="V951" s="50"/>
      <c r="W951" s="52"/>
      <c r="X951" s="50"/>
      <c r="Y951" s="50"/>
      <c r="Z951" s="50"/>
    </row>
    <row r="952" spans="1:26" ht="17.2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0"/>
      <c r="K952" s="125"/>
      <c r="L952" s="125"/>
      <c r="R952" s="50"/>
      <c r="S952" s="50"/>
      <c r="T952" s="50"/>
      <c r="U952" s="50"/>
      <c r="V952" s="50"/>
      <c r="W952" s="52"/>
      <c r="X952" s="50"/>
      <c r="Y952" s="50"/>
      <c r="Z952" s="50"/>
    </row>
    <row r="953" spans="1:26" ht="17.2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0"/>
      <c r="K953" s="125"/>
      <c r="L953" s="125"/>
      <c r="R953" s="50"/>
      <c r="S953" s="50"/>
      <c r="T953" s="50"/>
      <c r="U953" s="50"/>
      <c r="V953" s="50"/>
      <c r="W953" s="52"/>
      <c r="X953" s="50"/>
      <c r="Y953" s="50"/>
      <c r="Z953" s="50"/>
    </row>
    <row r="954" spans="1:26" ht="17.2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0"/>
      <c r="K954" s="125"/>
      <c r="L954" s="125"/>
      <c r="R954" s="50"/>
      <c r="S954" s="50"/>
      <c r="T954" s="50"/>
      <c r="U954" s="50"/>
      <c r="V954" s="50"/>
      <c r="W954" s="52"/>
      <c r="X954" s="50"/>
      <c r="Y954" s="50"/>
      <c r="Z954" s="50"/>
    </row>
    <row r="955" spans="1:26" ht="17.2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0"/>
      <c r="K955" s="125"/>
      <c r="L955" s="125"/>
      <c r="R955" s="50"/>
      <c r="S955" s="50"/>
      <c r="T955" s="50"/>
      <c r="U955" s="50"/>
      <c r="V955" s="50"/>
      <c r="W955" s="52"/>
      <c r="X955" s="50"/>
      <c r="Y955" s="50"/>
      <c r="Z955" s="50"/>
    </row>
    <row r="956" spans="1:26" ht="17.2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0"/>
      <c r="K956" s="125"/>
      <c r="L956" s="125"/>
      <c r="R956" s="50"/>
      <c r="S956" s="50"/>
      <c r="T956" s="50"/>
      <c r="U956" s="50"/>
      <c r="V956" s="50"/>
      <c r="W956" s="52"/>
      <c r="X956" s="50"/>
      <c r="Y956" s="50"/>
      <c r="Z956" s="50"/>
    </row>
    <row r="957" spans="1:26" ht="17.2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0"/>
      <c r="K957" s="125"/>
      <c r="L957" s="125"/>
      <c r="R957" s="50"/>
      <c r="S957" s="50"/>
      <c r="T957" s="50"/>
      <c r="U957" s="50"/>
      <c r="V957" s="50"/>
      <c r="W957" s="52"/>
      <c r="X957" s="50"/>
      <c r="Y957" s="50"/>
      <c r="Z957" s="50"/>
    </row>
    <row r="958" spans="1:26" ht="17.2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0"/>
      <c r="K958" s="125"/>
      <c r="L958" s="125"/>
      <c r="R958" s="50"/>
      <c r="S958" s="50"/>
      <c r="T958" s="50"/>
      <c r="U958" s="50"/>
      <c r="V958" s="50"/>
      <c r="W958" s="52"/>
      <c r="X958" s="50"/>
      <c r="Y958" s="50"/>
      <c r="Z958" s="50"/>
    </row>
    <row r="959" spans="1:26" ht="17.2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0"/>
      <c r="K959" s="125"/>
      <c r="L959" s="125"/>
      <c r="R959" s="50"/>
      <c r="S959" s="50"/>
      <c r="T959" s="50"/>
      <c r="U959" s="50"/>
      <c r="V959" s="50"/>
      <c r="W959" s="52"/>
      <c r="X959" s="50"/>
      <c r="Y959" s="50"/>
      <c r="Z959" s="50"/>
    </row>
    <row r="960" spans="1:26" ht="17.2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0"/>
      <c r="K960" s="125"/>
      <c r="L960" s="125"/>
      <c r="R960" s="50"/>
      <c r="S960" s="50"/>
      <c r="T960" s="50"/>
      <c r="U960" s="50"/>
      <c r="V960" s="50"/>
      <c r="W960" s="52"/>
      <c r="X960" s="50"/>
      <c r="Y960" s="50"/>
      <c r="Z960" s="50"/>
    </row>
    <row r="961" spans="1:26" ht="17.2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0"/>
      <c r="K961" s="125"/>
      <c r="L961" s="125"/>
      <c r="R961" s="50"/>
      <c r="S961" s="50"/>
      <c r="T961" s="50"/>
      <c r="U961" s="50"/>
      <c r="V961" s="50"/>
      <c r="W961" s="52"/>
      <c r="X961" s="50"/>
      <c r="Y961" s="50"/>
      <c r="Z961" s="50"/>
    </row>
    <row r="962" spans="1:26" ht="17.2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0"/>
      <c r="K962" s="125"/>
      <c r="L962" s="125"/>
      <c r="R962" s="50"/>
      <c r="S962" s="50"/>
      <c r="T962" s="50"/>
      <c r="U962" s="50"/>
      <c r="V962" s="50"/>
      <c r="W962" s="52"/>
      <c r="X962" s="50"/>
      <c r="Y962" s="50"/>
      <c r="Z962" s="50"/>
    </row>
    <row r="963" spans="1:26" ht="17.2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0"/>
      <c r="K963" s="125"/>
      <c r="L963" s="125"/>
      <c r="R963" s="50"/>
      <c r="S963" s="50"/>
      <c r="T963" s="50"/>
      <c r="U963" s="50"/>
      <c r="V963" s="50"/>
      <c r="W963" s="52"/>
      <c r="X963" s="50"/>
      <c r="Y963" s="50"/>
      <c r="Z963" s="50"/>
    </row>
    <row r="964" spans="1:26" ht="17.2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0"/>
      <c r="K964" s="125"/>
      <c r="L964" s="125"/>
      <c r="R964" s="50"/>
      <c r="S964" s="50"/>
      <c r="T964" s="50"/>
      <c r="U964" s="50"/>
      <c r="V964" s="50"/>
      <c r="W964" s="52"/>
      <c r="X964" s="50"/>
      <c r="Y964" s="50"/>
      <c r="Z964" s="50"/>
    </row>
    <row r="965" spans="1:26" ht="17.2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0"/>
      <c r="K965" s="125"/>
      <c r="L965" s="125"/>
      <c r="R965" s="50"/>
      <c r="S965" s="50"/>
      <c r="T965" s="50"/>
      <c r="U965" s="50"/>
      <c r="V965" s="50"/>
      <c r="W965" s="52"/>
      <c r="X965" s="50"/>
      <c r="Y965" s="50"/>
      <c r="Z965" s="50"/>
    </row>
    <row r="966" spans="1:26" ht="17.2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0"/>
      <c r="K966" s="125"/>
      <c r="L966" s="125"/>
      <c r="R966" s="50"/>
      <c r="S966" s="50"/>
      <c r="T966" s="50"/>
      <c r="U966" s="50"/>
      <c r="V966" s="50"/>
      <c r="W966" s="52"/>
      <c r="X966" s="50"/>
      <c r="Y966" s="50"/>
      <c r="Z966" s="50"/>
    </row>
    <row r="967" spans="1:26" ht="17.2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0"/>
      <c r="K967" s="125"/>
      <c r="L967" s="125"/>
      <c r="R967" s="50"/>
      <c r="S967" s="50"/>
      <c r="T967" s="50"/>
      <c r="U967" s="50"/>
      <c r="V967" s="50"/>
      <c r="W967" s="52"/>
      <c r="X967" s="50"/>
      <c r="Y967" s="50"/>
      <c r="Z967" s="50"/>
    </row>
    <row r="968" spans="1:26" ht="17.2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0"/>
      <c r="K968" s="125"/>
      <c r="L968" s="125"/>
      <c r="R968" s="50"/>
      <c r="S968" s="50"/>
      <c r="T968" s="50"/>
      <c r="U968" s="50"/>
      <c r="V968" s="50"/>
      <c r="W968" s="52"/>
      <c r="X968" s="50"/>
      <c r="Y968" s="50"/>
      <c r="Z968" s="50"/>
    </row>
    <row r="969" spans="1:26" ht="17.2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0"/>
      <c r="K969" s="125"/>
      <c r="L969" s="125"/>
      <c r="R969" s="50"/>
      <c r="S969" s="50"/>
      <c r="T969" s="50"/>
      <c r="U969" s="50"/>
      <c r="V969" s="50"/>
      <c r="W969" s="52"/>
      <c r="X969" s="50"/>
      <c r="Y969" s="50"/>
      <c r="Z969" s="50"/>
    </row>
    <row r="970" spans="1:26" ht="17.2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0"/>
      <c r="K970" s="125"/>
      <c r="L970" s="125"/>
      <c r="R970" s="50"/>
      <c r="S970" s="50"/>
      <c r="T970" s="50"/>
      <c r="U970" s="50"/>
      <c r="V970" s="50"/>
      <c r="W970" s="52"/>
      <c r="X970" s="50"/>
      <c r="Y970" s="50"/>
      <c r="Z970" s="50"/>
    </row>
    <row r="971" spans="1:26" ht="17.2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0"/>
      <c r="K971" s="125"/>
      <c r="L971" s="125"/>
      <c r="R971" s="50"/>
      <c r="S971" s="50"/>
      <c r="T971" s="50"/>
      <c r="U971" s="50"/>
      <c r="V971" s="50"/>
      <c r="W971" s="52"/>
      <c r="X971" s="50"/>
      <c r="Y971" s="50"/>
      <c r="Z971" s="50"/>
    </row>
    <row r="972" spans="1:26" ht="17.2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0"/>
      <c r="K972" s="125"/>
      <c r="L972" s="125"/>
      <c r="R972" s="50"/>
      <c r="S972" s="50"/>
      <c r="T972" s="50"/>
      <c r="U972" s="50"/>
      <c r="V972" s="50"/>
      <c r="W972" s="52"/>
      <c r="X972" s="50"/>
      <c r="Y972" s="50"/>
      <c r="Z972" s="50"/>
    </row>
    <row r="973" spans="1:26" ht="17.2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0"/>
      <c r="K973" s="125"/>
      <c r="L973" s="125"/>
      <c r="R973" s="50"/>
      <c r="S973" s="50"/>
      <c r="T973" s="50"/>
      <c r="U973" s="50"/>
      <c r="V973" s="50"/>
      <c r="W973" s="52"/>
      <c r="X973" s="50"/>
      <c r="Y973" s="50"/>
      <c r="Z973" s="50"/>
    </row>
    <row r="974" spans="1:26" ht="17.2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0"/>
      <c r="K974" s="125"/>
      <c r="L974" s="125"/>
      <c r="R974" s="50"/>
      <c r="S974" s="50"/>
      <c r="T974" s="50"/>
      <c r="U974" s="50"/>
      <c r="V974" s="50"/>
      <c r="W974" s="52"/>
      <c r="X974" s="50"/>
      <c r="Y974" s="50"/>
      <c r="Z974" s="50"/>
    </row>
    <row r="975" spans="1:26" ht="17.2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0"/>
      <c r="K975" s="125"/>
      <c r="L975" s="125"/>
      <c r="R975" s="50"/>
      <c r="S975" s="50"/>
      <c r="T975" s="50"/>
      <c r="U975" s="50"/>
      <c r="V975" s="50"/>
      <c r="W975" s="52"/>
      <c r="X975" s="50"/>
      <c r="Y975" s="50"/>
      <c r="Z975" s="50"/>
    </row>
    <row r="976" spans="1:26" ht="17.2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0"/>
      <c r="K976" s="125"/>
      <c r="L976" s="125"/>
      <c r="R976" s="50"/>
      <c r="S976" s="50"/>
      <c r="T976" s="50"/>
      <c r="U976" s="50"/>
      <c r="V976" s="50"/>
      <c r="W976" s="52"/>
      <c r="X976" s="50"/>
      <c r="Y976" s="50"/>
      <c r="Z976" s="50"/>
    </row>
    <row r="977" spans="1:26" ht="17.2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0"/>
      <c r="K977" s="125"/>
      <c r="L977" s="125"/>
      <c r="R977" s="50"/>
      <c r="S977" s="50"/>
      <c r="T977" s="50"/>
      <c r="U977" s="50"/>
      <c r="V977" s="50"/>
      <c r="W977" s="52"/>
      <c r="X977" s="50"/>
      <c r="Y977" s="50"/>
      <c r="Z977" s="50"/>
    </row>
    <row r="978" spans="1:26" ht="17.2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0"/>
      <c r="K978" s="125"/>
      <c r="L978" s="125"/>
      <c r="R978" s="50"/>
      <c r="S978" s="50"/>
      <c r="T978" s="50"/>
      <c r="U978" s="50"/>
      <c r="V978" s="50"/>
      <c r="W978" s="52"/>
      <c r="X978" s="50"/>
      <c r="Y978" s="50"/>
      <c r="Z978" s="50"/>
    </row>
    <row r="979" spans="1:26" ht="17.2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0"/>
      <c r="K979" s="125"/>
      <c r="L979" s="125"/>
      <c r="R979" s="50"/>
      <c r="S979" s="50"/>
      <c r="T979" s="50"/>
      <c r="U979" s="50"/>
      <c r="V979" s="50"/>
      <c r="W979" s="52"/>
      <c r="X979" s="50"/>
      <c r="Y979" s="50"/>
      <c r="Z979" s="50"/>
    </row>
    <row r="980" spans="1:26" ht="17.2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0"/>
      <c r="K980" s="125"/>
      <c r="L980" s="125"/>
      <c r="R980" s="50"/>
      <c r="S980" s="50"/>
      <c r="T980" s="50"/>
      <c r="U980" s="50"/>
      <c r="V980" s="50"/>
      <c r="W980" s="52"/>
      <c r="X980" s="50"/>
      <c r="Y980" s="50"/>
      <c r="Z980" s="50"/>
    </row>
    <row r="981" spans="1:26" ht="17.2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0"/>
      <c r="K981" s="125"/>
      <c r="L981" s="125"/>
      <c r="R981" s="50"/>
      <c r="S981" s="50"/>
      <c r="T981" s="50"/>
      <c r="U981" s="50"/>
      <c r="V981" s="50"/>
      <c r="W981" s="52"/>
      <c r="X981" s="50"/>
      <c r="Y981" s="50"/>
      <c r="Z981" s="50"/>
    </row>
    <row r="982" spans="1:26" ht="17.2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0"/>
      <c r="K982" s="125"/>
      <c r="L982" s="125"/>
      <c r="R982" s="50"/>
      <c r="S982" s="50"/>
      <c r="T982" s="50"/>
      <c r="U982" s="50"/>
      <c r="V982" s="50"/>
      <c r="W982" s="52"/>
      <c r="X982" s="50"/>
      <c r="Y982" s="50"/>
      <c r="Z982" s="50"/>
    </row>
    <row r="983" spans="1:26" ht="17.2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0"/>
      <c r="K983" s="125"/>
      <c r="L983" s="125"/>
      <c r="R983" s="50"/>
      <c r="S983" s="50"/>
      <c r="T983" s="50"/>
      <c r="U983" s="50"/>
      <c r="V983" s="50"/>
      <c r="W983" s="52"/>
      <c r="X983" s="50"/>
      <c r="Y983" s="50"/>
      <c r="Z983" s="50"/>
    </row>
    <row r="984" spans="1:26" ht="17.2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0"/>
      <c r="K984" s="125"/>
      <c r="L984" s="125"/>
      <c r="R984" s="50"/>
      <c r="S984" s="50"/>
      <c r="T984" s="50"/>
      <c r="U984" s="50"/>
      <c r="V984" s="50"/>
      <c r="W984" s="52"/>
      <c r="X984" s="50"/>
      <c r="Y984" s="50"/>
      <c r="Z984" s="50"/>
    </row>
    <row r="985" spans="1:26" ht="17.2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0"/>
      <c r="K985" s="125"/>
      <c r="L985" s="125"/>
      <c r="R985" s="50"/>
      <c r="S985" s="50"/>
      <c r="T985" s="50"/>
      <c r="U985" s="50"/>
      <c r="V985" s="50"/>
      <c r="W985" s="52"/>
      <c r="X985" s="50"/>
      <c r="Y985" s="50"/>
      <c r="Z985" s="50"/>
    </row>
    <row r="986" spans="1:26" ht="17.2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0"/>
      <c r="K986" s="125"/>
      <c r="L986" s="125"/>
      <c r="R986" s="50"/>
      <c r="S986" s="50"/>
      <c r="T986" s="50"/>
      <c r="U986" s="50"/>
      <c r="V986" s="50"/>
      <c r="W986" s="52"/>
      <c r="X986" s="50"/>
      <c r="Y986" s="50"/>
      <c r="Z986" s="50"/>
    </row>
    <row r="987" spans="1:26" ht="17.2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0"/>
      <c r="K987" s="125"/>
      <c r="L987" s="125"/>
      <c r="R987" s="50"/>
      <c r="S987" s="50"/>
      <c r="T987" s="50"/>
      <c r="U987" s="50"/>
      <c r="V987" s="50"/>
      <c r="W987" s="52"/>
      <c r="X987" s="50"/>
      <c r="Y987" s="50"/>
      <c r="Z987" s="50"/>
    </row>
    <row r="988" spans="1:26" ht="17.2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0"/>
      <c r="K988" s="125"/>
      <c r="L988" s="125"/>
      <c r="R988" s="50"/>
      <c r="S988" s="50"/>
      <c r="T988" s="50"/>
      <c r="U988" s="50"/>
      <c r="V988" s="50"/>
      <c r="W988" s="52"/>
      <c r="X988" s="50"/>
      <c r="Y988" s="50"/>
      <c r="Z988" s="50"/>
    </row>
    <row r="989" spans="1:26" ht="17.2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0"/>
      <c r="K989" s="125"/>
      <c r="L989" s="125"/>
      <c r="R989" s="50"/>
      <c r="S989" s="50"/>
      <c r="T989" s="50"/>
      <c r="U989" s="50"/>
      <c r="V989" s="50"/>
      <c r="W989" s="52"/>
      <c r="X989" s="50"/>
      <c r="Y989" s="50"/>
      <c r="Z989" s="50"/>
    </row>
    <row r="990" spans="1:26" ht="17.2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0"/>
      <c r="K990" s="125"/>
      <c r="L990" s="125"/>
      <c r="R990" s="50"/>
      <c r="S990" s="50"/>
      <c r="T990" s="50"/>
      <c r="U990" s="50"/>
      <c r="V990" s="50"/>
      <c r="W990" s="52"/>
      <c r="X990" s="50"/>
      <c r="Y990" s="50"/>
      <c r="Z990" s="50"/>
    </row>
    <row r="991" spans="1:26" ht="17.2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0"/>
      <c r="K991" s="125"/>
      <c r="L991" s="125"/>
      <c r="R991" s="50"/>
      <c r="S991" s="50"/>
      <c r="T991" s="50"/>
      <c r="U991" s="50"/>
      <c r="V991" s="50"/>
      <c r="W991" s="52"/>
      <c r="X991" s="50"/>
      <c r="Y991" s="50"/>
      <c r="Z991" s="50"/>
    </row>
    <row r="992" spans="1:26" ht="17.2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0"/>
      <c r="K992" s="125"/>
      <c r="L992" s="125"/>
      <c r="R992" s="50"/>
      <c r="S992" s="50"/>
      <c r="T992" s="50"/>
      <c r="U992" s="50"/>
      <c r="V992" s="50"/>
      <c r="W992" s="52"/>
      <c r="X992" s="50"/>
      <c r="Y992" s="50"/>
      <c r="Z992" s="50"/>
    </row>
    <row r="993" spans="1:26" ht="17.2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0"/>
      <c r="K993" s="125"/>
      <c r="L993" s="125"/>
      <c r="R993" s="50"/>
      <c r="S993" s="50"/>
      <c r="T993" s="50"/>
      <c r="U993" s="50"/>
      <c r="V993" s="50"/>
      <c r="W993" s="52"/>
      <c r="X993" s="50"/>
      <c r="Y993" s="50"/>
      <c r="Z993" s="50"/>
    </row>
    <row r="994" spans="1:26" ht="17.2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0"/>
      <c r="K994" s="125"/>
      <c r="L994" s="125"/>
      <c r="R994" s="50"/>
      <c r="S994" s="50"/>
      <c r="T994" s="50"/>
      <c r="U994" s="50"/>
      <c r="V994" s="50"/>
      <c r="W994" s="52"/>
      <c r="X994" s="50"/>
      <c r="Y994" s="50"/>
      <c r="Z994" s="50"/>
    </row>
    <row r="995" spans="1:26" ht="17.2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0"/>
      <c r="K995" s="125"/>
      <c r="L995" s="125"/>
      <c r="R995" s="50"/>
      <c r="S995" s="50"/>
      <c r="T995" s="50"/>
      <c r="U995" s="50"/>
      <c r="V995" s="50"/>
      <c r="W995" s="52"/>
      <c r="X995" s="50"/>
      <c r="Y995" s="50"/>
      <c r="Z995" s="50"/>
    </row>
    <row r="996" spans="1:26" ht="17.2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0"/>
      <c r="K996" s="125"/>
      <c r="L996" s="125"/>
      <c r="R996" s="50"/>
      <c r="S996" s="50"/>
      <c r="T996" s="50"/>
      <c r="U996" s="50"/>
      <c r="V996" s="50"/>
      <c r="W996" s="52"/>
      <c r="X996" s="50"/>
      <c r="Y996" s="50"/>
      <c r="Z996" s="50"/>
    </row>
    <row r="997" spans="1:26" ht="17.2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0"/>
      <c r="K997" s="125"/>
      <c r="L997" s="125"/>
      <c r="R997" s="50"/>
      <c r="S997" s="50"/>
      <c r="T997" s="50"/>
      <c r="U997" s="50"/>
      <c r="V997" s="50"/>
      <c r="W997" s="52"/>
      <c r="X997" s="50"/>
      <c r="Y997" s="50"/>
      <c r="Z997" s="50"/>
    </row>
    <row r="998" spans="1:26" ht="17.2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0"/>
      <c r="K998" s="125"/>
      <c r="L998" s="125"/>
      <c r="R998" s="50"/>
      <c r="S998" s="50"/>
      <c r="T998" s="50"/>
      <c r="U998" s="50"/>
      <c r="V998" s="50"/>
      <c r="W998" s="52"/>
      <c r="X998" s="50"/>
      <c r="Y998" s="50"/>
      <c r="Z998" s="50"/>
    </row>
    <row r="999" spans="1:26" ht="17.2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0"/>
      <c r="K999" s="125"/>
      <c r="L999" s="125"/>
      <c r="R999" s="50"/>
      <c r="S999" s="50"/>
      <c r="T999" s="50"/>
      <c r="U999" s="50"/>
      <c r="V999" s="50"/>
      <c r="W999" s="52"/>
      <c r="X999" s="50"/>
      <c r="Y999" s="50"/>
      <c r="Z999" s="50"/>
    </row>
    <row r="1000" spans="1:26" ht="17.2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0"/>
      <c r="K1000" s="125"/>
      <c r="L1000" s="125"/>
      <c r="R1000" s="50"/>
      <c r="S1000" s="50"/>
      <c r="T1000" s="50"/>
      <c r="U1000" s="50"/>
      <c r="V1000" s="50"/>
      <c r="W1000" s="52"/>
      <c r="X1000" s="50"/>
      <c r="Y1000" s="50"/>
      <c r="Z1000" s="50"/>
    </row>
  </sheetData>
  <mergeCells count="14">
    <mergeCell ref="J3:J4"/>
    <mergeCell ref="F14:G14"/>
    <mergeCell ref="E38:I38"/>
    <mergeCell ref="F35:G35"/>
    <mergeCell ref="E36:G36"/>
    <mergeCell ref="C1:F1"/>
    <mergeCell ref="G1:I1"/>
    <mergeCell ref="A3:C3"/>
    <mergeCell ref="E3:I3"/>
    <mergeCell ref="A4:C11"/>
    <mergeCell ref="A13:C13"/>
    <mergeCell ref="A20:C20"/>
    <mergeCell ref="A28:C28"/>
    <mergeCell ref="A37:C37"/>
  </mergeCells>
  <phoneticPr fontId="39" type="noConversion"/>
  <conditionalFormatting sqref="I5:I35">
    <cfRule type="cellIs" dxfId="5" priority="1" operator="greaterThan">
      <formula>0.9</formula>
    </cfRule>
  </conditionalFormatting>
  <conditionalFormatting sqref="J5:J36">
    <cfRule type="cellIs" dxfId="4" priority="2" operator="lessThan">
      <formula>0</formula>
    </cfRule>
  </conditionalFormatting>
  <dataValidations count="2">
    <dataValidation type="list" allowBlank="1" showInputMessage="1" showErrorMessage="1" sqref="R1:R1048576" xr:uid="{BD5E5F6E-EE0B-468C-BFFB-823C145BEB58}">
      <formula1>$A$29:$A$34</formula1>
    </dataValidation>
    <dataValidation type="list" allowBlank="1" showInputMessage="1" showErrorMessage="1" sqref="U1:U1048576" xr:uid="{94425B96-E1BE-40E0-97DD-0E533D4797A5}">
      <formula1>$G$5:$G$34</formula1>
    </dataValidation>
  </dataValidations>
  <pageMargins left="0.70866141732283472" right="0.70866141732283472" top="0.74803149606299213" bottom="0.74803149606299213" header="0" footer="0"/>
  <pageSetup paperSize="9" orientation="portrait"/>
  <colBreaks count="1" manualBreakCount="1">
    <brk id="10" man="1"/>
  </colBreak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14</vt:i4>
      </vt:variant>
    </vt:vector>
  </HeadingPairs>
  <TitlesOfParts>
    <vt:vector size="14" baseType="lpstr">
      <vt:lpstr>자산</vt:lpstr>
      <vt:lpstr>현금흐름</vt:lpstr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상준 전</dc:creator>
  <cp:lastModifiedBy>상준 전</cp:lastModifiedBy>
  <dcterms:created xsi:type="dcterms:W3CDTF">2011-06-29T02:01:35Z</dcterms:created>
  <dcterms:modified xsi:type="dcterms:W3CDTF">2025-02-06T02:30:58Z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5b15e2b-c6d2-488b-8aea-978109a77633_Enabled">
    <vt:lpwstr>true</vt:lpwstr>
  </property>
  <property fmtid="{D5CDD505-2E9C-101B-9397-08002B2CF9AE}" pid="3" name="MSIP_Label_65b15e2b-c6d2-488b-8aea-978109a77633_SetDate">
    <vt:lpwstr>2024-11-22T01:20:34Z</vt:lpwstr>
  </property>
  <property fmtid="{D5CDD505-2E9C-101B-9397-08002B2CF9AE}" pid="4" name="MSIP_Label_65b15e2b-c6d2-488b-8aea-978109a77633_Method">
    <vt:lpwstr>Privileged</vt:lpwstr>
  </property>
  <property fmtid="{D5CDD505-2E9C-101B-9397-08002B2CF9AE}" pid="5" name="MSIP_Label_65b15e2b-c6d2-488b-8aea-978109a77633_Name">
    <vt:lpwstr>IOMLb0010IN123173</vt:lpwstr>
  </property>
  <property fmtid="{D5CDD505-2E9C-101B-9397-08002B2CF9AE}" pid="6" name="MSIP_Label_65b15e2b-c6d2-488b-8aea-978109a77633_SiteId">
    <vt:lpwstr>1588262d-23fb-43b4-bd6e-bce49c8e6186</vt:lpwstr>
  </property>
  <property fmtid="{D5CDD505-2E9C-101B-9397-08002B2CF9AE}" pid="7" name="MSIP_Label_65b15e2b-c6d2-488b-8aea-978109a77633_ActionId">
    <vt:lpwstr>0f94a8ea-43cb-4b4b-9d5a-c2ed208e98bf</vt:lpwstr>
  </property>
  <property fmtid="{D5CDD505-2E9C-101B-9397-08002B2CF9AE}" pid="8" name="MSIP_Label_65b15e2b-c6d2-488b-8aea-978109a77633_ContentBits">
    <vt:lpwstr>0</vt:lpwstr>
  </property>
</Properties>
</file>