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월" sheetId="1" r:id="rId4"/>
    <sheet state="visible" name="02월" sheetId="2" r:id="rId5"/>
    <sheet state="visible" name="03월" sheetId="3" r:id="rId6"/>
    <sheet state="visible" name="04월" sheetId="4" r:id="rId7"/>
    <sheet state="visible" name="05월" sheetId="5" r:id="rId8"/>
    <sheet state="visible" name="06월" sheetId="6" r:id="rId9"/>
    <sheet state="visible" name="07월" sheetId="7" r:id="rId10"/>
    <sheet state="visible" name="08월" sheetId="8" r:id="rId11"/>
    <sheet state="visible" name="09월" sheetId="9" r:id="rId12"/>
    <sheet state="visible" name="10월" sheetId="10" r:id="rId13"/>
    <sheet state="visible" name="11월" sheetId="11" r:id="rId14"/>
    <sheet state="visible" name="12월" sheetId="12" r:id="rId15"/>
    <sheet state="visible" name="항목" sheetId="13" r:id="rId16"/>
  </sheets>
  <definedNames>
    <definedName name="지출구분">'항목'!$N$4:$N$7</definedName>
    <definedName name="수입구분">'항목'!$M$4:$M$6</definedName>
    <definedName name="차량유지교통비">'항목'!$D$4:$D$11</definedName>
    <definedName name="의류잡화">'항목'!$F$4:$F$11</definedName>
    <definedName localSheetId="6" name="_xlcn.WorksheetConnection_가계부M4N201">'07월'!$M$4:$N$15</definedName>
    <definedName localSheetId="4" name="_xlcn.WorksheetConnection_가계부M4N201">'05월'!$M$4:$N$15</definedName>
    <definedName localSheetId="10" name="_xlcn.WorksheetConnection_가계부M4N201">'11월'!$M$4:$N$15</definedName>
    <definedName name="의료비">'항목'!$H$4:$H$11</definedName>
    <definedName localSheetId="2" name="_xlcn.WorksheetConnection_가계부M4N201">'03월'!$M$4:$N$15</definedName>
    <definedName name="통신비">'항목'!$C$4:$C$11</definedName>
    <definedName name="수입">'항목'!$B$4:$B$11</definedName>
    <definedName localSheetId="5" name="_xlcn.WorksheetConnection_가계부M4N201">'06월'!$M$4:$N$15</definedName>
    <definedName localSheetId="3" name="_xlcn.WorksheetConnection_가계부M4N201">'04월'!$M$4:$N$15</definedName>
    <definedName name="예비비">'항목'!$L$4:$L$11</definedName>
    <definedName name="문화생활비">'항목'!$K$4:$K$11</definedName>
    <definedName localSheetId="8" name="_xlcn.WorksheetConnection_가계부M4N201">'09월'!$M$4:$N$15</definedName>
    <definedName name="생활용품">'항목'!$G$4:$G$11</definedName>
    <definedName name="식비">'항목'!$E$4:$E$11</definedName>
    <definedName localSheetId="7" name="_xlcn.WorksheetConnection_가계부M4N201">'08월'!$M$4:$N$15</definedName>
    <definedName name="_xlcn.WorksheetConnection_가계부M4N201">'01월'!$M$4:$N$15</definedName>
    <definedName name="용돈">'항목'!$I$4:$I$11</definedName>
    <definedName localSheetId="9" name="_xlcn.WorksheetConnection_가계부M4N201">'10월'!$M$4:$N$15</definedName>
    <definedName localSheetId="1" name="_xlcn.WorksheetConnection_가계부M4N201">'02월'!$M$4:$N$15</definedName>
    <definedName localSheetId="11" name="_xlcn.WorksheetConnection_가계부M4N201">'12월'!$M$4:$N$15</definedName>
    <definedName name="경조교제비">'항목'!$J$4:$J$11</definedName>
  </definedNames>
  <calcPr/>
</workbook>
</file>

<file path=xl/sharedStrings.xml><?xml version="1.0" encoding="utf-8"?>
<sst xmlns="http://schemas.openxmlformats.org/spreadsheetml/2006/main" count="365" uniqueCount="80">
  <si>
    <t>사용내역서 2025년 01월</t>
  </si>
  <si>
    <t>월지출합계</t>
  </si>
  <si>
    <t>월수입합계</t>
  </si>
  <si>
    <t>현재총잔고</t>
  </si>
  <si>
    <t>날짜</t>
  </si>
  <si>
    <t>대분류</t>
  </si>
  <si>
    <t>소분류</t>
  </si>
  <si>
    <t>사용내역</t>
  </si>
  <si>
    <t>지출구분</t>
  </si>
  <si>
    <t>금액</t>
  </si>
  <si>
    <t>수입구분</t>
  </si>
  <si>
    <t>메모</t>
  </si>
  <si>
    <t>지출내역</t>
  </si>
  <si>
    <t>합계</t>
  </si>
  <si>
    <t>비율</t>
  </si>
  <si>
    <t>통신비</t>
  </si>
  <si>
    <t>전화요금</t>
  </si>
  <si>
    <t>TEST</t>
  </si>
  <si>
    <t>통장(온라인)</t>
  </si>
  <si>
    <t>(수입건)</t>
  </si>
  <si>
    <t>이월금</t>
  </si>
  <si>
    <t>식비</t>
  </si>
  <si>
    <t>외식비</t>
  </si>
  <si>
    <t>체크카드</t>
  </si>
  <si>
    <t xml:space="preserve"> </t>
  </si>
  <si>
    <t>지출합계</t>
  </si>
  <si>
    <t>수입내역</t>
  </si>
  <si>
    <t>수입합계</t>
  </si>
  <si>
    <t>월회비(통장)</t>
  </si>
  <si>
    <t>경조교제비</t>
  </si>
  <si>
    <t>축의금</t>
  </si>
  <si>
    <t>현금</t>
  </si>
  <si>
    <t>생활용품</t>
  </si>
  <si>
    <t>소모품</t>
  </si>
  <si>
    <t>수입</t>
  </si>
  <si>
    <t>지</t>
  </si>
  <si>
    <t xml:space="preserve"> 출</t>
  </si>
  <si>
    <t>차량교통비</t>
  </si>
  <si>
    <t>의류잡화</t>
  </si>
  <si>
    <t>의료비</t>
  </si>
  <si>
    <t>용돈</t>
  </si>
  <si>
    <t>문화생활비</t>
  </si>
  <si>
    <t>예비비</t>
  </si>
  <si>
    <t>월회비(현금)</t>
  </si>
  <si>
    <t>도로통행료</t>
  </si>
  <si>
    <t>회식비</t>
  </si>
  <si>
    <t>의류비</t>
  </si>
  <si>
    <t>가전</t>
  </si>
  <si>
    <t>병원비</t>
  </si>
  <si>
    <t>이름</t>
  </si>
  <si>
    <t>여행</t>
  </si>
  <si>
    <t>대출</t>
  </si>
  <si>
    <t>인터넷</t>
  </si>
  <si>
    <t>대중교통비</t>
  </si>
  <si>
    <t>침구류</t>
  </si>
  <si>
    <t>가구</t>
  </si>
  <si>
    <t>약국</t>
  </si>
  <si>
    <t>조의금</t>
  </si>
  <si>
    <t>숙박</t>
  </si>
  <si>
    <t>기타</t>
  </si>
  <si>
    <t>가입비</t>
  </si>
  <si>
    <t>TV</t>
  </si>
  <si>
    <t>주유비</t>
  </si>
  <si>
    <t>식료품비</t>
  </si>
  <si>
    <t>세탁비</t>
  </si>
  <si>
    <t>주방</t>
  </si>
  <si>
    <t>행사비</t>
  </si>
  <si>
    <t>관광</t>
  </si>
  <si>
    <t>주차비</t>
  </si>
  <si>
    <t>주류비</t>
  </si>
  <si>
    <t>잡화</t>
  </si>
  <si>
    <t>접대비</t>
  </si>
  <si>
    <t>영화관람</t>
  </si>
  <si>
    <t>신용카드</t>
  </si>
  <si>
    <t>이자</t>
  </si>
  <si>
    <t>열차비</t>
  </si>
  <si>
    <t>렌탈비</t>
  </si>
  <si>
    <t>레저</t>
  </si>
  <si>
    <t>찬조금</t>
  </si>
  <si>
    <t>기타수입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</si>
</sst>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_ "/>
    <numFmt numFmtId="165" formatCode="#,##0_ ;[Red]\-#,##0\ "/>
    <numFmt numFmtId="166" formatCode="yyyy\.\ m\.\ d"/>
  </numFmts>
  <fonts count="10">
    <font>
      <sz val="11.0"/>
      <color rgb="FF000000"/>
      <name val="Calibri"/>
      <scheme val="minor"/>
    </font>
    <font>
      <b/>
      <sz val="18.0"/>
      <color rgb="FF000000"/>
      <name val="Malgun Gothic"/>
    </font>
    <font/>
    <font>
      <b/>
      <sz val="11.0"/>
      <color rgb="FF000000"/>
      <name val="Malgun Gothic"/>
    </font>
    <font>
      <b/>
      <sz val="11.0"/>
      <color rgb="FF0000FF"/>
      <name val="Malgun Gothic"/>
    </font>
    <font>
      <b/>
      <sz val="11.0"/>
      <color rgb="FFFF0000"/>
      <name val="Malgun Gothic"/>
    </font>
    <font>
      <sz val="11.0"/>
      <color rgb="FF000000"/>
      <name val="Malgun Gothic"/>
    </font>
    <font>
      <sz val="11.0"/>
      <color rgb="FFFFFFFF"/>
      <name val="Malgun Gothic"/>
    </font>
    <font>
      <sz val="11.0"/>
      <color theme="1"/>
      <name val="Calibri"/>
    </font>
    <font>
      <b/>
      <sz val="16.0"/>
      <color rgb="FFFFFFFF"/>
      <name val="Malgun Gothic"/>
    </font>
  </fonts>
  <fills count="10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9900CC"/>
        <bgColor rgb="FF9900CC"/>
      </patternFill>
    </fill>
  </fills>
  <borders count="5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3" fontId="3" numFmtId="0" xfId="0" applyAlignment="1" applyBorder="1" applyFill="1" applyFont="1">
      <alignment horizontal="center" readingOrder="0" vertical="center"/>
    </xf>
    <xf borderId="5" fillId="3" fontId="3" numFmtId="164" xfId="0" applyAlignment="1" applyBorder="1" applyFont="1" applyNumberFormat="1">
      <alignment horizontal="center" vertical="center"/>
    </xf>
    <xf borderId="6" fillId="3" fontId="3" numFmtId="0" xfId="0" applyAlignment="1" applyBorder="1" applyFont="1">
      <alignment horizontal="center" readingOrder="0" vertical="center"/>
    </xf>
    <xf borderId="7" fillId="3" fontId="3" numFmtId="164" xfId="0" applyAlignment="1" applyBorder="1" applyFont="1" applyNumberForma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5" fillId="3" fontId="5" numFmtId="165" xfId="0" applyAlignment="1" applyBorder="1" applyFont="1" applyNumberFormat="1">
      <alignment vertical="center"/>
    </xf>
    <xf borderId="8" fillId="4" fontId="1" numFmtId="0" xfId="0" applyAlignment="1" applyBorder="1" applyFill="1" applyFont="1">
      <alignment horizontal="center" vertical="center"/>
    </xf>
    <xf borderId="9" fillId="4" fontId="3" numFmtId="0" xfId="0" applyAlignment="1" applyBorder="1" applyFont="1">
      <alignment horizontal="center" vertical="center"/>
    </xf>
    <xf borderId="10" fillId="4" fontId="3" numFmtId="164" xfId="0" applyAlignment="1" applyBorder="1" applyFont="1" applyNumberFormat="1">
      <alignment horizontal="center" vertical="center"/>
    </xf>
    <xf borderId="8" fillId="4" fontId="3" numFmtId="0" xfId="0" applyAlignment="1" applyBorder="1" applyFont="1">
      <alignment horizontal="center" vertical="center"/>
    </xf>
    <xf borderId="8" fillId="4" fontId="3" numFmtId="165" xfId="0" applyAlignment="1" applyBorder="1" applyFont="1" applyNumberFormat="1">
      <alignment vertical="center"/>
    </xf>
    <xf borderId="11" fillId="5" fontId="6" numFmtId="0" xfId="0" applyAlignment="1" applyBorder="1" applyFill="1" applyFont="1">
      <alignment horizontal="center" vertical="center"/>
    </xf>
    <xf borderId="6" fillId="5" fontId="6" numFmtId="0" xfId="0" applyAlignment="1" applyBorder="1" applyFont="1">
      <alignment horizontal="center" vertical="center"/>
    </xf>
    <xf borderId="12" fillId="5" fontId="6" numFmtId="0" xfId="0" applyAlignment="1" applyBorder="1" applyFont="1">
      <alignment horizontal="center" vertical="center"/>
    </xf>
    <xf borderId="13" fillId="5" fontId="6" numFmtId="0" xfId="0" applyAlignment="1" applyBorder="1" applyFont="1">
      <alignment horizontal="center" vertical="center"/>
    </xf>
    <xf borderId="14" fillId="6" fontId="7" numFmtId="0" xfId="0" applyAlignment="1" applyBorder="1" applyFill="1" applyFont="1">
      <alignment horizontal="center" vertical="center"/>
    </xf>
    <xf borderId="15" fillId="5" fontId="6" numFmtId="0" xfId="0" applyAlignment="1" applyBorder="1" applyFont="1">
      <alignment horizontal="center" vertical="center"/>
    </xf>
    <xf borderId="16" fillId="5" fontId="6" numFmtId="49" xfId="0" applyAlignment="1" applyBorder="1" applyFont="1" applyNumberFormat="1">
      <alignment horizontal="center" vertical="center"/>
    </xf>
    <xf borderId="16" fillId="5" fontId="6" numFmtId="0" xfId="0" applyAlignment="1" applyBorder="1" applyFont="1">
      <alignment horizontal="center" vertical="center"/>
    </xf>
    <xf borderId="17" fillId="7" fontId="6" numFmtId="166" xfId="0" applyAlignment="1" applyBorder="1" applyFill="1" applyFont="1" applyNumberFormat="1">
      <alignment readingOrder="0" vertical="center"/>
    </xf>
    <xf borderId="18" fillId="7" fontId="6" numFmtId="0" xfId="0" applyAlignment="1" applyBorder="1" applyFont="1">
      <alignment horizontal="center" readingOrder="0" vertical="center"/>
    </xf>
    <xf borderId="19" fillId="7" fontId="6" numFmtId="0" xfId="0" applyAlignment="1" applyBorder="1" applyFont="1">
      <alignment horizontal="center" readingOrder="0" vertical="center"/>
    </xf>
    <xf borderId="20" fillId="7" fontId="6" numFmtId="49" xfId="0" applyAlignment="1" applyBorder="1" applyFont="1" applyNumberFormat="1">
      <alignment horizontal="center" readingOrder="0" vertical="center"/>
    </xf>
    <xf borderId="21" fillId="3" fontId="6" numFmtId="0" xfId="0" applyAlignment="1" applyBorder="1" applyFont="1">
      <alignment horizontal="center" readingOrder="0" vertical="center"/>
    </xf>
    <xf borderId="20" fillId="3" fontId="6" numFmtId="164" xfId="0" applyAlignment="1" applyBorder="1" applyFont="1" applyNumberFormat="1">
      <alignment readingOrder="0" vertical="center"/>
    </xf>
    <xf borderId="21" fillId="7" fontId="6" numFmtId="0" xfId="0" applyAlignment="1" applyBorder="1" applyFont="1">
      <alignment horizontal="center" readingOrder="0" vertical="center"/>
    </xf>
    <xf borderId="20" fillId="7" fontId="6" numFmtId="164" xfId="0" applyAlignment="1" applyBorder="1" applyFont="1" applyNumberFormat="1">
      <alignment readingOrder="0" vertical="center"/>
    </xf>
    <xf borderId="22" fillId="8" fontId="6" numFmtId="49" xfId="0" applyAlignment="1" applyBorder="1" applyFill="1" applyFont="1" applyNumberFormat="1">
      <alignment horizontal="center" readingOrder="0" vertical="center"/>
    </xf>
    <xf borderId="23" fillId="0" fontId="2" numFmtId="0" xfId="0" applyAlignment="1" applyBorder="1" applyFont="1">
      <alignment vertical="center"/>
    </xf>
    <xf borderId="17" fillId="8" fontId="6" numFmtId="49" xfId="0" applyAlignment="1" applyBorder="1" applyFont="1" applyNumberFormat="1">
      <alignment horizontal="center" vertical="center"/>
    </xf>
    <xf borderId="17" fillId="8" fontId="6" numFmtId="165" xfId="0" applyAlignment="1" applyBorder="1" applyFont="1" applyNumberFormat="1">
      <alignment vertical="center"/>
    </xf>
    <xf borderId="17" fillId="8" fontId="6" numFmtId="9" xfId="0" applyAlignment="1" applyBorder="1" applyFont="1" applyNumberFormat="1">
      <alignment horizontal="right" vertical="center"/>
    </xf>
    <xf borderId="21" fillId="7" fontId="6" numFmtId="0" xfId="0" applyAlignment="1" applyBorder="1" applyFont="1">
      <alignment horizontal="center" vertical="center"/>
    </xf>
    <xf borderId="20" fillId="7" fontId="6" numFmtId="164" xfId="0" applyAlignment="1" applyBorder="1" applyFont="1" applyNumberFormat="1">
      <alignment vertical="center"/>
    </xf>
    <xf borderId="0" fillId="0" fontId="8" numFmtId="0" xfId="0" applyAlignment="1" applyFont="1">
      <alignment vertical="center"/>
    </xf>
    <xf borderId="24" fillId="8" fontId="6" numFmtId="49" xfId="0" applyAlignment="1" applyBorder="1" applyFont="1" applyNumberFormat="1">
      <alignment horizontal="center" vertical="center"/>
    </xf>
    <xf borderId="24" fillId="8" fontId="6" numFmtId="165" xfId="0" applyAlignment="1" applyBorder="1" applyFont="1" applyNumberFormat="1">
      <alignment vertical="center"/>
    </xf>
    <xf borderId="25" fillId="8" fontId="6" numFmtId="9" xfId="0" applyAlignment="1" applyBorder="1" applyFont="1" applyNumberFormat="1">
      <alignment horizontal="right" vertical="center"/>
    </xf>
    <xf borderId="16" fillId="2" fontId="6" numFmtId="49" xfId="0" applyAlignment="1" applyBorder="1" applyFont="1" applyNumberFormat="1">
      <alignment horizontal="center" vertical="center"/>
    </xf>
    <xf borderId="16" fillId="2" fontId="6" numFmtId="165" xfId="0" applyAlignment="1" applyBorder="1" applyFont="1" applyNumberFormat="1">
      <alignment vertical="center"/>
    </xf>
    <xf borderId="16" fillId="2" fontId="6" numFmtId="9" xfId="0" applyAlignment="1" applyBorder="1" applyFont="1" applyNumberFormat="1">
      <alignment horizontal="right" vertical="center"/>
    </xf>
    <xf borderId="17" fillId="7" fontId="6" numFmtId="166" xfId="0" applyAlignment="1" applyBorder="1" applyFont="1" applyNumberFormat="1">
      <alignment vertical="center"/>
    </xf>
    <xf borderId="19" fillId="7" fontId="6" numFmtId="0" xfId="0" applyAlignment="1" applyBorder="1" applyFont="1">
      <alignment horizontal="center" vertical="center"/>
    </xf>
    <xf borderId="21" fillId="3" fontId="6" numFmtId="0" xfId="0" applyAlignment="1" applyBorder="1" applyFont="1">
      <alignment horizontal="center" vertical="center"/>
    </xf>
    <xf borderId="20" fillId="3" fontId="6" numFmtId="164" xfId="0" applyAlignment="1" applyBorder="1" applyFont="1" applyNumberFormat="1">
      <alignment vertical="center"/>
    </xf>
    <xf borderId="26" fillId="5" fontId="6" numFmtId="49" xfId="0" applyAlignment="1" applyBorder="1" applyFont="1" applyNumberFormat="1">
      <alignment horizontal="center" vertical="center"/>
    </xf>
    <xf borderId="26" fillId="5" fontId="6" numFmtId="0" xfId="0" applyAlignment="1" applyBorder="1" applyFont="1">
      <alignment horizontal="center" vertical="center"/>
    </xf>
    <xf borderId="27" fillId="0" fontId="2" numFmtId="0" xfId="0" applyAlignment="1" applyBorder="1" applyFont="1">
      <alignment vertical="center"/>
    </xf>
    <xf borderId="18" fillId="7" fontId="6" numFmtId="0" xfId="0" applyAlignment="1" applyBorder="1" applyFont="1">
      <alignment horizontal="center" vertical="center"/>
    </xf>
    <xf borderId="28" fillId="8" fontId="6" numFmtId="49" xfId="0" applyAlignment="1" applyBorder="1" applyFont="1" applyNumberFormat="1">
      <alignment horizontal="center" readingOrder="0" vertical="center"/>
    </xf>
    <xf borderId="28" fillId="8" fontId="6" numFmtId="165" xfId="0" applyAlignment="1" applyBorder="1" applyFont="1" applyNumberFormat="1">
      <alignment vertical="center"/>
    </xf>
    <xf borderId="29" fillId="8" fontId="6" numFmtId="9" xfId="0" applyAlignment="1" applyBorder="1" applyFont="1" applyNumberFormat="1">
      <alignment horizontal="right" vertical="center"/>
    </xf>
    <xf borderId="30" fillId="8" fontId="6" numFmtId="49" xfId="0" applyAlignment="1" applyBorder="1" applyFont="1" applyNumberFormat="1">
      <alignment horizontal="center" readingOrder="0" vertical="center"/>
    </xf>
    <xf borderId="30" fillId="8" fontId="6" numFmtId="165" xfId="0" applyAlignment="1" applyBorder="1" applyFont="1" applyNumberFormat="1">
      <alignment readingOrder="0" vertical="center"/>
    </xf>
    <xf borderId="30" fillId="8" fontId="6" numFmtId="9" xfId="0" applyAlignment="1" applyBorder="1" applyFont="1" applyNumberFormat="1">
      <alignment horizontal="right" vertical="center"/>
    </xf>
    <xf borderId="17" fillId="8" fontId="6" numFmtId="49" xfId="0" applyAlignment="1" applyBorder="1" applyFont="1" applyNumberFormat="1">
      <alignment horizontal="center" readingOrder="0" vertical="center"/>
    </xf>
    <xf borderId="17" fillId="8" fontId="6" numFmtId="165" xfId="0" applyAlignment="1" applyBorder="1" applyFont="1" applyNumberFormat="1">
      <alignment readingOrder="0" vertical="center"/>
    </xf>
    <xf borderId="31" fillId="8" fontId="6" numFmtId="9" xfId="0" applyAlignment="1" applyBorder="1" applyFont="1" applyNumberFormat="1">
      <alignment horizontal="right" vertical="center"/>
    </xf>
    <xf borderId="32" fillId="7" fontId="6" numFmtId="166" xfId="0" applyAlignment="1" applyBorder="1" applyFont="1" applyNumberFormat="1">
      <alignment vertical="center"/>
    </xf>
    <xf borderId="33" fillId="7" fontId="6" numFmtId="0" xfId="0" applyAlignment="1" applyBorder="1" applyFont="1">
      <alignment horizontal="center" vertical="center"/>
    </xf>
    <xf borderId="34" fillId="7" fontId="6" numFmtId="0" xfId="0" applyAlignment="1" applyBorder="1" applyFont="1">
      <alignment horizontal="center" vertical="center"/>
    </xf>
    <xf borderId="35" fillId="3" fontId="6" numFmtId="0" xfId="0" applyAlignment="1" applyBorder="1" applyFont="1">
      <alignment horizontal="center" vertical="center"/>
    </xf>
    <xf borderId="36" fillId="3" fontId="6" numFmtId="164" xfId="0" applyAlignment="1" applyBorder="1" applyFont="1" applyNumberFormat="1">
      <alignment vertical="center"/>
    </xf>
    <xf borderId="35" fillId="7" fontId="6" numFmtId="0" xfId="0" applyAlignment="1" applyBorder="1" applyFont="1">
      <alignment horizontal="center" vertical="center"/>
    </xf>
    <xf borderId="36" fillId="7" fontId="6" numFmtId="164" xfId="0" applyAlignment="1" applyBorder="1" applyFont="1" applyNumberFormat="1">
      <alignment vertical="center"/>
    </xf>
    <xf borderId="20" fillId="7" fontId="6" numFmtId="49" xfId="0" applyAlignment="1" applyBorder="1" applyFont="1" applyNumberFormat="1">
      <alignment horizontal="left" readingOrder="0" vertical="center"/>
    </xf>
    <xf borderId="22" fillId="8" fontId="6" numFmtId="49" xfId="0" applyAlignment="1" applyBorder="1" applyFont="1" applyNumberFormat="1">
      <alignment horizontal="left" vertical="center"/>
    </xf>
    <xf borderId="20" fillId="7" fontId="6" numFmtId="49" xfId="0" applyAlignment="1" applyBorder="1" applyFont="1" applyNumberFormat="1">
      <alignment horizontal="left" vertical="center"/>
    </xf>
    <xf borderId="36" fillId="7" fontId="6" numFmtId="49" xfId="0" applyAlignment="1" applyBorder="1" applyFont="1" applyNumberFormat="1">
      <alignment horizontal="left" vertical="center"/>
    </xf>
    <xf borderId="37" fillId="8" fontId="6" numFmtId="49" xfId="0" applyAlignment="1" applyBorder="1" applyFont="1" applyNumberFormat="1">
      <alignment horizontal="left" vertical="center"/>
    </xf>
    <xf borderId="38" fillId="0" fontId="2" numFmtId="0" xfId="0" applyAlignment="1" applyBorder="1" applyFont="1">
      <alignment vertical="center"/>
    </xf>
    <xf borderId="16" fillId="9" fontId="9" numFmtId="49" xfId="0" applyAlignment="1" applyBorder="1" applyFill="1" applyFont="1" applyNumberFormat="1">
      <alignment horizontal="center" shrinkToFit="1" vertical="center" wrapText="0"/>
    </xf>
    <xf borderId="39" fillId="9" fontId="9" numFmtId="49" xfId="0" applyAlignment="1" applyBorder="1" applyFont="1" applyNumberFormat="1">
      <alignment shrinkToFit="1" vertical="center" wrapText="0"/>
    </xf>
    <xf borderId="39" fillId="9" fontId="9" numFmtId="49" xfId="0" applyAlignment="1" applyBorder="1" applyFont="1" applyNumberFormat="1">
      <alignment readingOrder="0" shrinkToFit="1" vertical="center" wrapText="0"/>
    </xf>
    <xf borderId="40" fillId="9" fontId="9" numFmtId="49" xfId="0" applyAlignment="1" applyBorder="1" applyFont="1" applyNumberFormat="1">
      <alignment shrinkToFit="1" vertical="center" wrapText="0"/>
    </xf>
    <xf borderId="16" fillId="2" fontId="6" numFmtId="49" xfId="0" applyAlignment="1" applyBorder="1" applyFont="1" applyNumberFormat="1">
      <alignment horizontal="center" readingOrder="0" shrinkToFit="1" vertical="center" wrapText="0"/>
    </xf>
    <xf borderId="41" fillId="2" fontId="6" numFmtId="49" xfId="0" applyAlignment="1" applyBorder="1" applyFont="1" applyNumberFormat="1">
      <alignment horizontal="center" shrinkToFit="1" vertical="center" wrapText="0"/>
    </xf>
    <xf borderId="41" fillId="2" fontId="6" numFmtId="49" xfId="0" applyAlignment="1" applyBorder="1" applyFont="1" applyNumberFormat="1">
      <alignment horizontal="center" readingOrder="0" shrinkToFit="1" vertical="center" wrapText="0"/>
    </xf>
    <xf borderId="42" fillId="2" fontId="6" numFmtId="49" xfId="0" applyAlignment="1" applyBorder="1" applyFont="1" applyNumberFormat="1">
      <alignment horizontal="center" shrinkToFit="1" vertical="center" wrapText="0"/>
    </xf>
    <xf borderId="43" fillId="2" fontId="6" numFmtId="49" xfId="0" applyAlignment="1" applyBorder="1" applyFont="1" applyNumberFormat="1">
      <alignment horizontal="center" shrinkToFit="1" vertical="center" wrapText="0"/>
    </xf>
    <xf borderId="29" fillId="8" fontId="6" numFmtId="49" xfId="0" applyAlignment="1" applyBorder="1" applyFont="1" applyNumberFormat="1">
      <alignment horizontal="center" readingOrder="0" shrinkToFit="1" vertical="center" wrapText="0"/>
    </xf>
    <xf borderId="44" fillId="8" fontId="6" numFmtId="49" xfId="0" applyAlignment="1" applyBorder="1" applyFont="1" applyNumberFormat="1">
      <alignment horizontal="center" shrinkToFit="1" vertical="center" wrapText="0"/>
    </xf>
    <xf borderId="44" fillId="8" fontId="6" numFmtId="49" xfId="0" applyAlignment="1" applyBorder="1" applyFont="1" applyNumberFormat="1">
      <alignment horizontal="center" readingOrder="0" shrinkToFit="1" vertical="center" wrapText="0"/>
    </xf>
    <xf borderId="19" fillId="8" fontId="6" numFmtId="49" xfId="0" applyAlignment="1" applyBorder="1" applyFont="1" applyNumberFormat="1">
      <alignment horizontal="center" readingOrder="0" shrinkToFit="1" vertical="center" wrapText="0"/>
    </xf>
    <xf borderId="45" fillId="8" fontId="6" numFmtId="49" xfId="0" applyAlignment="1" applyBorder="1" applyFont="1" applyNumberFormat="1">
      <alignment horizontal="center" readingOrder="0" shrinkToFit="1" vertical="center" wrapText="0"/>
    </xf>
    <xf borderId="46" fillId="8" fontId="6" numFmtId="49" xfId="0" applyAlignment="1" applyBorder="1" applyFont="1" applyNumberFormat="1">
      <alignment horizontal="center" shrinkToFit="1" vertical="center" wrapText="0"/>
    </xf>
    <xf borderId="19" fillId="8" fontId="6" numFmtId="49" xfId="0" applyAlignment="1" applyBorder="1" applyFont="1" applyNumberFormat="1">
      <alignment horizontal="center" shrinkToFit="1" vertical="center" wrapText="0"/>
    </xf>
    <xf borderId="20" fillId="8" fontId="6" numFmtId="49" xfId="0" applyAlignment="1" applyBorder="1" applyFont="1" applyNumberFormat="1">
      <alignment horizontal="center" readingOrder="0" shrinkToFit="1" vertical="center" wrapText="0"/>
    </xf>
    <xf borderId="17" fillId="8" fontId="6" numFmtId="49" xfId="0" applyAlignment="1" applyBorder="1" applyFont="1" applyNumberFormat="1">
      <alignment horizontal="center" shrinkToFit="1" vertical="center" wrapText="0"/>
    </xf>
    <xf borderId="20" fillId="8" fontId="6" numFmtId="49" xfId="0" applyAlignment="1" applyBorder="1" applyFont="1" applyNumberFormat="1">
      <alignment horizontal="center" shrinkToFit="1" vertical="center" wrapText="0"/>
    </xf>
    <xf borderId="47" fillId="8" fontId="6" numFmtId="49" xfId="0" applyAlignment="1" applyBorder="1" applyFont="1" applyNumberFormat="1">
      <alignment horizontal="center" shrinkToFit="1" vertical="center" wrapText="0"/>
    </xf>
    <xf borderId="17" fillId="8" fontId="6" numFmtId="49" xfId="0" applyAlignment="1" applyBorder="1" applyFont="1" applyNumberFormat="1">
      <alignment horizontal="center" readingOrder="0" shrinkToFit="1" vertical="center" wrapText="0"/>
    </xf>
    <xf borderId="32" fillId="8" fontId="6" numFmtId="49" xfId="0" applyAlignment="1" applyBorder="1" applyFont="1" applyNumberFormat="1">
      <alignment horizontal="center" shrinkToFit="1" vertical="center" wrapText="0"/>
    </xf>
    <xf borderId="48" fillId="8" fontId="6" numFmtId="49" xfId="0" applyAlignment="1" applyBorder="1" applyFont="1" applyNumberFormat="1">
      <alignment horizontal="center" readingOrder="0" shrinkToFit="1" vertical="center" wrapText="0"/>
    </xf>
    <xf borderId="49" fillId="8" fontId="6" numFmtId="49" xfId="0" applyAlignment="1" applyBorder="1" applyFont="1" applyNumberFormat="1">
      <alignment horizontal="center" shrinkToFit="1" vertical="center" wrapText="0"/>
    </xf>
    <xf borderId="50" fillId="8" fontId="6" numFmtId="49" xfId="0" applyAlignment="1" applyBorder="1" applyFont="1" applyNumberFormat="1">
      <alignment horizontal="center" shrinkToFit="1" vertical="center" wrapText="0"/>
    </xf>
    <xf borderId="51" fillId="8" fontId="6" numFmtId="49" xfId="0" applyAlignment="1" applyBorder="1" applyFont="1" applyNumberFormat="1">
      <alignment horizontal="center" shrinkToFit="1" vertical="center" wrapText="0"/>
    </xf>
    <xf borderId="34" fillId="8" fontId="6" numFmtId="49" xfId="0" applyAlignment="1" applyBorder="1" applyFont="1" applyNumberFormat="1">
      <alignment horizontal="center" shrinkToFit="1" vertical="center" wrapText="0"/>
    </xf>
    <xf borderId="36" fillId="8" fontId="6" numFmtId="49" xfId="0" applyAlignment="1" applyBorder="1" applyFont="1" applyNumberFormat="1">
      <alignment horizontal="center" shrinkToFit="1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'01월'!$O$5:$O$15</c:f>
              <c:numCache/>
            </c:numRef>
          </c:val>
        </c:ser>
        <c:axId val="1846657349"/>
        <c:axId val="1804935676"/>
      </c:bar3DChart>
      <c:catAx>
        <c:axId val="1846657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935676"/>
      </c:catAx>
      <c:valAx>
        <c:axId val="1804935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657349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'05월'!$M$19:$M$26</c:f>
            </c:strRef>
          </c:cat>
          <c:val>
            <c:numRef>
              <c:f>'05월'!$N$19:$N$26</c:f>
              <c:numCache/>
            </c:numRef>
          </c:val>
        </c:ser>
        <c:ser>
          <c:idx val="1"/>
          <c:order val="1"/>
          <c:cat>
            <c:strRef>
              <c:f>'05월'!$M$19:$M$26</c:f>
            </c:strRef>
          </c:cat>
          <c:val>
            <c:numRef>
              <c:f>'05월'!$O$19:$O$26</c:f>
              <c:numCache/>
            </c:numRef>
          </c:val>
        </c:ser>
        <c:axId val="207399598"/>
        <c:axId val="340249562"/>
      </c:bar3DChart>
      <c:catAx>
        <c:axId val="207399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249562"/>
      </c:catAx>
      <c:valAx>
        <c:axId val="340249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99598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'06월'!$M$5:$M$15</c:f>
            </c:strRef>
          </c:cat>
          <c:val>
            <c:numRef>
              <c:f>'06월'!$N$5:$N$15</c:f>
              <c:numCache/>
            </c:numRef>
          </c:val>
        </c:ser>
        <c:ser>
          <c:idx val="1"/>
          <c:order val="1"/>
          <c:cat>
            <c:strRef>
              <c:f>'06월'!$M$5:$M$15</c:f>
            </c:strRef>
          </c:cat>
          <c:val>
            <c:numRef>
              <c:f>'06월'!$O$5:$O$15</c:f>
              <c:numCache/>
            </c:numRef>
          </c:val>
        </c:ser>
        <c:axId val="917170805"/>
        <c:axId val="831007139"/>
      </c:bar3DChart>
      <c:catAx>
        <c:axId val="917170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007139"/>
      </c:catAx>
      <c:valAx>
        <c:axId val="831007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170805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'06월'!$M$19:$M$26</c:f>
            </c:strRef>
          </c:cat>
          <c:val>
            <c:numRef>
              <c:f>'06월'!$N$19:$N$26</c:f>
              <c:numCache/>
            </c:numRef>
          </c:val>
        </c:ser>
        <c:ser>
          <c:idx val="1"/>
          <c:order val="1"/>
          <c:cat>
            <c:strRef>
              <c:f>'06월'!$M$19:$M$26</c:f>
            </c:strRef>
          </c:cat>
          <c:val>
            <c:numRef>
              <c:f>'06월'!$O$19:$O$26</c:f>
              <c:numCache/>
            </c:numRef>
          </c:val>
        </c:ser>
        <c:axId val="176528349"/>
        <c:axId val="1500366429"/>
      </c:bar3DChart>
      <c:catAx>
        <c:axId val="176528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366429"/>
      </c:catAx>
      <c:valAx>
        <c:axId val="1500366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28349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'07월'!$M$5:$M$15</c:f>
            </c:strRef>
          </c:cat>
          <c:val>
            <c:numRef>
              <c:f>'07월'!$N$5:$N$15</c:f>
              <c:numCache/>
            </c:numRef>
          </c:val>
        </c:ser>
        <c:ser>
          <c:idx val="1"/>
          <c:order val="1"/>
          <c:cat>
            <c:strRef>
              <c:f>'07월'!$M$5:$M$15</c:f>
            </c:strRef>
          </c:cat>
          <c:val>
            <c:numRef>
              <c:f>'07월'!$O$5:$O$15</c:f>
              <c:numCache/>
            </c:numRef>
          </c:val>
        </c:ser>
        <c:axId val="410605082"/>
        <c:axId val="750279370"/>
      </c:bar3DChart>
      <c:catAx>
        <c:axId val="41060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279370"/>
      </c:catAx>
      <c:valAx>
        <c:axId val="750279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605082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'07월'!$M$19:$M$26</c:f>
            </c:strRef>
          </c:cat>
          <c:val>
            <c:numRef>
              <c:f>'07월'!$N$19:$N$26</c:f>
              <c:numCache/>
            </c:numRef>
          </c:val>
        </c:ser>
        <c:ser>
          <c:idx val="1"/>
          <c:order val="1"/>
          <c:cat>
            <c:strRef>
              <c:f>'07월'!$M$19:$M$26</c:f>
            </c:strRef>
          </c:cat>
          <c:val>
            <c:numRef>
              <c:f>'07월'!$O$19:$O$26</c:f>
              <c:numCache/>
            </c:numRef>
          </c:val>
        </c:ser>
        <c:axId val="1361292766"/>
        <c:axId val="1649449820"/>
      </c:bar3DChart>
      <c:catAx>
        <c:axId val="1361292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449820"/>
      </c:catAx>
      <c:valAx>
        <c:axId val="1649449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292766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'08월'!$M$5:$M$15</c:f>
            </c:strRef>
          </c:cat>
          <c:val>
            <c:numRef>
              <c:f>'08월'!$N$5:$N$15</c:f>
              <c:numCache/>
            </c:numRef>
          </c:val>
        </c:ser>
        <c:ser>
          <c:idx val="1"/>
          <c:order val="1"/>
          <c:cat>
            <c:strRef>
              <c:f>'08월'!$M$5:$M$15</c:f>
            </c:strRef>
          </c:cat>
          <c:val>
            <c:numRef>
              <c:f>'08월'!$O$5:$O$15</c:f>
              <c:numCache/>
            </c:numRef>
          </c:val>
        </c:ser>
        <c:axId val="1827602399"/>
        <c:axId val="429370794"/>
      </c:bar3DChart>
      <c:catAx>
        <c:axId val="182760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370794"/>
      </c:catAx>
      <c:valAx>
        <c:axId val="429370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602399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'08월'!$M$19:$M$26</c:f>
            </c:strRef>
          </c:cat>
          <c:val>
            <c:numRef>
              <c:f>'08월'!$N$19:$N$26</c:f>
              <c:numCache/>
            </c:numRef>
          </c:val>
        </c:ser>
        <c:ser>
          <c:idx val="1"/>
          <c:order val="1"/>
          <c:cat>
            <c:strRef>
              <c:f>'08월'!$M$19:$M$26</c:f>
            </c:strRef>
          </c:cat>
          <c:val>
            <c:numRef>
              <c:f>'08월'!$O$19:$O$26</c:f>
              <c:numCache/>
            </c:numRef>
          </c:val>
        </c:ser>
        <c:axId val="990293951"/>
        <c:axId val="2032715842"/>
      </c:bar3DChart>
      <c:catAx>
        <c:axId val="99029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715842"/>
      </c:catAx>
      <c:valAx>
        <c:axId val="2032715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293951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'09월'!$M$5:$M$15</c:f>
            </c:strRef>
          </c:cat>
          <c:val>
            <c:numRef>
              <c:f>'09월'!$N$5:$N$15</c:f>
              <c:numCache/>
            </c:numRef>
          </c:val>
        </c:ser>
        <c:ser>
          <c:idx val="1"/>
          <c:order val="1"/>
          <c:cat>
            <c:strRef>
              <c:f>'09월'!$M$5:$M$15</c:f>
            </c:strRef>
          </c:cat>
          <c:val>
            <c:numRef>
              <c:f>'09월'!$O$5:$O$15</c:f>
              <c:numCache/>
            </c:numRef>
          </c:val>
        </c:ser>
        <c:axId val="1787913762"/>
        <c:axId val="691266279"/>
      </c:bar3DChart>
      <c:catAx>
        <c:axId val="1787913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266279"/>
      </c:catAx>
      <c:valAx>
        <c:axId val="691266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913762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'09월'!$M$19:$M$26</c:f>
            </c:strRef>
          </c:cat>
          <c:val>
            <c:numRef>
              <c:f>'09월'!$N$19:$N$26</c:f>
              <c:numCache/>
            </c:numRef>
          </c:val>
        </c:ser>
        <c:ser>
          <c:idx val="1"/>
          <c:order val="1"/>
          <c:cat>
            <c:strRef>
              <c:f>'09월'!$M$19:$M$26</c:f>
            </c:strRef>
          </c:cat>
          <c:val>
            <c:numRef>
              <c:f>'09월'!$O$19:$O$26</c:f>
              <c:numCache/>
            </c:numRef>
          </c:val>
        </c:ser>
        <c:axId val="663152110"/>
        <c:axId val="381330540"/>
      </c:bar3DChart>
      <c:catAx>
        <c:axId val="663152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330540"/>
      </c:catAx>
      <c:valAx>
        <c:axId val="381330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152110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'10월'!$M$5:$M$15</c:f>
            </c:strRef>
          </c:cat>
          <c:val>
            <c:numRef>
              <c:f>'10월'!$N$5:$N$15</c:f>
              <c:numCache/>
            </c:numRef>
          </c:val>
        </c:ser>
        <c:ser>
          <c:idx val="1"/>
          <c:order val="1"/>
          <c:cat>
            <c:strRef>
              <c:f>'10월'!$M$5:$M$15</c:f>
            </c:strRef>
          </c:cat>
          <c:val>
            <c:numRef>
              <c:f>'10월'!$O$5:$O$15</c:f>
              <c:numCache/>
            </c:numRef>
          </c:val>
        </c:ser>
        <c:axId val="911385531"/>
        <c:axId val="1068424726"/>
      </c:bar3DChart>
      <c:catAx>
        <c:axId val="911385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424726"/>
      </c:catAx>
      <c:valAx>
        <c:axId val="1068424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38553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'01월'!$O$19:$O$26</c:f>
              <c:numCache/>
            </c:numRef>
          </c:val>
        </c:ser>
        <c:axId val="659356951"/>
        <c:axId val="983011730"/>
      </c:bar3DChart>
      <c:catAx>
        <c:axId val="659356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011730"/>
      </c:catAx>
      <c:valAx>
        <c:axId val="983011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356951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'10월'!$M$19:$M$26</c:f>
            </c:strRef>
          </c:cat>
          <c:val>
            <c:numRef>
              <c:f>'10월'!$N$19:$N$26</c:f>
              <c:numCache/>
            </c:numRef>
          </c:val>
        </c:ser>
        <c:ser>
          <c:idx val="1"/>
          <c:order val="1"/>
          <c:cat>
            <c:strRef>
              <c:f>'10월'!$M$19:$M$26</c:f>
            </c:strRef>
          </c:cat>
          <c:val>
            <c:numRef>
              <c:f>'10월'!$O$19:$O$26</c:f>
              <c:numCache/>
            </c:numRef>
          </c:val>
        </c:ser>
        <c:axId val="1917556371"/>
        <c:axId val="51018871"/>
      </c:bar3DChart>
      <c:catAx>
        <c:axId val="1917556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18871"/>
      </c:catAx>
      <c:valAx>
        <c:axId val="51018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556371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'11월'!$M$5:$M$15</c:f>
            </c:strRef>
          </c:cat>
          <c:val>
            <c:numRef>
              <c:f>'11월'!$N$5:$N$15</c:f>
              <c:numCache/>
            </c:numRef>
          </c:val>
        </c:ser>
        <c:ser>
          <c:idx val="1"/>
          <c:order val="1"/>
          <c:cat>
            <c:strRef>
              <c:f>'11월'!$M$5:$M$15</c:f>
            </c:strRef>
          </c:cat>
          <c:val>
            <c:numRef>
              <c:f>'11월'!$O$5:$O$15</c:f>
              <c:numCache/>
            </c:numRef>
          </c:val>
        </c:ser>
        <c:axId val="935197834"/>
        <c:axId val="826454520"/>
      </c:bar3DChart>
      <c:catAx>
        <c:axId val="935197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454520"/>
      </c:catAx>
      <c:valAx>
        <c:axId val="826454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197834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'11월'!$M$19:$M$26</c:f>
            </c:strRef>
          </c:cat>
          <c:val>
            <c:numRef>
              <c:f>'11월'!$N$19:$N$26</c:f>
              <c:numCache/>
            </c:numRef>
          </c:val>
        </c:ser>
        <c:ser>
          <c:idx val="1"/>
          <c:order val="1"/>
          <c:cat>
            <c:strRef>
              <c:f>'11월'!$M$19:$M$26</c:f>
            </c:strRef>
          </c:cat>
          <c:val>
            <c:numRef>
              <c:f>'11월'!$O$19:$O$26</c:f>
              <c:numCache/>
            </c:numRef>
          </c:val>
        </c:ser>
        <c:axId val="1331372460"/>
        <c:axId val="882286055"/>
      </c:bar3DChart>
      <c:catAx>
        <c:axId val="1331372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286055"/>
      </c:catAx>
      <c:valAx>
        <c:axId val="882286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372460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'12월'!$M$5:$M$15</c:f>
            </c:strRef>
          </c:cat>
          <c:val>
            <c:numRef>
              <c:f>'12월'!$N$5:$N$15</c:f>
              <c:numCache/>
            </c:numRef>
          </c:val>
        </c:ser>
        <c:ser>
          <c:idx val="1"/>
          <c:order val="1"/>
          <c:cat>
            <c:strRef>
              <c:f>'12월'!$M$5:$M$15</c:f>
            </c:strRef>
          </c:cat>
          <c:val>
            <c:numRef>
              <c:f>'12월'!$O$5:$O$15</c:f>
              <c:numCache/>
            </c:numRef>
          </c:val>
        </c:ser>
        <c:axId val="479493206"/>
        <c:axId val="855702386"/>
      </c:bar3DChart>
      <c:catAx>
        <c:axId val="479493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702386"/>
      </c:catAx>
      <c:valAx>
        <c:axId val="855702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493206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'12월'!$M$19:$M$26</c:f>
            </c:strRef>
          </c:cat>
          <c:val>
            <c:numRef>
              <c:f>'12월'!$N$19:$N$26</c:f>
              <c:numCache/>
            </c:numRef>
          </c:val>
        </c:ser>
        <c:ser>
          <c:idx val="1"/>
          <c:order val="1"/>
          <c:cat>
            <c:strRef>
              <c:f>'12월'!$M$19:$M$26</c:f>
            </c:strRef>
          </c:cat>
          <c:val>
            <c:numRef>
              <c:f>'12월'!$O$19:$O$26</c:f>
              <c:numCache/>
            </c:numRef>
          </c:val>
        </c:ser>
        <c:axId val="2053020096"/>
        <c:axId val="1653586785"/>
      </c:bar3DChart>
      <c:catAx>
        <c:axId val="20530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586785"/>
      </c:catAx>
      <c:valAx>
        <c:axId val="1653586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02009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'02월'!$O$5:$O$15</c:f>
              <c:numCache/>
            </c:numRef>
          </c:val>
        </c:ser>
        <c:axId val="1671714030"/>
        <c:axId val="2047184875"/>
      </c:bar3DChart>
      <c:catAx>
        <c:axId val="1671714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184875"/>
      </c:catAx>
      <c:valAx>
        <c:axId val="2047184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71403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'02월'!$O$19:$O$26</c:f>
              <c:numCache/>
            </c:numRef>
          </c:val>
        </c:ser>
        <c:axId val="638008609"/>
        <c:axId val="1791998063"/>
      </c:bar3DChart>
      <c:catAx>
        <c:axId val="638008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998063"/>
      </c:catAx>
      <c:valAx>
        <c:axId val="1791998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00860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'03월'!$M$5:$M$15</c:f>
            </c:strRef>
          </c:cat>
          <c:val>
            <c:numRef>
              <c:f>'03월'!$N$5:$N$15</c:f>
              <c:numCache/>
            </c:numRef>
          </c:val>
        </c:ser>
        <c:ser>
          <c:idx val="1"/>
          <c:order val="1"/>
          <c:cat>
            <c:strRef>
              <c:f>'03월'!$M$5:$M$15</c:f>
            </c:strRef>
          </c:cat>
          <c:val>
            <c:numRef>
              <c:f>'03월'!$O$5:$O$15</c:f>
              <c:numCache/>
            </c:numRef>
          </c:val>
        </c:ser>
        <c:axId val="96502134"/>
        <c:axId val="1153602245"/>
      </c:bar3DChart>
      <c:catAx>
        <c:axId val="96502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602245"/>
      </c:catAx>
      <c:valAx>
        <c:axId val="1153602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0213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'03월'!$M$19:$M$26</c:f>
            </c:strRef>
          </c:cat>
          <c:val>
            <c:numRef>
              <c:f>'03월'!$N$19:$N$26</c:f>
              <c:numCache/>
            </c:numRef>
          </c:val>
        </c:ser>
        <c:ser>
          <c:idx val="1"/>
          <c:order val="1"/>
          <c:cat>
            <c:strRef>
              <c:f>'03월'!$M$19:$M$26</c:f>
            </c:strRef>
          </c:cat>
          <c:val>
            <c:numRef>
              <c:f>'03월'!$O$19:$O$26</c:f>
              <c:numCache/>
            </c:numRef>
          </c:val>
        </c:ser>
        <c:axId val="1695759913"/>
        <c:axId val="2081674939"/>
      </c:bar3DChart>
      <c:catAx>
        <c:axId val="1695759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674939"/>
      </c:catAx>
      <c:valAx>
        <c:axId val="2081674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759913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'04월'!$M$5:$M$15</c:f>
            </c:strRef>
          </c:cat>
          <c:val>
            <c:numRef>
              <c:f>'04월'!$N$5:$N$15</c:f>
              <c:numCache/>
            </c:numRef>
          </c:val>
        </c:ser>
        <c:ser>
          <c:idx val="1"/>
          <c:order val="1"/>
          <c:cat>
            <c:strRef>
              <c:f>'04월'!$M$5:$M$15</c:f>
            </c:strRef>
          </c:cat>
          <c:val>
            <c:numRef>
              <c:f>'04월'!$O$5:$O$15</c:f>
              <c:numCache/>
            </c:numRef>
          </c:val>
        </c:ser>
        <c:axId val="427949460"/>
        <c:axId val="1642669001"/>
      </c:bar3DChart>
      <c:catAx>
        <c:axId val="427949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669001"/>
      </c:catAx>
      <c:valAx>
        <c:axId val="164266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949460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'04월'!$M$19:$M$26</c:f>
            </c:strRef>
          </c:cat>
          <c:val>
            <c:numRef>
              <c:f>'04월'!$N$19:$N$26</c:f>
              <c:numCache/>
            </c:numRef>
          </c:val>
        </c:ser>
        <c:ser>
          <c:idx val="1"/>
          <c:order val="1"/>
          <c:cat>
            <c:strRef>
              <c:f>'04월'!$M$19:$M$26</c:f>
            </c:strRef>
          </c:cat>
          <c:val>
            <c:numRef>
              <c:f>'04월'!$O$19:$O$26</c:f>
              <c:numCache/>
            </c:numRef>
          </c:val>
        </c:ser>
        <c:axId val="2133379462"/>
        <c:axId val="415651827"/>
      </c:bar3DChart>
      <c:catAx>
        <c:axId val="2133379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651827"/>
      </c:catAx>
      <c:valAx>
        <c:axId val="415651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379462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'05월'!$M$5:$M$15</c:f>
            </c:strRef>
          </c:cat>
          <c:val>
            <c:numRef>
              <c:f>'05월'!$N$5:$N$15</c:f>
              <c:numCache/>
            </c:numRef>
          </c:val>
        </c:ser>
        <c:ser>
          <c:idx val="1"/>
          <c:order val="1"/>
          <c:cat>
            <c:strRef>
              <c:f>'05월'!$M$5:$M$15</c:f>
            </c:strRef>
          </c:cat>
          <c:val>
            <c:numRef>
              <c:f>'05월'!$O$5:$O$15</c:f>
              <c:numCache/>
            </c:numRef>
          </c:val>
        </c:ser>
        <c:axId val="683358100"/>
        <c:axId val="488529013"/>
      </c:bar3DChart>
      <c:catAx>
        <c:axId val="683358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529013"/>
      </c:catAx>
      <c:valAx>
        <c:axId val="488529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35810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266700</xdr:colOff>
      <xdr:row>3</xdr:row>
      <xdr:rowOff>0</xdr:rowOff>
    </xdr:from>
    <xdr:ext cx="5095875" cy="316230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266700</xdr:colOff>
      <xdr:row>16</xdr:row>
      <xdr:rowOff>0</xdr:rowOff>
    </xdr:from>
    <xdr:ext cx="5095875" cy="274320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9" name="Chart 1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86050"/>
    <xdr:graphicFrame>
      <xdr:nvGraphicFramePr>
        <xdr:cNvPr id="20" name="Chart 2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21" name="Chart 2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22" name="Chart 2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23" name="Chart 2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24" name="Chart 2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3367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9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10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1" name="Chart 1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43200"/>
    <xdr:graphicFrame>
      <xdr:nvGraphicFramePr>
        <xdr:cNvPr id="12" name="Chart 1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3" name="Chart 1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33675"/>
    <xdr:graphicFrame>
      <xdr:nvGraphicFramePr>
        <xdr:cNvPr id="14" name="Chart 1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5" name="Chart 1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16" name="Chart 1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7" name="Chart 1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18" name="Chart 1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10887075" cy="3590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6" width="15.71"/>
    <col customWidth="1" min="7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120000</v>
      </c>
      <c r="H2" s="6" t="s">
        <v>2</v>
      </c>
      <c r="I2" s="7">
        <f>SUM(I5:I33)</f>
        <v>3000000</v>
      </c>
      <c r="J2" s="8" t="s">
        <v>3</v>
      </c>
      <c r="K2" s="9">
        <f>SUM(I2-G2)</f>
        <v>2880000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23">
        <v>45662.0</v>
      </c>
      <c r="C5" s="24" t="s">
        <v>15</v>
      </c>
      <c r="D5" s="25" t="s">
        <v>16</v>
      </c>
      <c r="E5" s="26" t="s">
        <v>17</v>
      </c>
      <c r="F5" s="27" t="s">
        <v>18</v>
      </c>
      <c r="G5" s="28">
        <v>50000.0</v>
      </c>
      <c r="H5" s="29"/>
      <c r="I5" s="30"/>
      <c r="J5" s="31"/>
      <c r="K5" s="32"/>
      <c r="M5" s="33" t="str">
        <f>'항목'!C3</f>
        <v>통신비</v>
      </c>
      <c r="N5" s="34">
        <f t="shared" ref="N5:N14" si="1">SUMIF($C$5:$C$33,M5,$G$5:$G$33)</f>
        <v>50000</v>
      </c>
      <c r="O5" s="35">
        <f t="shared" ref="O5:O15" si="2">IF((N5=0),"",SUM(N5/$N$15))</f>
        <v>0.4166666667</v>
      </c>
    </row>
    <row r="6" ht="19.5" customHeight="1">
      <c r="B6" s="23">
        <v>45667.0</v>
      </c>
      <c r="C6" s="24" t="s">
        <v>19</v>
      </c>
      <c r="D6" s="25" t="s">
        <v>20</v>
      </c>
      <c r="E6" s="26" t="s">
        <v>17</v>
      </c>
      <c r="F6" s="27"/>
      <c r="G6" s="28"/>
      <c r="H6" s="29" t="s">
        <v>18</v>
      </c>
      <c r="I6" s="30">
        <v>3000000.0</v>
      </c>
      <c r="J6" s="31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23">
        <v>45672.0</v>
      </c>
      <c r="C7" s="24" t="s">
        <v>21</v>
      </c>
      <c r="D7" s="25" t="s">
        <v>22</v>
      </c>
      <c r="E7" s="26" t="s">
        <v>17</v>
      </c>
      <c r="F7" s="27" t="s">
        <v>23</v>
      </c>
      <c r="G7" s="28">
        <v>70000.0</v>
      </c>
      <c r="H7" s="36"/>
      <c r="I7" s="37"/>
      <c r="J7" s="31"/>
      <c r="K7" s="32"/>
      <c r="M7" s="33" t="str">
        <f>'항목'!E3</f>
        <v>식비</v>
      </c>
      <c r="N7" s="34">
        <f t="shared" si="1"/>
        <v>70000</v>
      </c>
      <c r="O7" s="35">
        <f t="shared" si="2"/>
        <v>0.5833333333</v>
      </c>
    </row>
    <row r="8" ht="19.5" customHeight="1">
      <c r="B8" s="23"/>
      <c r="C8" s="24"/>
      <c r="D8" s="25"/>
      <c r="E8" s="26"/>
      <c r="F8" s="27"/>
      <c r="G8" s="28"/>
      <c r="H8" s="29"/>
      <c r="I8" s="30"/>
      <c r="J8" s="31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26"/>
      <c r="F9" s="27"/>
      <c r="G9" s="28"/>
      <c r="H9" s="29"/>
      <c r="I9" s="30"/>
      <c r="J9" s="31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24</v>
      </c>
    </row>
    <row r="10" ht="19.5" customHeight="1">
      <c r="B10" s="23"/>
      <c r="C10" s="24"/>
      <c r="D10" s="25"/>
      <c r="E10" s="26"/>
      <c r="F10" s="27"/>
      <c r="G10" s="28"/>
      <c r="H10" s="29"/>
      <c r="I10" s="30"/>
      <c r="J10" s="31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26"/>
      <c r="F11" s="27"/>
      <c r="G11" s="28"/>
      <c r="H11" s="29"/>
      <c r="I11" s="30"/>
      <c r="J11" s="31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26"/>
      <c r="F12" s="27"/>
      <c r="G12" s="28"/>
      <c r="H12" s="29"/>
      <c r="I12" s="30"/>
      <c r="J12" s="31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24</v>
      </c>
    </row>
    <row r="13" ht="19.5" customHeight="1">
      <c r="B13" s="23"/>
      <c r="C13" s="24"/>
      <c r="D13" s="25"/>
      <c r="E13" s="26"/>
      <c r="F13" s="27"/>
      <c r="G13" s="28"/>
      <c r="H13" s="29"/>
      <c r="I13" s="30"/>
      <c r="J13" s="31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26"/>
      <c r="F14" s="27"/>
      <c r="G14" s="28"/>
      <c r="H14" s="29"/>
      <c r="I14" s="30"/>
      <c r="J14" s="31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26"/>
      <c r="F15" s="27"/>
      <c r="G15" s="28"/>
      <c r="H15" s="29"/>
      <c r="I15" s="30"/>
      <c r="J15" s="31"/>
      <c r="K15" s="32"/>
      <c r="M15" s="42" t="s">
        <v>25</v>
      </c>
      <c r="N15" s="43">
        <f>SUM(N5:N14)</f>
        <v>120000</v>
      </c>
      <c r="O15" s="44">
        <f t="shared" si="2"/>
        <v>1</v>
      </c>
    </row>
    <row r="16" ht="19.5" customHeight="1">
      <c r="B16" s="45"/>
      <c r="C16" s="24"/>
      <c r="D16" s="46"/>
      <c r="E16" s="26"/>
      <c r="F16" s="47"/>
      <c r="G16" s="48"/>
      <c r="H16" s="36"/>
      <c r="I16" s="37"/>
      <c r="J16" s="31"/>
      <c r="K16" s="32"/>
    </row>
    <row r="17" ht="19.5" customHeight="1">
      <c r="B17" s="45"/>
      <c r="C17" s="24"/>
      <c r="D17" s="46"/>
      <c r="E17" s="26"/>
      <c r="F17" s="47"/>
      <c r="G17" s="48"/>
      <c r="H17" s="36"/>
      <c r="I17" s="37"/>
      <c r="J17" s="31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26"/>
      <c r="F18" s="47"/>
      <c r="G18" s="48"/>
      <c r="H18" s="36"/>
      <c r="I18" s="37"/>
      <c r="J18" s="31"/>
      <c r="K18" s="32"/>
      <c r="M18" s="51"/>
      <c r="N18" s="51"/>
      <c r="O18" s="51"/>
    </row>
    <row r="19" ht="19.5" customHeight="1">
      <c r="B19" s="45"/>
      <c r="C19" s="52"/>
      <c r="D19" s="46"/>
      <c r="E19" s="26"/>
      <c r="F19" s="47"/>
      <c r="G19" s="48"/>
      <c r="H19" s="36"/>
      <c r="I19" s="37"/>
      <c r="J19" s="31"/>
      <c r="K19" s="32"/>
      <c r="M19" s="53" t="str">
        <f>'항목'!B4</f>
        <v>월회비(현금)</v>
      </c>
      <c r="N19" s="54">
        <f>SUMIF('01월'!$D$5:$D$33,M19,'01월'!$I$5:$I$33)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26"/>
      <c r="F20" s="47"/>
      <c r="G20" s="48"/>
      <c r="H20" s="36"/>
      <c r="I20" s="37"/>
      <c r="J20" s="31"/>
      <c r="K20" s="32"/>
      <c r="M20" s="56" t="str">
        <f>'항목'!B5</f>
        <v>월회비(통장)</v>
      </c>
      <c r="N20" s="57">
        <f>SUMIF('01월'!$D$5:$D$33,M20,'01월'!$I$5:$I$33)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26"/>
      <c r="F21" s="47"/>
      <c r="G21" s="48"/>
      <c r="H21" s="36"/>
      <c r="I21" s="37"/>
      <c r="J21" s="31"/>
      <c r="K21" s="32"/>
      <c r="M21" s="33" t="str">
        <f>'항목'!B6</f>
        <v>가입비</v>
      </c>
      <c r="N21" s="34">
        <f>SUMIF('01월'!$D$5:$D$33,M21,'01월'!$I$5:$I$33)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26"/>
      <c r="F22" s="47"/>
      <c r="G22" s="48"/>
      <c r="H22" s="36"/>
      <c r="I22" s="37"/>
      <c r="J22" s="31"/>
      <c r="K22" s="32"/>
      <c r="M22" s="59" t="str">
        <f>'항목'!B7</f>
        <v>이월금</v>
      </c>
      <c r="N22" s="60">
        <f>SUMIF('01월'!$D$5:$D$33,M22,'01월'!$I$5:$I$33)</f>
        <v>3000000</v>
      </c>
      <c r="O22" s="58">
        <f t="shared" si="3"/>
        <v>1</v>
      </c>
    </row>
    <row r="23" ht="19.5" customHeight="1">
      <c r="B23" s="45"/>
      <c r="C23" s="52"/>
      <c r="D23" s="46"/>
      <c r="E23" s="26"/>
      <c r="F23" s="47"/>
      <c r="G23" s="48"/>
      <c r="H23" s="36"/>
      <c r="I23" s="37"/>
      <c r="J23" s="31"/>
      <c r="K23" s="32"/>
      <c r="M23" s="33" t="str">
        <f>'항목'!B8</f>
        <v>이자</v>
      </c>
      <c r="N23" s="34">
        <f>SUMIF('01월'!$D$5:$D$33,M23,'01월'!$I$5:$I$33)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26"/>
      <c r="F24" s="47"/>
      <c r="G24" s="48"/>
      <c r="H24" s="36"/>
      <c r="I24" s="37"/>
      <c r="J24" s="31"/>
      <c r="K24" s="32"/>
      <c r="M24" s="33" t="str">
        <f>'항목'!B9</f>
        <v>찬조금</v>
      </c>
      <c r="N24" s="34">
        <f>SUMIF('01월'!$D$5:$D$33,M24,'01월'!$I$5:$I$33)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26"/>
      <c r="F25" s="47"/>
      <c r="G25" s="48"/>
      <c r="H25" s="36"/>
      <c r="I25" s="37"/>
      <c r="J25" s="31"/>
      <c r="K25" s="32"/>
      <c r="M25" s="39" t="str">
        <f>'항목'!B10</f>
        <v>기타수입</v>
      </c>
      <c r="N25" s="40">
        <f>SUMIF('01월'!$D$5:$D$33,M25,'01월'!$I$5:$I$33)</f>
        <v>0</v>
      </c>
      <c r="O25" s="61" t="str">
        <f t="shared" si="3"/>
        <v/>
      </c>
    </row>
    <row r="26" ht="19.5" customHeight="1">
      <c r="B26" s="45"/>
      <c r="C26" s="52"/>
      <c r="D26" s="46"/>
      <c r="E26" s="26"/>
      <c r="F26" s="47"/>
      <c r="G26" s="48"/>
      <c r="H26" s="36"/>
      <c r="I26" s="37"/>
      <c r="J26" s="31"/>
      <c r="K26" s="32"/>
      <c r="M26" s="42" t="s">
        <v>27</v>
      </c>
      <c r="N26" s="43">
        <f>SUM(N19:N25)</f>
        <v>3000000</v>
      </c>
      <c r="O26" s="44">
        <f t="shared" si="3"/>
        <v>1</v>
      </c>
    </row>
    <row r="27" ht="19.5" customHeight="1">
      <c r="B27" s="45"/>
      <c r="C27" s="52"/>
      <c r="D27" s="46"/>
      <c r="E27" s="26"/>
      <c r="F27" s="47"/>
      <c r="G27" s="48"/>
      <c r="H27" s="36"/>
      <c r="I27" s="37"/>
      <c r="J27" s="31"/>
      <c r="K27" s="32"/>
    </row>
    <row r="28" ht="19.5" customHeight="1">
      <c r="B28" s="45"/>
      <c r="C28" s="52"/>
      <c r="D28" s="46"/>
      <c r="E28" s="26"/>
      <c r="F28" s="47"/>
      <c r="G28" s="48"/>
      <c r="H28" s="36"/>
      <c r="I28" s="37"/>
      <c r="J28" s="31"/>
      <c r="K28" s="32"/>
    </row>
    <row r="29" ht="19.5" customHeight="1">
      <c r="B29" s="45"/>
      <c r="C29" s="52"/>
      <c r="D29" s="46"/>
      <c r="E29" s="26"/>
      <c r="F29" s="47"/>
      <c r="G29" s="48"/>
      <c r="H29" s="36"/>
      <c r="I29" s="37"/>
      <c r="J29" s="31"/>
      <c r="K29" s="32"/>
    </row>
    <row r="30" ht="19.5" customHeight="1">
      <c r="B30" s="45"/>
      <c r="C30" s="52"/>
      <c r="D30" s="46"/>
      <c r="E30" s="26"/>
      <c r="F30" s="47"/>
      <c r="G30" s="48"/>
      <c r="H30" s="36"/>
      <c r="I30" s="37"/>
      <c r="J30" s="31"/>
      <c r="K30" s="32"/>
    </row>
    <row r="31" ht="19.5" customHeight="1">
      <c r="B31" s="45"/>
      <c r="C31" s="52"/>
      <c r="D31" s="46"/>
      <c r="E31" s="26"/>
      <c r="F31" s="47"/>
      <c r="G31" s="48"/>
      <c r="H31" s="36"/>
      <c r="I31" s="37"/>
      <c r="J31" s="31"/>
      <c r="K31" s="32"/>
    </row>
    <row r="32" ht="19.5" customHeight="1">
      <c r="B32" s="45"/>
      <c r="C32" s="52"/>
      <c r="D32" s="46"/>
      <c r="E32" s="26"/>
      <c r="F32" s="47"/>
      <c r="G32" s="48"/>
      <c r="H32" s="36"/>
      <c r="I32" s="37"/>
      <c r="J32" s="31"/>
      <c r="K32" s="32"/>
    </row>
    <row r="33" ht="19.5" customHeight="1">
      <c r="B33" s="62"/>
      <c r="C33" s="63"/>
      <c r="D33" s="64"/>
      <c r="E33" s="26"/>
      <c r="F33" s="65"/>
      <c r="G33" s="66"/>
      <c r="H33" s="67"/>
      <c r="I33" s="68"/>
      <c r="J33" s="31"/>
      <c r="K33" s="32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'09월'!K2 + (I2 - G2)</f>
        <v>2972223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24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24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25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SUMIF('10월'!$D$5:$D$33,M19,'10월'!$I$5:$I$33)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SUMIF('10월'!$D$5:$D$33,M20,'10월'!$I$5:$I$33)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SUMIF('10월'!$D$5:$D$33,M21,'10월'!$I$5:$I$33)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SUMIF('10월'!$D$5:$D$33,M22,'10월'!$I$5:$I$33)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SUMIF('10월'!$D$5:$D$33,M23,'10월'!$I$5:$I$33)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SUMIF('10월'!$D$5:$D$33,M24,'10월'!$I$5:$I$33)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SUMIF('10월'!$D$5:$D$33,M25,'10월'!$I$5:$I$33)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27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'10월'!K2 + (I2 - G2)</f>
        <v>2972223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24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24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25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SUMIF('11월'!$D$5:$D$33,M19,'11월'!$I$5:$I$33)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SUMIF('11월'!$D$5:$D$33,M20,'11월'!$I$5:$I$33)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SUMIF('11월'!$D$5:$D$33,M21,'11월'!$I$5:$I$33)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SUMIF('11월'!$D$5:$D$33,M22,'11월'!$I$5:$I$33)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SUMIF('11월'!$D$5:$D$33,M23,'11월'!$I$5:$I$33)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SUMIF('11월'!$D$5:$D$33,M24,'11월'!$I$5:$I$33)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SUMIF('11월'!$D$5:$D$33,M25,'11월'!$I$5:$I$33)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27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'11월'!K2 + (I2 - G2)</f>
        <v>2972223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23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23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24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24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25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SUMIF('12월'!$D$5:$D$33,M19,'12월'!$I$5:$I$33)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SUMIF('12월'!$D$5:$D$33,M20,'12월'!$I$5:$I$33)</f>
        <v>0</v>
      </c>
      <c r="O20" s="35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SUMIF('12월'!$D$5:$D$33,M21,'12월'!$I$5:$I$33)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SUMIF('12월'!$D$5:$D$33,M22,'12월'!$I$5:$I$33)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SUMIF('12월'!$D$5:$D$33,M23,'12월'!$I$5:$I$33)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SUMIF('12월'!$D$5:$D$33,M24,'12월'!$I$5:$I$33)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SUMIF('12월'!$D$5:$D$33,M25,'12월'!$I$5:$I$33)</f>
        <v>0</v>
      </c>
      <c r="O25" s="61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27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5.86"/>
    <col customWidth="1" min="3" max="3" width="10.57"/>
    <col customWidth="1" min="4" max="4" width="17.86"/>
    <col customWidth="1" min="5" max="12" width="10.57"/>
    <col customWidth="1" min="13" max="14" width="12.86"/>
  </cols>
  <sheetData>
    <row r="1" ht="9.0" customHeight="1"/>
    <row r="2" ht="36.75" customHeight="1">
      <c r="B2" s="75" t="s">
        <v>34</v>
      </c>
      <c r="C2" s="76"/>
      <c r="D2" s="76"/>
      <c r="E2" s="76"/>
      <c r="F2" s="77" t="s">
        <v>35</v>
      </c>
      <c r="G2" s="77" t="s">
        <v>36</v>
      </c>
      <c r="H2" s="76"/>
      <c r="I2" s="76"/>
      <c r="J2" s="76"/>
      <c r="K2" s="76"/>
      <c r="L2" s="78"/>
    </row>
    <row r="3" ht="39.0" customHeight="1">
      <c r="B3" s="79" t="s">
        <v>19</v>
      </c>
      <c r="C3" s="80" t="s">
        <v>15</v>
      </c>
      <c r="D3" s="81" t="s">
        <v>37</v>
      </c>
      <c r="E3" s="80" t="s">
        <v>21</v>
      </c>
      <c r="F3" s="80" t="s">
        <v>38</v>
      </c>
      <c r="G3" s="80" t="s">
        <v>32</v>
      </c>
      <c r="H3" s="80" t="s">
        <v>39</v>
      </c>
      <c r="I3" s="80" t="s">
        <v>40</v>
      </c>
      <c r="J3" s="80" t="s">
        <v>29</v>
      </c>
      <c r="K3" s="80" t="s">
        <v>41</v>
      </c>
      <c r="L3" s="82" t="s">
        <v>42</v>
      </c>
      <c r="M3" s="83" t="s">
        <v>10</v>
      </c>
      <c r="N3" s="82" t="s">
        <v>8</v>
      </c>
    </row>
    <row r="4" ht="21.75" customHeight="1">
      <c r="B4" s="84" t="s">
        <v>43</v>
      </c>
      <c r="C4" s="85" t="s">
        <v>16</v>
      </c>
      <c r="D4" s="86" t="s">
        <v>44</v>
      </c>
      <c r="E4" s="87" t="s">
        <v>45</v>
      </c>
      <c r="F4" s="85" t="s">
        <v>46</v>
      </c>
      <c r="G4" s="85" t="s">
        <v>47</v>
      </c>
      <c r="H4" s="85" t="s">
        <v>48</v>
      </c>
      <c r="I4" s="85" t="s">
        <v>49</v>
      </c>
      <c r="J4" s="85" t="s">
        <v>30</v>
      </c>
      <c r="K4" s="85" t="s">
        <v>50</v>
      </c>
      <c r="L4" s="88" t="s">
        <v>51</v>
      </c>
      <c r="M4" s="89" t="s">
        <v>31</v>
      </c>
      <c r="N4" s="89" t="s">
        <v>31</v>
      </c>
    </row>
    <row r="5" ht="21.75" customHeight="1">
      <c r="B5" s="84" t="s">
        <v>28</v>
      </c>
      <c r="C5" s="90" t="s">
        <v>52</v>
      </c>
      <c r="D5" s="90" t="s">
        <v>53</v>
      </c>
      <c r="E5" s="90" t="s">
        <v>22</v>
      </c>
      <c r="F5" s="90" t="s">
        <v>54</v>
      </c>
      <c r="G5" s="90" t="s">
        <v>55</v>
      </c>
      <c r="H5" s="90" t="s">
        <v>56</v>
      </c>
      <c r="I5" s="90" t="s">
        <v>49</v>
      </c>
      <c r="J5" s="90" t="s">
        <v>57</v>
      </c>
      <c r="K5" s="87" t="s">
        <v>58</v>
      </c>
      <c r="L5" s="91" t="s">
        <v>59</v>
      </c>
      <c r="M5" s="89" t="s">
        <v>18</v>
      </c>
      <c r="N5" s="89" t="s">
        <v>18</v>
      </c>
    </row>
    <row r="6" ht="21.75" customHeight="1">
      <c r="B6" s="92" t="s">
        <v>60</v>
      </c>
      <c r="C6" s="90" t="s">
        <v>61</v>
      </c>
      <c r="D6" s="90" t="s">
        <v>62</v>
      </c>
      <c r="E6" s="85" t="s">
        <v>63</v>
      </c>
      <c r="F6" s="90" t="s">
        <v>64</v>
      </c>
      <c r="G6" s="90" t="s">
        <v>65</v>
      </c>
      <c r="H6" s="90"/>
      <c r="I6" s="90"/>
      <c r="J6" s="90" t="s">
        <v>66</v>
      </c>
      <c r="K6" s="90" t="s">
        <v>67</v>
      </c>
      <c r="L6" s="93"/>
      <c r="M6" s="94"/>
      <c r="N6" s="94" t="s">
        <v>23</v>
      </c>
    </row>
    <row r="7" ht="21.75" customHeight="1">
      <c r="B7" s="95" t="s">
        <v>20</v>
      </c>
      <c r="C7" s="90"/>
      <c r="D7" s="90" t="s">
        <v>68</v>
      </c>
      <c r="E7" s="87" t="s">
        <v>69</v>
      </c>
      <c r="F7" s="90" t="s">
        <v>70</v>
      </c>
      <c r="G7" s="90" t="s">
        <v>33</v>
      </c>
      <c r="H7" s="90"/>
      <c r="I7" s="90"/>
      <c r="J7" s="90" t="s">
        <v>71</v>
      </c>
      <c r="K7" s="87" t="s">
        <v>72</v>
      </c>
      <c r="L7" s="93"/>
      <c r="M7" s="96"/>
      <c r="N7" s="94" t="s">
        <v>73</v>
      </c>
    </row>
    <row r="8" ht="21.75" customHeight="1">
      <c r="B8" s="92" t="s">
        <v>74</v>
      </c>
      <c r="C8" s="90"/>
      <c r="D8" s="97" t="s">
        <v>75</v>
      </c>
      <c r="E8" s="90"/>
      <c r="F8" s="90"/>
      <c r="G8" s="90" t="s">
        <v>76</v>
      </c>
      <c r="H8" s="90"/>
      <c r="I8" s="90"/>
      <c r="J8" s="90"/>
      <c r="K8" s="87" t="s">
        <v>77</v>
      </c>
      <c r="L8" s="93"/>
    </row>
    <row r="9" ht="21.75" customHeight="1">
      <c r="B9" s="92" t="s">
        <v>78</v>
      </c>
      <c r="C9" s="98"/>
      <c r="D9" s="90"/>
      <c r="E9" s="99"/>
      <c r="F9" s="90"/>
      <c r="G9" s="90"/>
      <c r="H9" s="87"/>
      <c r="I9" s="90"/>
      <c r="J9" s="90"/>
      <c r="K9" s="90"/>
      <c r="L9" s="93"/>
    </row>
    <row r="10" ht="21.75" customHeight="1">
      <c r="B10" s="92" t="s">
        <v>79</v>
      </c>
      <c r="C10" s="90"/>
      <c r="D10" s="100"/>
      <c r="E10" s="90"/>
      <c r="F10" s="90"/>
      <c r="G10" s="90"/>
      <c r="H10" s="90"/>
      <c r="I10" s="90"/>
      <c r="J10" s="90"/>
      <c r="K10" s="90"/>
      <c r="L10" s="93"/>
    </row>
    <row r="11" ht="21.75" customHeight="1">
      <c r="B11" s="96"/>
      <c r="C11" s="101"/>
      <c r="D11" s="101"/>
      <c r="E11" s="101"/>
      <c r="F11" s="101"/>
      <c r="G11" s="101"/>
      <c r="H11" s="101"/>
      <c r="I11" s="101"/>
      <c r="J11" s="101"/>
      <c r="K11" s="101"/>
      <c r="L11" s="102"/>
    </row>
    <row r="12" ht="21.75" customHeight="1"/>
    <row r="13" ht="21.75" customHeight="1"/>
    <row r="14" ht="21.75" customHeight="1"/>
    <row r="15" ht="21.75" customHeight="1"/>
    <row r="16" ht="21.75" customHeight="1"/>
    <row r="17" ht="21.75" customHeight="1"/>
    <row r="18" ht="21.75" customHeight="1"/>
    <row r="19" ht="21.75" customHeight="1"/>
    <row r="20" ht="21.7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157777</v>
      </c>
      <c r="H2" s="6" t="s">
        <v>2</v>
      </c>
      <c r="I2" s="7">
        <f>SUM(I5:I33)</f>
        <v>250000</v>
      </c>
      <c r="J2" s="8" t="s">
        <v>3</v>
      </c>
      <c r="K2" s="9">
        <f>'01월'!K2 + (I2 - G2)</f>
        <v>2972223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23">
        <v>45693.0</v>
      </c>
      <c r="C5" s="24" t="s">
        <v>19</v>
      </c>
      <c r="D5" s="25" t="s">
        <v>28</v>
      </c>
      <c r="E5" s="69" t="s">
        <v>17</v>
      </c>
      <c r="F5" s="27"/>
      <c r="G5" s="28"/>
      <c r="H5" s="29" t="s">
        <v>18</v>
      </c>
      <c r="I5" s="30">
        <v>250000.0</v>
      </c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23">
        <v>45693.0</v>
      </c>
      <c r="C6" s="24" t="s">
        <v>29</v>
      </c>
      <c r="D6" s="25" t="s">
        <v>30</v>
      </c>
      <c r="E6" s="69" t="s">
        <v>17</v>
      </c>
      <c r="F6" s="27" t="s">
        <v>31</v>
      </c>
      <c r="G6" s="28">
        <v>150000.0</v>
      </c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23">
        <v>45694.0</v>
      </c>
      <c r="C7" s="24" t="s">
        <v>32</v>
      </c>
      <c r="D7" s="25" t="s">
        <v>33</v>
      </c>
      <c r="E7" s="69" t="s">
        <v>17</v>
      </c>
      <c r="F7" s="27" t="s">
        <v>23</v>
      </c>
      <c r="G7" s="28">
        <v>7777.0</v>
      </c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7777</v>
      </c>
      <c r="O9" s="35">
        <f t="shared" si="2"/>
        <v>0.04929108805</v>
      </c>
      <c r="R9" s="38" t="s">
        <v>24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150000</v>
      </c>
      <c r="O12" s="35">
        <f t="shared" si="2"/>
        <v>0.9507089119</v>
      </c>
      <c r="S12" s="38" t="s">
        <v>24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25</v>
      </c>
      <c r="N15" s="43">
        <f>SUM(N5:N14)</f>
        <v>157777</v>
      </c>
      <c r="O15" s="44">
        <f t="shared" si="2"/>
        <v>1</v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SUMIF('02월'!$D$5:$D$33,M19,'02월'!$I$5:$I$33)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SUMIF('02월'!$D$5:$D$33,M20,'02월'!$I$5:$I$33)</f>
        <v>250000</v>
      </c>
      <c r="O20" s="58">
        <f t="shared" si="3"/>
        <v>1</v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SUMIF('02월'!$D$5:$D$33,M21,'02월'!$I$5:$I$33)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SUMIF('02월'!$D$5:$D$33,M22,'02월'!$I$5:$I$33)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SUMIF('02월'!$D$5:$D$33,M23,'02월'!$I$5:$I$33)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SUMIF('02월'!$D$5:$D$33,M24,'02월'!$I$5:$I$33)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SUMIF('02월'!$D$5:$D$33,M25,'02월'!$I$5:$I$33)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27</v>
      </c>
      <c r="N26" s="43">
        <f>SUM(N19:N25)</f>
        <v>250000</v>
      </c>
      <c r="O26" s="44">
        <f t="shared" si="3"/>
        <v>1</v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'02월'!K2 + (I2 - G2)</f>
        <v>2972223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24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24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25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SUMIF('03월'!$D$5:$D$33,M19,'03월'!$I$5:$I$33)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SUMIF('03월'!$D$5:$D$33,M20,'03월'!$I$5:$I$33)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SUMIF('03월'!$D$5:$D$33,M21,'03월'!$I$5:$I$33)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SUMIF('03월'!$D$5:$D$33,M22,'03월'!$I$5:$I$33)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SUMIF('03월'!$D$5:$D$33,M23,'03월'!$I$5:$I$33)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SUMIF('03월'!$D$5:$D$33,M24,'03월'!$I$5:$I$33)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SUMIF('03월'!$D$5:$D$33,M25,'03월'!$I$5:$I$33)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27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'03월'!K2 + (I2 - G2)</f>
        <v>2972223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24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24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25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SUMIF('04월'!$D$5:$D$33,M19,'04월'!$I$5:$I$33)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SUMIF('04월'!$D$5:$D$33,M20,'04월'!$I$5:$I$33)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SUMIF('04월'!$D$5:$D$33,M21,'04월'!$I$5:$I$33)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SUMIF('04월'!$D$5:$D$33,M22,'04월'!$I$5:$I$33)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SUMIF('04월'!$D$5:$D$33,M23,'04월'!$I$5:$I$33)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SUMIF('04월'!$D$5:$D$33,M24,'04월'!$I$5:$I$33)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SUMIF('04월'!$D$5:$D$33,M25,'04월'!$I$5:$I$33)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27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'04월'!K2 + (I2 - G2)</f>
        <v>2972223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24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24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25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SUMIF('05월'!$D$5:$D$33,M19,'05월'!$I$5:$I$33)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SUMIF('05월'!$D$5:$D$33,M20,'05월'!$I$5:$I$33)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SUMIF('05월'!$D$5:$D$33,M21,'05월'!$I$5:$I$33)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SUMIF('05월'!$D$5:$D$33,M22,'05월'!$I$5:$I$33)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SUMIF('05월'!$D$5:$D$33,M23,'05월'!$I$5:$I$33)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SUMIF('05월'!$D$5:$D$33,M24,'05월'!$I$5:$I$33)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SUMIF('05월'!$D$5:$D$33,M25,'05월'!$I$5:$I$33)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27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'05월'!K2 + (I2 - G2)</f>
        <v>2972223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24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24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25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SUMIF('06월'!$D$5:$D$33,M19,'06월'!$I$5:$I$33)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SUMIF('06월'!$D$5:$D$33,M20,'06월'!$I$5:$I$33)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SUMIF('06월'!$D$5:$D$33,M21,'06월'!$I$5:$I$33)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SUMIF('06월'!$D$5:$D$33,M22,'06월'!$I$5:$I$33)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SUMIF('06월'!$D$5:$D$33,M23,'06월'!$I$5:$I$33)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SUMIF('06월'!$D$5:$D$33,M24,'06월'!$I$5:$I$33)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SUMIF('06월'!$D$5:$D$33,M25,'06월'!$I$5:$I$33)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27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'06월'!K2 + (I2 - G2)</f>
        <v>2972223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24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24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25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SUMIF('07월'!$D$5:$D$33,M19,'07월'!$I$5:$I$33)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SUMIF('07월'!$D$5:$D$33,M20,'07월'!$I$5:$I$33)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SUMIF('07월'!$D$5:$D$33,M21,'07월'!$I$5:$I$33)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SUMIF('07월'!$D$5:$D$33,M22,'07월'!$I$5:$I$33)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SUMIF('07월'!$D$5:$D$33,M23,'07월'!$I$5:$I$33)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SUMIF('07월'!$D$5:$D$33,M24,'07월'!$I$5:$I$33)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SUMIF('07월'!$D$5:$D$33,M25,'07월'!$I$5:$I$33)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27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'07월'!K2 + (I2 - G2)</f>
        <v>2972223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24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24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25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SUMIF('08월'!$D$5:$D$33,M19,'08월'!$I$5:$I$33)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SUMIF('08월'!$D$5:$D$33,M20,'08월'!$I$5:$I$33)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SUMIF('08월'!$D$5:$D$33,M21,'08월'!$I$5:$I$33)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SUMIF('08월'!$D$5:$D$33,M22,'08월'!$I$5:$I$33)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SUMIF('08월'!$D$5:$D$33,M23,'08월'!$I$5:$I$33)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SUMIF('08월'!$D$5:$D$33,M24,'08월'!$I$5:$I$33)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SUMIF('08월'!$D$5:$D$33,M25,'08월'!$I$5:$I$33)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27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'08월'!K2 + (I2 - G2)</f>
        <v>2972223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24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24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25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26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SUMIF('09월'!$D$5:$D$33,M19,'09월'!$I$5:$I$33)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SUMIF('09월'!$D$5:$D$33,M20,'09월'!$I$5:$I$33)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SUMIF('09월'!$D$5:$D$33,M21,'09월'!$I$5:$I$33)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SUMIF('09월'!$D$5:$D$33,M22,'09월'!$I$5:$I$33)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SUMIF('09월'!$D$5:$D$33,M23,'09월'!$I$5:$I$33)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SUMIF('09월'!$D$5:$D$33,M24,'09월'!$I$5:$I$33)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SUMIF('09월'!$D$5:$D$33,M25,'09월'!$I$5:$I$33)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27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