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금전출납부\"/>
    </mc:Choice>
  </mc:AlternateContent>
  <xr:revisionPtr revIDLastSave="0" documentId="8_{D777462B-45D3-4D9C-9D73-D5F36E97710B}" xr6:coauthVersionLast="47" xr6:coauthVersionMax="47" xr10:uidLastSave="{00000000-0000-0000-0000-000000000000}"/>
  <bookViews>
    <workbookView xWindow="135" yWindow="0" windowWidth="20415" windowHeight="15540" tabRatio="739" activeTab="1" xr2:uid="{00000000-000D-0000-FFFF-FFFF00000000}"/>
  </bookViews>
  <sheets>
    <sheet name="항목" sheetId="1" r:id="rId1"/>
    <sheet name="01월" sheetId="2" r:id="rId2"/>
    <sheet name="02월" sheetId="3" r:id="rId3"/>
    <sheet name="03월" sheetId="4" r:id="rId4"/>
    <sheet name="04월" sheetId="5" r:id="rId5"/>
    <sheet name="05월" sheetId="6" r:id="rId6"/>
    <sheet name="06월" sheetId="7" r:id="rId7"/>
    <sheet name="07월" sheetId="8" r:id="rId8"/>
    <sheet name="08월" sheetId="9" r:id="rId9"/>
    <sheet name="09월" sheetId="10" r:id="rId10"/>
    <sheet name="10월" sheetId="11" r:id="rId11"/>
    <sheet name="11월" sheetId="12" r:id="rId12"/>
    <sheet name="12월" sheetId="13" r:id="rId13"/>
  </sheets>
  <definedNames>
    <definedName name="_xlcn.WorksheetConnection_가계부M4N201" hidden="1">'01월'!$M$4:$N$17</definedName>
    <definedName name="경조교제비">항목!$L$4:$L$11</definedName>
    <definedName name="교육비">항목!$J$4:$J$11</definedName>
    <definedName name="문화생활비">항목!$M$4:$M$11</definedName>
    <definedName name="보험">항목!#REF!</definedName>
    <definedName name="생활용품">항목!$H$4:$H$11</definedName>
    <definedName name="세금공과금">항목!#REF!</definedName>
    <definedName name="수입">항목!$B$4:$B$11</definedName>
    <definedName name="수입구분">항목!$O$3:$O$5</definedName>
    <definedName name="식비">항목!$F$4:$F$11</definedName>
    <definedName name="예비비">항목!$N$4:$N$11</definedName>
    <definedName name="용돈">항목!$K$4:$K$11</definedName>
    <definedName name="의료비">항목!$I$4:$I$11</definedName>
    <definedName name="의류잡화">항목!$G$4:$G$11</definedName>
    <definedName name="저축">항목!#REF!</definedName>
    <definedName name="주거비">항목!$C$4:$C$11</definedName>
    <definedName name="지출구분">항목!$P$3:$P$5</definedName>
    <definedName name="차량유지비교통비">항목!$E$4:$E$11</definedName>
    <definedName name="통신비">항목!$D$4:$D$11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N12" i="2" s="1"/>
  <c r="M21" i="13"/>
  <c r="N21" i="13" s="1"/>
  <c r="M22" i="13"/>
  <c r="N22" i="13" s="1"/>
  <c r="M23" i="13"/>
  <c r="N23" i="13" s="1"/>
  <c r="M24" i="13"/>
  <c r="N24" i="13" s="1"/>
  <c r="M25" i="13"/>
  <c r="N25" i="13" s="1"/>
  <c r="M26" i="13"/>
  <c r="N26" i="13"/>
  <c r="M27" i="13"/>
  <c r="N27" i="13" s="1"/>
  <c r="M28" i="13"/>
  <c r="N28" i="13" s="1"/>
  <c r="M5" i="13"/>
  <c r="N5" i="13" s="1"/>
  <c r="M6" i="13"/>
  <c r="N6" i="13" s="1"/>
  <c r="M7" i="13"/>
  <c r="N7" i="13" s="1"/>
  <c r="M8" i="13"/>
  <c r="N8" i="13" s="1"/>
  <c r="M9" i="13"/>
  <c r="N9" i="13" s="1"/>
  <c r="M10" i="13"/>
  <c r="N10" i="13" s="1"/>
  <c r="M11" i="13"/>
  <c r="N11" i="13" s="1"/>
  <c r="M12" i="13"/>
  <c r="N12" i="13" s="1"/>
  <c r="M13" i="13"/>
  <c r="N13" i="13" s="1"/>
  <c r="M14" i="13"/>
  <c r="N14" i="13" s="1"/>
  <c r="M15" i="13"/>
  <c r="N15" i="13" s="1"/>
  <c r="M16" i="13"/>
  <c r="N16" i="13" s="1"/>
  <c r="I2" i="13"/>
  <c r="G2" i="13"/>
  <c r="M21" i="12"/>
  <c r="N21" i="12" s="1"/>
  <c r="M22" i="12"/>
  <c r="N22" i="12" s="1"/>
  <c r="M23" i="12"/>
  <c r="N23" i="12"/>
  <c r="M24" i="12"/>
  <c r="N24" i="12" s="1"/>
  <c r="M25" i="12"/>
  <c r="N25" i="12" s="1"/>
  <c r="M26" i="12"/>
  <c r="N26" i="12" s="1"/>
  <c r="M27" i="12"/>
  <c r="N27" i="12" s="1"/>
  <c r="M28" i="12"/>
  <c r="N28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I2" i="12"/>
  <c r="G2" i="12"/>
  <c r="M21" i="11"/>
  <c r="N21" i="11" s="1"/>
  <c r="M22" i="11"/>
  <c r="N22" i="11" s="1"/>
  <c r="M23" i="11"/>
  <c r="N23" i="11" s="1"/>
  <c r="M24" i="11"/>
  <c r="N24" i="11" s="1"/>
  <c r="M25" i="11"/>
  <c r="N25" i="11" s="1"/>
  <c r="M26" i="11"/>
  <c r="N26" i="11" s="1"/>
  <c r="M27" i="11"/>
  <c r="N27" i="11" s="1"/>
  <c r="M28" i="11"/>
  <c r="N28" i="11" s="1"/>
  <c r="M5" i="11"/>
  <c r="N5" i="11" s="1"/>
  <c r="M6" i="11"/>
  <c r="N6" i="11" s="1"/>
  <c r="M7" i="11"/>
  <c r="N7" i="11" s="1"/>
  <c r="M8" i="11"/>
  <c r="N8" i="11" s="1"/>
  <c r="M9" i="11"/>
  <c r="N9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 s="1"/>
  <c r="I2" i="11"/>
  <c r="G2" i="1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/>
  <c r="M13" i="10"/>
  <c r="N13" i="10" s="1"/>
  <c r="M14" i="10"/>
  <c r="N14" i="10" s="1"/>
  <c r="M15" i="10"/>
  <c r="N15" i="10" s="1"/>
  <c r="M16" i="10"/>
  <c r="N16" i="10" s="1"/>
  <c r="I2" i="10"/>
  <c r="G2" i="10"/>
  <c r="M21" i="9"/>
  <c r="N21" i="9" s="1"/>
  <c r="M22" i="9"/>
  <c r="N22" i="9" s="1"/>
  <c r="M23" i="9"/>
  <c r="N23" i="9" s="1"/>
  <c r="M24" i="9"/>
  <c r="N24" i="9" s="1"/>
  <c r="M25" i="9"/>
  <c r="N25" i="9" s="1"/>
  <c r="M26" i="9"/>
  <c r="N26" i="9" s="1"/>
  <c r="M27" i="9"/>
  <c r="N27" i="9" s="1"/>
  <c r="M28" i="9"/>
  <c r="N28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I2" i="9"/>
  <c r="G2" i="9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/>
  <c r="M27" i="8"/>
  <c r="N27" i="8" s="1"/>
  <c r="M28" i="8"/>
  <c r="N28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I2" i="8"/>
  <c r="G2" i="8"/>
  <c r="M21" i="7"/>
  <c r="N21" i="7" s="1"/>
  <c r="M22" i="7"/>
  <c r="N22" i="7" s="1"/>
  <c r="M23" i="7"/>
  <c r="N23" i="7" s="1"/>
  <c r="M24" i="7"/>
  <c r="N24" i="7" s="1"/>
  <c r="M25" i="7"/>
  <c r="N25" i="7" s="1"/>
  <c r="M26" i="7"/>
  <c r="N26" i="7"/>
  <c r="M27" i="7"/>
  <c r="N27" i="7" s="1"/>
  <c r="M28" i="7"/>
  <c r="N28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I2" i="7"/>
  <c r="G2" i="7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7" i="6"/>
  <c r="N27" i="6" s="1"/>
  <c r="M28" i="6"/>
  <c r="N28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M15" i="6"/>
  <c r="N15" i="6" s="1"/>
  <c r="M16" i="6"/>
  <c r="N16" i="6" s="1"/>
  <c r="I2" i="6"/>
  <c r="G2" i="6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5" i="5"/>
  <c r="N5" i="5" s="1"/>
  <c r="M6" i="5"/>
  <c r="N6" i="5" s="1"/>
  <c r="M7" i="5"/>
  <c r="N7" i="5" s="1"/>
  <c r="M8" i="5"/>
  <c r="N8" i="5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I2" i="5"/>
  <c r="G2" i="5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/>
  <c r="M28" i="4"/>
  <c r="N28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I2" i="4"/>
  <c r="G2" i="4"/>
  <c r="M21" i="3"/>
  <c r="N21" i="3" s="1"/>
  <c r="M22" i="3"/>
  <c r="N22" i="3" s="1"/>
  <c r="M23" i="3"/>
  <c r="N23" i="3"/>
  <c r="M24" i="3"/>
  <c r="N24" i="3" s="1"/>
  <c r="M25" i="3"/>
  <c r="N25" i="3" s="1"/>
  <c r="M26" i="3"/>
  <c r="N26" i="3" s="1"/>
  <c r="M27" i="3"/>
  <c r="N27" i="3" s="1"/>
  <c r="M28" i="3"/>
  <c r="N28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I2" i="3"/>
  <c r="G2" i="3"/>
  <c r="N21" i="2"/>
  <c r="N22" i="2"/>
  <c r="N23" i="2"/>
  <c r="N24" i="2"/>
  <c r="M25" i="2"/>
  <c r="N25" i="2" s="1"/>
  <c r="M26" i="2"/>
  <c r="N26" i="2" s="1"/>
  <c r="M27" i="2"/>
  <c r="N27" i="2" s="1"/>
  <c r="M28" i="2"/>
  <c r="N28" i="2" s="1"/>
  <c r="M5" i="2"/>
  <c r="N5" i="2" s="1"/>
  <c r="M6" i="2"/>
  <c r="N6" i="2" s="1"/>
  <c r="M7" i="2"/>
  <c r="N7" i="2" s="1"/>
  <c r="M8" i="2"/>
  <c r="N8" i="2"/>
  <c r="M9" i="2"/>
  <c r="N9" i="2" s="1"/>
  <c r="M10" i="2"/>
  <c r="N10" i="2" s="1"/>
  <c r="M11" i="2"/>
  <c r="N11" i="2" s="1"/>
  <c r="M13" i="2"/>
  <c r="N13" i="2" s="1"/>
  <c r="M14" i="2"/>
  <c r="N14" i="2" s="1"/>
  <c r="M15" i="2"/>
  <c r="N15" i="2" s="1"/>
  <c r="M16" i="2"/>
  <c r="N16" i="2" s="1"/>
  <c r="I2" i="2"/>
  <c r="G2" i="2"/>
  <c r="K2" i="2" l="1"/>
  <c r="K2" i="3" s="1"/>
  <c r="K2" i="4" s="1"/>
  <c r="K2" i="5" s="1"/>
  <c r="K2" i="6" s="1"/>
  <c r="K2" i="7" s="1"/>
  <c r="K2" i="8" s="1"/>
  <c r="K2" i="9" s="1"/>
  <c r="K2" i="10" s="1"/>
  <c r="K2" i="11" s="1"/>
  <c r="K2" i="12" s="1"/>
  <c r="K2" i="13" s="1"/>
  <c r="N17" i="3"/>
  <c r="O6" i="3" s="1"/>
  <c r="N17" i="6"/>
  <c r="O14" i="6" s="1"/>
  <c r="N17" i="4"/>
  <c r="O10" i="4" s="1"/>
  <c r="O7" i="6"/>
  <c r="O8" i="6"/>
  <c r="N17" i="12"/>
  <c r="N17" i="7"/>
  <c r="N17" i="8"/>
  <c r="N17" i="11"/>
  <c r="O6" i="4"/>
  <c r="O13" i="4"/>
  <c r="O16" i="4"/>
  <c r="O8" i="4"/>
  <c r="O11" i="4"/>
  <c r="N17" i="5"/>
  <c r="N17" i="13"/>
  <c r="N17" i="9"/>
  <c r="N17" i="10"/>
  <c r="N29" i="8"/>
  <c r="N29" i="4"/>
  <c r="O24" i="4" s="1"/>
  <c r="N29" i="9"/>
  <c r="O24" i="9" s="1"/>
  <c r="N29" i="13"/>
  <c r="O24" i="13" s="1"/>
  <c r="N29" i="6"/>
  <c r="O24" i="6"/>
  <c r="N29" i="10"/>
  <c r="N29" i="5"/>
  <c r="O24" i="5" s="1"/>
  <c r="N29" i="3"/>
  <c r="O24" i="3" s="1"/>
  <c r="N29" i="7"/>
  <c r="O24" i="7" s="1"/>
  <c r="N29" i="11"/>
  <c r="N29" i="12"/>
  <c r="O24" i="12" s="1"/>
  <c r="N29" i="2"/>
  <c r="O26" i="2" s="1"/>
  <c r="N17" i="2"/>
  <c r="O12" i="2" s="1"/>
  <c r="O17" i="6" l="1"/>
  <c r="O5" i="6"/>
  <c r="O16" i="6"/>
  <c r="O9" i="6"/>
  <c r="O10" i="6"/>
  <c r="O12" i="6"/>
  <c r="O6" i="6"/>
  <c r="O15" i="6"/>
  <c r="O11" i="6"/>
  <c r="O13" i="6"/>
  <c r="O7" i="4"/>
  <c r="O10" i="3"/>
  <c r="O5" i="4"/>
  <c r="O14" i="4"/>
  <c r="O7" i="3"/>
  <c r="O15" i="3"/>
  <c r="O12" i="4"/>
  <c r="O9" i="4"/>
  <c r="O8" i="3"/>
  <c r="O9" i="3"/>
  <c r="O5" i="3"/>
  <c r="O14" i="3"/>
  <c r="O12" i="3"/>
  <c r="O13" i="3"/>
  <c r="O15" i="4"/>
  <c r="O17" i="4"/>
  <c r="O11" i="3"/>
  <c r="O16" i="3"/>
  <c r="O17" i="3"/>
  <c r="O15" i="7"/>
  <c r="O11" i="7"/>
  <c r="O7" i="7"/>
  <c r="O16" i="7"/>
  <c r="O14" i="7"/>
  <c r="O10" i="7"/>
  <c r="O6" i="7"/>
  <c r="O8" i="7"/>
  <c r="O17" i="7"/>
  <c r="O13" i="7"/>
  <c r="O9" i="7"/>
  <c r="O5" i="7"/>
  <c r="O12" i="7"/>
  <c r="O16" i="10"/>
  <c r="O12" i="10"/>
  <c r="O8" i="10"/>
  <c r="O15" i="10"/>
  <c r="O11" i="10"/>
  <c r="O7" i="10"/>
  <c r="O17" i="10"/>
  <c r="O13" i="10"/>
  <c r="O9" i="10"/>
  <c r="O5" i="10"/>
  <c r="O14" i="10"/>
  <c r="O10" i="10"/>
  <c r="O6" i="10"/>
  <c r="O17" i="11"/>
  <c r="O13" i="11"/>
  <c r="O9" i="11"/>
  <c r="O5" i="11"/>
  <c r="O16" i="11"/>
  <c r="O12" i="11"/>
  <c r="O8" i="11"/>
  <c r="O15" i="11"/>
  <c r="O11" i="11"/>
  <c r="O7" i="11"/>
  <c r="O14" i="11"/>
  <c r="O10" i="11"/>
  <c r="O6" i="11"/>
  <c r="O17" i="2"/>
  <c r="O17" i="9"/>
  <c r="O13" i="9"/>
  <c r="O9" i="9"/>
  <c r="O5" i="9"/>
  <c r="O16" i="9"/>
  <c r="O12" i="9"/>
  <c r="O8" i="9"/>
  <c r="O14" i="9"/>
  <c r="O6" i="9"/>
  <c r="O15" i="9"/>
  <c r="O11" i="9"/>
  <c r="O7" i="9"/>
  <c r="O10" i="9"/>
  <c r="O15" i="12"/>
  <c r="O11" i="12"/>
  <c r="O7" i="12"/>
  <c r="O14" i="12"/>
  <c r="O10" i="12"/>
  <c r="O6" i="12"/>
  <c r="O17" i="12"/>
  <c r="O13" i="12"/>
  <c r="O9" i="12"/>
  <c r="O5" i="12"/>
  <c r="O16" i="12"/>
  <c r="O12" i="12"/>
  <c r="O8" i="12"/>
  <c r="O15" i="13"/>
  <c r="O11" i="13"/>
  <c r="O7" i="13"/>
  <c r="O14" i="13"/>
  <c r="O10" i="13"/>
  <c r="O6" i="13"/>
  <c r="O17" i="13"/>
  <c r="O13" i="13"/>
  <c r="O9" i="13"/>
  <c r="O5" i="13"/>
  <c r="O16" i="13"/>
  <c r="O12" i="13"/>
  <c r="O8" i="13"/>
  <c r="O17" i="5"/>
  <c r="O13" i="5"/>
  <c r="O9" i="5"/>
  <c r="O5" i="5"/>
  <c r="O16" i="5"/>
  <c r="O8" i="5"/>
  <c r="O14" i="5"/>
  <c r="O12" i="5"/>
  <c r="O15" i="5"/>
  <c r="O11" i="5"/>
  <c r="O7" i="5"/>
  <c r="O10" i="5"/>
  <c r="O6" i="5"/>
  <c r="O17" i="8"/>
  <c r="O13" i="8"/>
  <c r="O9" i="8"/>
  <c r="O5" i="8"/>
  <c r="O16" i="8"/>
  <c r="O12" i="8"/>
  <c r="O8" i="8"/>
  <c r="O10" i="8"/>
  <c r="O6" i="8"/>
  <c r="O15" i="8"/>
  <c r="O11" i="8"/>
  <c r="O7" i="8"/>
  <c r="O14" i="8"/>
  <c r="O29" i="2"/>
  <c r="O22" i="2"/>
  <c r="O25" i="2"/>
  <c r="O24" i="2"/>
  <c r="O23" i="2"/>
  <c r="O28" i="2"/>
  <c r="O6" i="2"/>
  <c r="O29" i="11"/>
  <c r="O27" i="11"/>
  <c r="O23" i="11"/>
  <c r="O26" i="11"/>
  <c r="O22" i="11"/>
  <c r="O28" i="11"/>
  <c r="O25" i="11"/>
  <c r="O21" i="11"/>
  <c r="O29" i="10"/>
  <c r="O27" i="10"/>
  <c r="O23" i="10"/>
  <c r="O28" i="10"/>
  <c r="O26" i="10"/>
  <c r="O22" i="10"/>
  <c r="O25" i="10"/>
  <c r="O21" i="10"/>
  <c r="O24" i="11"/>
  <c r="O29" i="3"/>
  <c r="O27" i="3"/>
  <c r="O23" i="3"/>
  <c r="O22" i="3"/>
  <c r="O28" i="3"/>
  <c r="O26" i="3"/>
  <c r="O25" i="3"/>
  <c r="O21" i="3"/>
  <c r="O24" i="10"/>
  <c r="O29" i="13"/>
  <c r="O27" i="13"/>
  <c r="O23" i="13"/>
  <c r="O26" i="13"/>
  <c r="O22" i="13"/>
  <c r="O25" i="13"/>
  <c r="O21" i="13"/>
  <c r="O28" i="13"/>
  <c r="O29" i="4"/>
  <c r="O27" i="4"/>
  <c r="O23" i="4"/>
  <c r="O26" i="4"/>
  <c r="O22" i="4"/>
  <c r="O28" i="4"/>
  <c r="O25" i="4"/>
  <c r="O21" i="4"/>
  <c r="O29" i="8"/>
  <c r="O27" i="8"/>
  <c r="O23" i="8"/>
  <c r="O26" i="8"/>
  <c r="O22" i="8"/>
  <c r="O28" i="8"/>
  <c r="O25" i="8"/>
  <c r="O21" i="8"/>
  <c r="O29" i="12"/>
  <c r="O27" i="12"/>
  <c r="O23" i="12"/>
  <c r="O26" i="12"/>
  <c r="O22" i="12"/>
  <c r="O25" i="12"/>
  <c r="O21" i="12"/>
  <c r="O28" i="12"/>
  <c r="O29" i="7"/>
  <c r="O27" i="7"/>
  <c r="O23" i="7"/>
  <c r="O28" i="7"/>
  <c r="O26" i="7"/>
  <c r="O22" i="7"/>
  <c r="O25" i="7"/>
  <c r="O21" i="7"/>
  <c r="O29" i="5"/>
  <c r="O27" i="5"/>
  <c r="O23" i="5"/>
  <c r="O26" i="5"/>
  <c r="O22" i="5"/>
  <c r="O28" i="5"/>
  <c r="O25" i="5"/>
  <c r="O21" i="5"/>
  <c r="O29" i="6"/>
  <c r="O27" i="6"/>
  <c r="O23" i="6"/>
  <c r="O28" i="6"/>
  <c r="O26" i="6"/>
  <c r="O22" i="6"/>
  <c r="O25" i="6"/>
  <c r="O21" i="6"/>
  <c r="O29" i="9"/>
  <c r="O27" i="9"/>
  <c r="O23" i="9"/>
  <c r="O26" i="9"/>
  <c r="O22" i="9"/>
  <c r="O25" i="9"/>
  <c r="O21" i="9"/>
  <c r="O28" i="9"/>
  <c r="O24" i="8"/>
  <c r="O21" i="2"/>
  <c r="O27" i="2"/>
  <c r="O11" i="2"/>
  <c r="O8" i="2"/>
  <c r="O15" i="2"/>
  <c r="O10" i="2"/>
  <c r="O5" i="2"/>
  <c r="O14" i="2"/>
  <c r="O13" i="2"/>
  <c r="O7" i="2"/>
  <c r="O9" i="2"/>
  <c r="O16" i="2"/>
</calcChain>
</file>

<file path=xl/sharedStrings.xml><?xml version="1.0" encoding="utf-8"?>
<sst xmlns="http://schemas.openxmlformats.org/spreadsheetml/2006/main" count="582" uniqueCount="111">
  <si>
    <t>금전출납부 2025년 04월</t>
  </si>
  <si>
    <t>금전출납부 2025년 05월</t>
  </si>
  <si>
    <t>주택수리비</t>
  </si>
  <si>
    <t>전화요금</t>
  </si>
  <si>
    <t>경조교제비</t>
  </si>
  <si>
    <t>전기요금</t>
  </si>
  <si>
    <t>수입구분</t>
  </si>
  <si>
    <t>수입합계</t>
  </si>
  <si>
    <t>신용카드</t>
  </si>
  <si>
    <t>지출합계</t>
  </si>
  <si>
    <t>사용내역</t>
  </si>
  <si>
    <t>기타교육비</t>
  </si>
  <si>
    <t>문화생활비</t>
  </si>
  <si>
    <t>의류잡화</t>
  </si>
  <si>
    <t>대출이자</t>
  </si>
  <si>
    <t>생활용품</t>
  </si>
  <si>
    <t>대출원금</t>
  </si>
  <si>
    <t>수도요금</t>
  </si>
  <si>
    <t>체크카드</t>
  </si>
  <si>
    <t>대중교통비</t>
  </si>
  <si>
    <t>지출내역</t>
  </si>
  <si>
    <t>도시가스</t>
  </si>
  <si>
    <t>자동차세</t>
  </si>
  <si>
    <t>수입내역</t>
  </si>
  <si>
    <t>지출구분</t>
  </si>
  <si>
    <t>자동차보험</t>
  </si>
  <si>
    <t>식료품비</t>
  </si>
  <si>
    <t>차량유지비교통비</t>
  </si>
  <si>
    <t>통신비</t>
  </si>
  <si>
    <t>용돈</t>
  </si>
  <si>
    <t>의료비</t>
  </si>
  <si>
    <t>수입</t>
  </si>
  <si>
    <t>식비</t>
  </si>
  <si>
    <t>인터넷</t>
  </si>
  <si>
    <t>주방</t>
  </si>
  <si>
    <t>주차비</t>
  </si>
  <si>
    <t>소모품</t>
  </si>
  <si>
    <t>회비</t>
  </si>
  <si>
    <t>가전</t>
  </si>
  <si>
    <t>TV</t>
  </si>
  <si>
    <t>학용품</t>
  </si>
  <si>
    <t>학교</t>
  </si>
  <si>
    <t>학원</t>
  </si>
  <si>
    <t>관리비</t>
  </si>
  <si>
    <t>이름</t>
  </si>
  <si>
    <t>약국</t>
  </si>
  <si>
    <t>가구</t>
  </si>
  <si>
    <t>주유비</t>
  </si>
  <si>
    <t>세탁비</t>
  </si>
  <si>
    <t>주거비</t>
  </si>
  <si>
    <t>휴대폰</t>
  </si>
  <si>
    <t>의류비</t>
  </si>
  <si>
    <t>병원비</t>
  </si>
  <si>
    <t>교육비</t>
  </si>
  <si>
    <t>침구류</t>
  </si>
  <si>
    <t>외식비</t>
  </si>
  <si>
    <t>임대료</t>
  </si>
  <si>
    <t>렌탈비</t>
  </si>
  <si>
    <t>레저</t>
  </si>
  <si>
    <t>메모</t>
  </si>
  <si>
    <t>비율</t>
  </si>
  <si>
    <t>소분류</t>
  </si>
  <si>
    <t>금액</t>
  </si>
  <si>
    <t>날짜</t>
  </si>
  <si>
    <t>영화</t>
  </si>
  <si>
    <t>합계</t>
  </si>
  <si>
    <t>지 출</t>
  </si>
  <si>
    <t>현금</t>
  </si>
  <si>
    <t>통장</t>
  </si>
  <si>
    <t xml:space="preserve"> </t>
  </si>
  <si>
    <t>예비비</t>
  </si>
  <si>
    <t>대분류</t>
  </si>
  <si>
    <t>여행</t>
  </si>
  <si>
    <t>교재비</t>
  </si>
  <si>
    <t>잡화</t>
  </si>
  <si>
    <t>금전출납부 2025년 01월</t>
  </si>
  <si>
    <t>금전출납부 2025년 08월</t>
  </si>
  <si>
    <t>금전출납부 2025년 11월</t>
  </si>
  <si>
    <t>금전출납부 2025년 03월</t>
  </si>
  <si>
    <t>금전출납부 2025년 07월</t>
  </si>
  <si>
    <t>금전출납부 2025년 09월</t>
  </si>
  <si>
    <t>금전출납부 2025년 10월</t>
  </si>
  <si>
    <t>금전출납부 2025년 12월</t>
  </si>
  <si>
    <t xml:space="preserve"> 회덮밥,초밥</t>
    <phoneticPr fontId="5" type="noConversion"/>
  </si>
  <si>
    <t>지출구분</t>
    <phoneticPr fontId="5" type="noConversion"/>
  </si>
  <si>
    <t>현재금액</t>
  </si>
  <si>
    <t>현재금액</t>
    <phoneticPr fontId="5" type="noConversion"/>
  </si>
  <si>
    <t>전자레인지</t>
    <phoneticPr fontId="5" type="noConversion"/>
  </si>
  <si>
    <t>계 회비</t>
  </si>
  <si>
    <t>계 회비</t>
    <phoneticPr fontId="5" type="noConversion"/>
  </si>
  <si>
    <t>찬조금</t>
    <phoneticPr fontId="5" type="noConversion"/>
  </si>
  <si>
    <t>가입비</t>
    <phoneticPr fontId="5" type="noConversion"/>
  </si>
  <si>
    <t>기타</t>
    <phoneticPr fontId="5" type="noConversion"/>
  </si>
  <si>
    <t>기타수입</t>
    <phoneticPr fontId="5" type="noConversion"/>
  </si>
  <si>
    <t>관광</t>
    <phoneticPr fontId="5" type="noConversion"/>
  </si>
  <si>
    <t>모임회비</t>
    <phoneticPr fontId="5" type="noConversion"/>
  </si>
  <si>
    <t>통장(온라인)</t>
    <phoneticPr fontId="5" type="noConversion"/>
  </si>
  <si>
    <t>이자</t>
    <phoneticPr fontId="5" type="noConversion"/>
  </si>
  <si>
    <t>접대비</t>
    <phoneticPr fontId="5" type="noConversion"/>
  </si>
  <si>
    <t>축의금</t>
  </si>
  <si>
    <t>축의금</t>
    <phoneticPr fontId="5" type="noConversion"/>
  </si>
  <si>
    <t>조의금</t>
    <phoneticPr fontId="5" type="noConversion"/>
  </si>
  <si>
    <t>행사비</t>
    <phoneticPr fontId="5" type="noConversion"/>
  </si>
  <si>
    <t>결혼식</t>
    <phoneticPr fontId="5" type="noConversion"/>
  </si>
  <si>
    <t>금전출납부 2025년 06월</t>
    <phoneticPr fontId="5" type="noConversion"/>
  </si>
  <si>
    <t>금전출납부 2025년 02월</t>
    <phoneticPr fontId="5" type="noConversion"/>
  </si>
  <si>
    <t>2월 6일</t>
    <phoneticPr fontId="5" type="noConversion"/>
  </si>
  <si>
    <t xml:space="preserve"> ㅎㅎ</t>
    <phoneticPr fontId="5" type="noConversion"/>
  </si>
  <si>
    <t>ㅎㅎ</t>
    <phoneticPr fontId="5" type="noConversion"/>
  </si>
  <si>
    <t>2월5일</t>
    <phoneticPr fontId="5" type="noConversion"/>
  </si>
  <si>
    <t>aa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</si>
</sst>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;[Red]\-#,##0\ "/>
    <numFmt numFmtId="177" formatCode="#,##0_ "/>
    <numFmt numFmtId="178" formatCode="m&quot;월&quot;\ d&quot;일&quot;;@"/>
  </numFmts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6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106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 shrinkToFit="1"/>
    </xf>
    <xf numFmtId="49" fontId="0" fillId="2" borderId="2" xfId="0" applyNumberFormat="1" applyFill="1" applyBorder="1" applyAlignment="1">
      <alignment horizontal="center" vertical="center" shrinkToFit="1"/>
    </xf>
    <xf numFmtId="49" fontId="0" fillId="2" borderId="3" xfId="0" applyNumberFormat="1" applyFill="1" applyBorder="1" applyAlignment="1">
      <alignment horizontal="center" vertical="center" shrinkToFit="1"/>
    </xf>
    <xf numFmtId="49" fontId="0" fillId="2" borderId="2" xfId="0" applyNumberFormat="1" applyFill="1" applyBorder="1" applyAlignment="1">
      <alignment horizontal="center" vertical="center" wrapText="1" shrinkToFit="1"/>
    </xf>
    <xf numFmtId="49" fontId="2" fillId="3" borderId="4" xfId="0" applyNumberFormat="1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 shrinkToFit="1"/>
    </xf>
    <xf numFmtId="49" fontId="0" fillId="5" borderId="7" xfId="0" applyNumberFormat="1" applyFill="1" applyBorder="1" applyAlignment="1">
      <alignment horizontal="center" vertical="center" shrinkToFit="1"/>
    </xf>
    <xf numFmtId="49" fontId="0" fillId="5" borderId="8" xfId="0" applyNumberFormat="1" applyFill="1" applyBorder="1" applyAlignment="1">
      <alignment horizontal="center" vertical="center" shrinkToFit="1"/>
    </xf>
    <xf numFmtId="49" fontId="0" fillId="5" borderId="9" xfId="0" applyNumberFormat="1" applyFill="1" applyBorder="1" applyAlignment="1">
      <alignment horizontal="center" vertical="center" shrinkToFit="1"/>
    </xf>
    <xf numFmtId="49" fontId="0" fillId="5" borderId="11" xfId="0" applyNumberFormat="1" applyFill="1" applyBorder="1" applyAlignment="1">
      <alignment horizontal="center" vertical="center" shrinkToFit="1"/>
    </xf>
    <xf numFmtId="49" fontId="0" fillId="5" borderId="12" xfId="0" applyNumberFormat="1" applyFill="1" applyBorder="1" applyAlignment="1">
      <alignment horizontal="center" vertical="center" shrinkToFit="1"/>
    </xf>
    <xf numFmtId="49" fontId="0" fillId="5" borderId="13" xfId="0" applyNumberFormat="1" applyFill="1" applyBorder="1" applyAlignment="1">
      <alignment horizontal="center" vertical="center" shrinkToFit="1"/>
    </xf>
    <xf numFmtId="49" fontId="0" fillId="5" borderId="14" xfId="0" applyNumberFormat="1" applyFill="1" applyBorder="1" applyAlignment="1">
      <alignment horizontal="center" vertical="center" shrinkToFit="1"/>
    </xf>
    <xf numFmtId="49" fontId="0" fillId="5" borderId="15" xfId="0" applyNumberFormat="1" applyFill="1" applyBorder="1" applyAlignment="1">
      <alignment horizontal="center" vertical="center" shrinkToFit="1"/>
    </xf>
    <xf numFmtId="49" fontId="0" fillId="5" borderId="16" xfId="0" applyNumberFormat="1" applyFill="1" applyBorder="1" applyAlignment="1">
      <alignment horizontal="center" vertical="center" shrinkToFit="1"/>
    </xf>
    <xf numFmtId="49" fontId="0" fillId="5" borderId="18" xfId="0" applyNumberFormat="1" applyFill="1" applyBorder="1" applyAlignment="1">
      <alignment horizontal="center" vertical="center" shrinkToFit="1"/>
    </xf>
    <xf numFmtId="14" fontId="0" fillId="6" borderId="9" xfId="0" applyNumberFormat="1" applyFill="1" applyBorder="1">
      <alignment vertical="center"/>
    </xf>
    <xf numFmtId="14" fontId="0" fillId="6" borderId="13" xfId="0" applyNumberFormat="1" applyFill="1" applyBorder="1">
      <alignment vertical="center"/>
    </xf>
    <xf numFmtId="177" fontId="0" fillId="7" borderId="12" xfId="0" applyNumberFormat="1" applyFill="1" applyBorder="1">
      <alignment vertical="center"/>
    </xf>
    <xf numFmtId="177" fontId="0" fillId="7" borderId="16" xfId="0" applyNumberFormat="1" applyFill="1" applyBorder="1">
      <alignment vertical="center"/>
    </xf>
    <xf numFmtId="177" fontId="0" fillId="6" borderId="12" xfId="0" applyNumberFormat="1" applyFill="1" applyBorder="1">
      <alignment vertical="center"/>
    </xf>
    <xf numFmtId="177" fontId="0" fillId="6" borderId="16" xfId="0" applyNumberFormat="1" applyFill="1" applyBorder="1">
      <alignment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177" fontId="3" fillId="7" borderId="21" xfId="0" applyNumberFormat="1" applyFont="1" applyFill="1" applyBorder="1" applyAlignment="1">
      <alignment horizontal="center" vertical="center"/>
    </xf>
    <xf numFmtId="177" fontId="3" fillId="7" borderId="22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vertical="center" shrinkToFit="1"/>
    </xf>
    <xf numFmtId="49" fontId="2" fillId="3" borderId="24" xfId="0" applyNumberFormat="1" applyFont="1" applyFill="1" applyBorder="1" applyAlignment="1">
      <alignment vertical="center" shrinkToFit="1"/>
    </xf>
    <xf numFmtId="176" fontId="3" fillId="7" borderId="21" xfId="0" applyNumberFormat="1" applyFont="1" applyFill="1" applyBorder="1">
      <alignment vertical="center"/>
    </xf>
    <xf numFmtId="49" fontId="0" fillId="4" borderId="4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176" fontId="0" fillId="5" borderId="25" xfId="0" applyNumberFormat="1" applyFill="1" applyBorder="1">
      <alignment vertical="center"/>
    </xf>
    <xf numFmtId="49" fontId="0" fillId="5" borderId="9" xfId="0" applyNumberFormat="1" applyFill="1" applyBorder="1" applyAlignment="1">
      <alignment horizontal="center" vertical="center"/>
    </xf>
    <xf numFmtId="176" fontId="0" fillId="5" borderId="9" xfId="0" applyNumberFormat="1" applyFill="1" applyBorder="1">
      <alignment vertical="center"/>
    </xf>
    <xf numFmtId="49" fontId="0" fillId="5" borderId="26" xfId="0" applyNumberFormat="1" applyFill="1" applyBorder="1" applyAlignment="1">
      <alignment horizontal="center" vertical="center"/>
    </xf>
    <xf numFmtId="176" fontId="0" fillId="5" borderId="26" xfId="0" applyNumberFormat="1" applyFill="1" applyBorder="1">
      <alignment vertical="center"/>
    </xf>
    <xf numFmtId="49" fontId="0" fillId="2" borderId="4" xfId="0" applyNumberFormat="1" applyFill="1" applyBorder="1" applyAlignment="1">
      <alignment horizontal="center" vertical="center"/>
    </xf>
    <xf numFmtId="176" fontId="0" fillId="2" borderId="4" xfId="0" applyNumberFormat="1" applyFill="1" applyBorder="1">
      <alignment vertical="center"/>
    </xf>
    <xf numFmtId="49" fontId="0" fillId="2" borderId="4" xfId="0" applyNumberFormat="1" applyFill="1" applyBorder="1" applyAlignment="1">
      <alignment horizontal="center" vertical="center" shrinkToFit="1"/>
    </xf>
    <xf numFmtId="0" fontId="4" fillId="8" borderId="0" xfId="0" applyFont="1" applyFill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177" fontId="3" fillId="8" borderId="28" xfId="0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76" fontId="3" fillId="8" borderId="0" xfId="0" applyNumberFormat="1" applyFont="1" applyFill="1">
      <alignment vertical="center"/>
    </xf>
    <xf numFmtId="178" fontId="0" fillId="6" borderId="25" xfId="0" applyNumberFormat="1" applyFill="1" applyBorder="1">
      <alignment vertical="center"/>
    </xf>
    <xf numFmtId="177" fontId="0" fillId="7" borderId="18" xfId="0" applyNumberFormat="1" applyFill="1" applyBorder="1">
      <alignment vertical="center"/>
    </xf>
    <xf numFmtId="177" fontId="0" fillId="6" borderId="18" xfId="0" applyNumberFormat="1" applyFill="1" applyBorder="1">
      <alignment vertical="center"/>
    </xf>
    <xf numFmtId="0" fontId="0" fillId="4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9" fontId="0" fillId="5" borderId="5" xfId="1" applyFont="1" applyFill="1" applyBorder="1" applyAlignment="1">
      <alignment horizontal="right" vertical="center" indent="1"/>
    </xf>
    <xf numFmtId="9" fontId="0" fillId="5" borderId="9" xfId="0" applyNumberFormat="1" applyFill="1" applyBorder="1" applyAlignment="1">
      <alignment horizontal="right" vertical="center" indent="1"/>
    </xf>
    <xf numFmtId="9" fontId="0" fillId="5" borderId="13" xfId="0" applyNumberFormat="1" applyFill="1" applyBorder="1" applyAlignment="1">
      <alignment horizontal="right" vertical="center" indent="1"/>
    </xf>
    <xf numFmtId="9" fontId="0" fillId="2" borderId="4" xfId="0" applyNumberFormat="1" applyFill="1" applyBorder="1" applyAlignment="1">
      <alignment horizontal="right" vertical="center" indent="1"/>
    </xf>
    <xf numFmtId="9" fontId="0" fillId="5" borderId="26" xfId="0" applyNumberFormat="1" applyFill="1" applyBorder="1" applyAlignment="1">
      <alignment horizontal="right" vertical="center" indent="1"/>
    </xf>
    <xf numFmtId="0" fontId="0" fillId="6" borderId="1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left" vertical="center" indent="1"/>
    </xf>
    <xf numFmtId="49" fontId="0" fillId="6" borderId="12" xfId="0" applyNumberFormat="1" applyFill="1" applyBorder="1" applyAlignment="1">
      <alignment horizontal="left" vertical="center" indent="1"/>
    </xf>
    <xf numFmtId="49" fontId="0" fillId="6" borderId="16" xfId="0" applyNumberFormat="1" applyFill="1" applyBorder="1" applyAlignment="1">
      <alignment horizontal="left" vertical="center" indent="1"/>
    </xf>
    <xf numFmtId="0" fontId="0" fillId="7" borderId="1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left" vertical="center" indent="1"/>
    </xf>
    <xf numFmtId="49" fontId="0" fillId="5" borderId="38" xfId="0" applyNumberFormat="1" applyFill="1" applyBorder="1" applyAlignment="1">
      <alignment horizontal="left" vertical="center" indent="1"/>
    </xf>
    <xf numFmtId="49" fontId="0" fillId="5" borderId="13" xfId="0" applyNumberFormat="1" applyFill="1" applyBorder="1" applyAlignment="1">
      <alignment horizontal="center" vertical="center"/>
    </xf>
    <xf numFmtId="176" fontId="0" fillId="5" borderId="13" xfId="0" applyNumberFormat="1" applyFill="1" applyBorder="1">
      <alignment vertical="center"/>
    </xf>
    <xf numFmtId="49" fontId="1" fillId="6" borderId="18" xfId="0" applyNumberFormat="1" applyFont="1" applyFill="1" applyBorder="1" applyAlignment="1">
      <alignment horizontal="left" vertical="center" indent="1"/>
    </xf>
    <xf numFmtId="0" fontId="1" fillId="4" borderId="32" xfId="0" applyFont="1" applyFill="1" applyBorder="1" applyAlignment="1">
      <alignment horizontal="center" vertical="center"/>
    </xf>
    <xf numFmtId="178" fontId="0" fillId="6" borderId="9" xfId="0" applyNumberFormat="1" applyFill="1" applyBorder="1">
      <alignment vertical="center"/>
    </xf>
    <xf numFmtId="178" fontId="0" fillId="6" borderId="13" xfId="0" applyNumberFormat="1" applyFill="1" applyBorder="1">
      <alignment vertical="center"/>
    </xf>
    <xf numFmtId="49" fontId="1" fillId="6" borderId="12" xfId="0" applyNumberFormat="1" applyFont="1" applyFill="1" applyBorder="1" applyAlignment="1">
      <alignment horizontal="left" vertical="center" indent="1"/>
    </xf>
    <xf numFmtId="49" fontId="1" fillId="5" borderId="9" xfId="0" applyNumberFormat="1" applyFont="1" applyFill="1" applyBorder="1" applyAlignment="1">
      <alignment horizontal="center" vertical="center" shrinkToFit="1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 shrinkToFit="1"/>
    </xf>
    <xf numFmtId="49" fontId="1" fillId="5" borderId="11" xfId="0" applyNumberFormat="1" applyFont="1" applyFill="1" applyBorder="1" applyAlignment="1">
      <alignment horizontal="center" vertical="center" shrinkToFit="1"/>
    </xf>
    <xf numFmtId="49" fontId="1" fillId="5" borderId="17" xfId="0" applyNumberFormat="1" applyFont="1" applyFill="1" applyBorder="1" applyAlignment="1">
      <alignment horizontal="center" vertical="center" shrinkToFit="1"/>
    </xf>
    <xf numFmtId="49" fontId="1" fillId="5" borderId="7" xfId="0" applyNumberFormat="1" applyFont="1" applyFill="1" applyBorder="1" applyAlignment="1">
      <alignment horizontal="center" vertical="center" shrinkToFit="1"/>
    </xf>
    <xf numFmtId="14" fontId="1" fillId="6" borderId="9" xfId="0" applyNumberFormat="1" applyFont="1" applyFill="1" applyBorder="1">
      <alignment vertical="center"/>
    </xf>
    <xf numFmtId="49" fontId="0" fillId="4" borderId="39" xfId="0" applyNumberFormat="1" applyFill="1" applyBorder="1" applyAlignment="1">
      <alignment horizontal="center" vertical="center"/>
    </xf>
    <xf numFmtId="49" fontId="0" fillId="4" borderId="40" xfId="0" applyNumberForma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49" fontId="0" fillId="5" borderId="45" xfId="0" applyNumberFormat="1" applyFill="1" applyBorder="1" applyAlignment="1">
      <alignment horizontal="left" vertical="center" indent="1"/>
    </xf>
    <xf numFmtId="49" fontId="0" fillId="5" borderId="46" xfId="0" applyNumberFormat="1" applyFill="1" applyBorder="1" applyAlignment="1">
      <alignment horizontal="left" vertical="center" indent="1"/>
    </xf>
    <xf numFmtId="49" fontId="0" fillId="5" borderId="37" xfId="0" applyNumberFormat="1" applyFill="1" applyBorder="1" applyAlignment="1">
      <alignment horizontal="left" vertical="center" indent="1"/>
    </xf>
    <xf numFmtId="49" fontId="0" fillId="5" borderId="38" xfId="0" applyNumberFormat="1" applyFill="1" applyBorder="1" applyAlignment="1">
      <alignment horizontal="left" vertical="center" indent="1"/>
    </xf>
    <xf numFmtId="49" fontId="0" fillId="5" borderId="47" xfId="0" applyNumberFormat="1" applyFill="1" applyBorder="1" applyAlignment="1">
      <alignment horizontal="left" vertical="center" indent="1"/>
    </xf>
    <xf numFmtId="49" fontId="0" fillId="5" borderId="48" xfId="0" applyNumberFormat="1" applyFill="1" applyBorder="1" applyAlignment="1">
      <alignment horizontal="left" vertical="center" indent="1"/>
    </xf>
  </cellXfs>
  <cellStyles count="2">
    <cellStyle name="백분율" xfId="1" builtinId="5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'01월'!$M$5:$M$17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'01월'!$N$5:$N$17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150000</c:v>
                </c:pt>
                <c:pt idx="4">
                  <c:v>0</c:v>
                </c:pt>
                <c:pt idx="5">
                  <c:v>300000</c:v>
                </c:pt>
                <c:pt idx="6">
                  <c:v>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A743-A2F7-2A45172B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'05월'!$M$21:$M$29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'05월'!$N$21:$N$29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E-8148-8D09-C7245808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'06월'!$M$5:$M$17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'06월'!$N$5:$N$17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1-7049-8A6C-46472481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'06월'!$M$21:$M$29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'06월'!$N$21:$N$29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4-5949-AE10-D4B22003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'07월'!$M$5:$M$17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'07월'!$N$5:$N$17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F548-A6B8-9BE90A08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'07월'!$M$21:$M$29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'07월'!$N$21:$N$29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6-7546-A024-0685092C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'08월'!$M$5:$M$17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'08월'!$N$5:$N$17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BA45-88FC-C0016B21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'08월'!$M$21:$M$29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'08월'!$N$21:$N$29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2-964A-8E55-F9B501EE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'09월'!$M$5:$M$17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'09월'!$N$5:$N$17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2049-8784-E7341365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'09월'!$M$21:$M$29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'09월'!$N$21:$N$29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9-C64C-85B2-D82C5148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'10월'!$M$5:$M$17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'10월'!$N$5:$N$17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C-AC4B-BF0C-C35FD704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'01월'!$M$21:$M$29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기타수입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'01월'!$N$21:$N$29</c:f>
              <c:numCache>
                <c:formatCode>#,##0_ ;[Red]\-#,##0\ </c:formatCode>
                <c:ptCount val="9"/>
                <c:pt idx="0">
                  <c:v>70000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D-7F44-A646-030674A5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'10월'!$M$21:$M$29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'10월'!$N$21:$N$29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7-8E43-B602-4A1B1A29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'11월'!$M$5:$M$17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'11월'!$N$5:$N$17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3B4C-A2C0-484F89A8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'11월'!$M$21:$M$29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'11월'!$N$21:$N$29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7-9941-86C4-0B214D6A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'12월'!$M$5:$M$17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'12월'!$N$5:$N$17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F-334B-AC17-57603CA6A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'12월'!$M$21:$M$29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'12월'!$N$21:$N$29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0-2D46-A7B3-D7EB3F6F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'02월'!$M$5:$M$17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'02월'!$N$5:$N$17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100000</c:v>
                </c:pt>
                <c:pt idx="10">
                  <c:v>0</c:v>
                </c:pt>
                <c:pt idx="11">
                  <c:v>0</c:v>
                </c:pt>
                <c:pt idx="12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C-9044-AB68-774A5B04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'02월'!$M$21:$M$29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'02월'!$N$21:$N$29</c:f>
              <c:numCache>
                <c:formatCode>#,##0_ ;[Red]\-#,##0\ </c:formatCode>
                <c:ptCount val="9"/>
                <c:pt idx="0">
                  <c:v>600000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744A-AEFD-791A6316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'03월'!$M$5:$M$17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'03월'!$N$5:$N$17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4-CC41-A41A-3A247F87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'03월'!$M$21:$M$29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'03월'!$N$21:$N$29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B-8E48-8677-29BE62A1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'04월'!$M$5:$M$17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'04월'!$N$5:$N$17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164C-B896-D288B6DD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'04월'!$M$21:$M$29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'04월'!$N$21:$N$29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E-4146-A86A-CBD6A621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'05월'!$M$5:$M$17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'05월'!$N$5:$N$17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A-5545-A776-CE6ABBDE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20"/>
  <sheetViews>
    <sheetView zoomScale="70" zoomScaleNormal="70" zoomScaleSheetLayoutView="75" workbookViewId="0">
      <selection activeCell="E29" sqref="E29"/>
    </sheetView>
  </sheetViews>
  <sheetFormatPr defaultColWidth="9" defaultRowHeight="16.5" x14ac:dyDescent="0.3"/>
  <cols>
    <col min="1" max="1" width="1.5" customWidth="1"/>
    <col min="2" max="16" width="10.625" customWidth="1"/>
  </cols>
  <sheetData>
    <row r="1" spans="2:16" ht="9" customHeight="1" x14ac:dyDescent="0.3"/>
    <row r="2" spans="2:16" ht="36.75" customHeight="1" x14ac:dyDescent="0.3">
      <c r="B2" s="5" t="s">
        <v>31</v>
      </c>
      <c r="C2" s="28"/>
      <c r="D2" s="28"/>
      <c r="E2" s="28"/>
      <c r="F2" s="28" t="s">
        <v>66</v>
      </c>
      <c r="G2" s="28"/>
      <c r="H2" s="28"/>
      <c r="I2" s="28"/>
      <c r="J2" s="28"/>
      <c r="K2" s="28"/>
      <c r="L2" s="28"/>
      <c r="M2" s="28"/>
      <c r="N2" s="29"/>
      <c r="O2" s="1" t="s">
        <v>6</v>
      </c>
      <c r="P2" s="3" t="s">
        <v>24</v>
      </c>
    </row>
    <row r="3" spans="2:16" ht="39" customHeight="1" x14ac:dyDescent="0.3">
      <c r="B3" s="40" t="s">
        <v>31</v>
      </c>
      <c r="C3" s="2" t="s">
        <v>49</v>
      </c>
      <c r="D3" s="2" t="s">
        <v>28</v>
      </c>
      <c r="E3" s="4" t="s">
        <v>27</v>
      </c>
      <c r="F3" s="2" t="s">
        <v>32</v>
      </c>
      <c r="G3" s="2" t="s">
        <v>13</v>
      </c>
      <c r="H3" s="2" t="s">
        <v>15</v>
      </c>
      <c r="I3" s="2" t="s">
        <v>30</v>
      </c>
      <c r="J3" s="2" t="s">
        <v>53</v>
      </c>
      <c r="K3" s="2" t="s">
        <v>29</v>
      </c>
      <c r="L3" s="2" t="s">
        <v>4</v>
      </c>
      <c r="M3" s="2" t="s">
        <v>12</v>
      </c>
      <c r="N3" s="3" t="s">
        <v>70</v>
      </c>
      <c r="O3" s="7" t="s">
        <v>67</v>
      </c>
      <c r="P3" s="9" t="s">
        <v>67</v>
      </c>
    </row>
    <row r="4" spans="2:16" ht="21.95" customHeight="1" x14ac:dyDescent="0.3">
      <c r="B4" s="86" t="s">
        <v>89</v>
      </c>
      <c r="C4" s="8" t="s">
        <v>16</v>
      </c>
      <c r="D4" s="8" t="s">
        <v>3</v>
      </c>
      <c r="E4" s="8" t="s">
        <v>25</v>
      </c>
      <c r="F4" s="8" t="s">
        <v>26</v>
      </c>
      <c r="G4" s="8" t="s">
        <v>51</v>
      </c>
      <c r="H4" s="8" t="s">
        <v>38</v>
      </c>
      <c r="I4" s="8" t="s">
        <v>52</v>
      </c>
      <c r="J4" s="8" t="s">
        <v>42</v>
      </c>
      <c r="K4" s="8" t="s">
        <v>44</v>
      </c>
      <c r="L4" s="89" t="s">
        <v>100</v>
      </c>
      <c r="M4" s="8" t="s">
        <v>72</v>
      </c>
      <c r="N4" s="9"/>
      <c r="O4" s="88" t="s">
        <v>96</v>
      </c>
      <c r="P4" s="17" t="s">
        <v>8</v>
      </c>
    </row>
    <row r="5" spans="2:16" ht="21.95" customHeight="1" x14ac:dyDescent="0.3">
      <c r="B5" s="83" t="s">
        <v>90</v>
      </c>
      <c r="C5" s="11" t="s">
        <v>14</v>
      </c>
      <c r="D5" s="11" t="s">
        <v>50</v>
      </c>
      <c r="E5" s="11" t="s">
        <v>22</v>
      </c>
      <c r="F5" s="11" t="s">
        <v>55</v>
      </c>
      <c r="G5" s="11" t="s">
        <v>54</v>
      </c>
      <c r="H5" s="11" t="s">
        <v>46</v>
      </c>
      <c r="I5" s="11" t="s">
        <v>45</v>
      </c>
      <c r="J5" s="11" t="s">
        <v>41</v>
      </c>
      <c r="K5" s="11" t="s">
        <v>44</v>
      </c>
      <c r="L5" s="87" t="s">
        <v>101</v>
      </c>
      <c r="M5" s="11" t="s">
        <v>58</v>
      </c>
      <c r="N5" s="12"/>
      <c r="O5" s="14"/>
      <c r="P5" s="16" t="s">
        <v>18</v>
      </c>
    </row>
    <row r="6" spans="2:16" ht="21.95" customHeight="1" x14ac:dyDescent="0.3">
      <c r="B6" s="83" t="s">
        <v>91</v>
      </c>
      <c r="C6" s="11" t="s">
        <v>56</v>
      </c>
      <c r="D6" s="11" t="s">
        <v>39</v>
      </c>
      <c r="E6" s="11" t="s">
        <v>47</v>
      </c>
      <c r="F6" s="11"/>
      <c r="G6" s="11" t="s">
        <v>48</v>
      </c>
      <c r="H6" s="11" t="s">
        <v>34</v>
      </c>
      <c r="I6" s="11"/>
      <c r="J6" s="11" t="s">
        <v>73</v>
      </c>
      <c r="K6" s="11"/>
      <c r="L6" s="11" t="s">
        <v>37</v>
      </c>
      <c r="M6" s="11" t="s">
        <v>64</v>
      </c>
      <c r="N6" s="12"/>
    </row>
    <row r="7" spans="2:16" ht="21.95" customHeight="1" x14ac:dyDescent="0.3">
      <c r="B7" s="83" t="s">
        <v>97</v>
      </c>
      <c r="C7" s="11" t="s">
        <v>43</v>
      </c>
      <c r="D7" s="11" t="s">
        <v>33</v>
      </c>
      <c r="E7" s="11" t="s">
        <v>35</v>
      </c>
      <c r="F7" s="11"/>
      <c r="G7" s="11" t="s">
        <v>74</v>
      </c>
      <c r="H7" s="11" t="s">
        <v>36</v>
      </c>
      <c r="I7" s="11"/>
      <c r="J7" s="11" t="s">
        <v>40</v>
      </c>
      <c r="K7" s="11"/>
      <c r="L7" s="87" t="s">
        <v>102</v>
      </c>
      <c r="M7" s="87" t="s">
        <v>94</v>
      </c>
      <c r="N7" s="12"/>
    </row>
    <row r="8" spans="2:16" ht="21.95" customHeight="1" x14ac:dyDescent="0.3">
      <c r="B8" s="83" t="s">
        <v>93</v>
      </c>
      <c r="C8" s="11" t="s">
        <v>21</v>
      </c>
      <c r="D8" s="11"/>
      <c r="E8" s="11" t="s">
        <v>19</v>
      </c>
      <c r="F8" s="11"/>
      <c r="G8" s="11"/>
      <c r="H8" s="11" t="s">
        <v>57</v>
      </c>
      <c r="I8" s="11"/>
      <c r="J8" s="11" t="s">
        <v>11</v>
      </c>
      <c r="K8" s="11"/>
      <c r="L8" s="87" t="s">
        <v>98</v>
      </c>
      <c r="M8" s="87" t="s">
        <v>92</v>
      </c>
      <c r="N8" s="12"/>
    </row>
    <row r="9" spans="2:16" ht="21.95" customHeight="1" x14ac:dyDescent="0.3">
      <c r="B9" s="10"/>
      <c r="C9" s="11" t="s">
        <v>5</v>
      </c>
      <c r="D9" s="11"/>
      <c r="E9" s="11"/>
      <c r="F9" s="11"/>
      <c r="G9" s="11"/>
      <c r="H9" s="11"/>
      <c r="I9" s="11"/>
      <c r="J9" s="11"/>
      <c r="K9" s="11"/>
      <c r="L9" s="87"/>
      <c r="M9" s="11"/>
      <c r="N9" s="12"/>
    </row>
    <row r="10" spans="2:16" ht="21.95" customHeight="1" x14ac:dyDescent="0.3">
      <c r="B10" s="10"/>
      <c r="C10" s="11" t="s">
        <v>17</v>
      </c>
      <c r="D10" s="11"/>
      <c r="E10" s="11"/>
      <c r="F10" s="11"/>
      <c r="G10" s="11"/>
      <c r="H10" s="11"/>
      <c r="I10" s="11"/>
      <c r="J10" s="11"/>
      <c r="K10" s="11"/>
      <c r="L10" s="87"/>
      <c r="M10" s="11"/>
      <c r="N10" s="12"/>
    </row>
    <row r="11" spans="2:16" ht="21.95" customHeight="1" x14ac:dyDescent="0.3">
      <c r="B11" s="13"/>
      <c r="C11" s="15" t="s">
        <v>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2:16" ht="21.95" customHeight="1" x14ac:dyDescent="0.3"/>
    <row r="13" spans="2:16" ht="21.95" customHeight="1" x14ac:dyDescent="0.3"/>
    <row r="14" spans="2:16" ht="21.95" customHeight="1" x14ac:dyDescent="0.3"/>
    <row r="15" spans="2:16" ht="21.95" customHeight="1" x14ac:dyDescent="0.3"/>
    <row r="16" spans="2:16" ht="21.95" customHeight="1" x14ac:dyDescent="0.3"/>
    <row r="17" ht="21.95" customHeight="1" x14ac:dyDescent="0.3"/>
    <row r="18" ht="21.95" customHeight="1" x14ac:dyDescent="0.3"/>
    <row r="19" ht="21.95" customHeight="1" x14ac:dyDescent="0.3"/>
    <row r="20" ht="21.95" customHeight="1" x14ac:dyDescent="0.3"/>
  </sheetData>
  <phoneticPr fontId="5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AA100"/>
  <sheetViews>
    <sheetView zoomScale="80" zoomScaleNormal="80" zoomScaleSheetLayoutView="75" workbookViewId="0">
      <selection activeCell="E15" sqref="E15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80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'08월'!K2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SUMIF('09월'!$D$5:$D$100,M21,'09월'!$I$5:$I$100)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SUMIF('09월'!$D$5:$D$100,M22,'09월'!$I$5:$I$100)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SUMIF('09월'!$D$5:$D$100,M23,'09월'!$I$5:$I$100)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SUMIF('09월'!$D$5:$D$100,M24,'09월'!$I$5:$I$100)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SUMIF('09월'!$D$5:$D$100,M25,'09월'!$I$5:$I$100)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SUMIF('09월'!$D$5:$D$100,M26,'09월'!$I$5:$I$100)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SUMIF('09월'!$D$5:$D$100,M27,'09월'!$I$5:$I$100)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SUMIF('09월'!$D$5:$D$100,M28,'09월'!$I$5:$I$100)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H5:H100" xr:uid="{00000000-0002-0000-0900-000000000000}">
      <formula1>수입구분</formula1>
    </dataValidation>
    <dataValidation type="list" allowBlank="1" showInputMessage="1" showErrorMessage="1" sqref="F5:F100" xr:uid="{00000000-0002-0000-0900-000001000000}">
      <formula1>지출구분</formula1>
    </dataValidation>
    <dataValidation type="list" allowBlank="1" showInputMessage="1" showErrorMessage="1" sqref="D5:D100" xr:uid="{00000000-0002-0000-09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AA100"/>
  <sheetViews>
    <sheetView zoomScale="80" zoomScaleNormal="80" zoomScaleSheetLayoutView="75" workbookViewId="0">
      <selection activeCell="E18" sqref="E18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81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'09월'!K2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SUMIF('10월'!$D$5:$D$100,M21,'10월'!$I$5:$I$100)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SUMIF('10월'!$D$5:$D$100,M22,'10월'!$I$5:$I$100)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SUMIF('10월'!$D$5:$D$100,M23,'10월'!$I$5:$I$100)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SUMIF('10월'!$D$5:$D$100,M24,'10월'!$I$5:$I$100)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SUMIF('10월'!$D$5:$D$100,M25,'10월'!$I$5:$I$100)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SUMIF('10월'!$D$5:$D$100,M26,'10월'!$I$5:$I$100)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SUMIF('10월'!$D$5:$D$100,M27,'10월'!$I$5:$I$100)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SUMIF('10월'!$D$5:$D$100,M28,'10월'!$I$5:$I$100)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D5:D100" xr:uid="{00000000-0002-0000-0A00-000000000000}">
      <formula1>INDIRECT(C5)</formula1>
    </dataValidation>
    <dataValidation type="list" allowBlank="1" showInputMessage="1" showErrorMessage="1" sqref="F5:F100" xr:uid="{00000000-0002-0000-0A00-000001000000}">
      <formula1>지출구분</formula1>
    </dataValidation>
    <dataValidation type="list" allowBlank="1" showInputMessage="1" showErrorMessage="1" sqref="H5:H100" xr:uid="{00000000-0002-0000-0A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77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'10월'!K2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SUMIF('11월'!$D$5:$D$100,M21,'11월'!$I$5:$I$100)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SUMIF('11월'!$D$5:$D$100,M22,'11월'!$I$5:$I$100)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SUMIF('11월'!$D$5:$D$100,M23,'11월'!$I$5:$I$100)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SUMIF('11월'!$D$5:$D$100,M24,'11월'!$I$5:$I$100)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SUMIF('11월'!$D$5:$D$100,M25,'11월'!$I$5:$I$100)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SUMIF('11월'!$D$5:$D$100,M26,'11월'!$I$5:$I$100)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SUMIF('11월'!$D$5:$D$100,M27,'11월'!$I$5:$I$100)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SUMIF('11월'!$D$5:$D$100,M28,'11월'!$I$5:$I$100)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H5:H100" xr:uid="{00000000-0002-0000-0B00-000000000000}">
      <formula1>수입구분</formula1>
    </dataValidation>
    <dataValidation type="list" allowBlank="1" showInputMessage="1" showErrorMessage="1" sqref="F5:F100" xr:uid="{00000000-0002-0000-0B00-000001000000}">
      <formula1>지출구분</formula1>
    </dataValidation>
    <dataValidation type="list" allowBlank="1" showInputMessage="1" showErrorMessage="1" sqref="D5:D100" xr:uid="{00000000-0002-0000-0B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1:AA100"/>
  <sheetViews>
    <sheetView zoomScale="80" zoomScaleNormal="80" zoomScaleSheetLayoutView="75" workbookViewId="0">
      <selection activeCell="E13" sqref="E13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82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'11월'!K2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SUMIF('12월'!$D$5:$D$100,M21,'12월'!$I$5:$I$100)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SUMIF('12월'!$D$5:$D$100,M22,'12월'!$I$5:$I$100)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SUMIF('12월'!$D$5:$D$100,M23,'12월'!$I$5:$I$100)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SUMIF('12월'!$D$5:$D$100,M24,'12월'!$I$5:$I$100)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SUMIF('12월'!$D$5:$D$100,M25,'12월'!$I$5:$I$100)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SUMIF('12월'!$D$5:$D$100,M26,'12월'!$I$5:$I$100)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SUMIF('12월'!$D$5:$D$100,M27,'12월'!$I$5:$I$100)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SUMIF('12월'!$D$5:$D$100,M28,'12월'!$I$5:$I$100)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D5:D100" xr:uid="{00000000-0002-0000-0C00-000000000000}">
      <formula1>INDIRECT(C5)</formula1>
    </dataValidation>
    <dataValidation type="list" allowBlank="1" showInputMessage="1" showErrorMessage="1" sqref="F5:F100" xr:uid="{00000000-0002-0000-0C00-000001000000}">
      <formula1>지출구분</formula1>
    </dataValidation>
    <dataValidation type="list" allowBlank="1" showInputMessage="1" showErrorMessage="1" sqref="H5:H100" xr:uid="{00000000-0002-0000-0C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A100"/>
  <sheetViews>
    <sheetView tabSelected="1" zoomScale="80" zoomScaleNormal="80" zoomScaleSheetLayoutView="75" workbookViewId="0">
      <selection activeCell="I21" sqref="I21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17.125" customWidth="1"/>
  </cols>
  <sheetData>
    <row r="1" spans="2:27" ht="9" customHeight="1" x14ac:dyDescent="0.3"/>
    <row r="2" spans="2:27" ht="43.5" customHeight="1" x14ac:dyDescent="0.3">
      <c r="B2" s="95" t="s">
        <v>75</v>
      </c>
      <c r="C2" s="96"/>
      <c r="D2" s="96"/>
      <c r="E2" s="97"/>
      <c r="F2" s="24" t="s">
        <v>9</v>
      </c>
      <c r="G2" s="26">
        <f>SUM(G5:G100)</f>
        <v>470000</v>
      </c>
      <c r="H2" s="25" t="s">
        <v>7</v>
      </c>
      <c r="I2" s="27">
        <f>SUM(I5:I100)</f>
        <v>2070000</v>
      </c>
      <c r="J2" s="24" t="s">
        <v>86</v>
      </c>
      <c r="K2" s="30">
        <f>SUM(I2-G2)</f>
        <v>1600000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79" t="s">
        <v>84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>
        <v>45662</v>
      </c>
      <c r="C5" s="60" t="s">
        <v>32</v>
      </c>
      <c r="D5" s="62" t="s">
        <v>55</v>
      </c>
      <c r="E5" s="78" t="s">
        <v>83</v>
      </c>
      <c r="F5" s="69" t="s">
        <v>67</v>
      </c>
      <c r="G5" s="47">
        <v>150000</v>
      </c>
      <c r="H5" s="59" t="s">
        <v>68</v>
      </c>
      <c r="I5" s="48">
        <v>2000000</v>
      </c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>
        <f t="shared" ref="O5:O17" si="1">SUM(N5/$N$17)</f>
        <v>0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80">
        <v>45667</v>
      </c>
      <c r="C6" s="61" t="s">
        <v>15</v>
      </c>
      <c r="D6" s="63" t="s">
        <v>34</v>
      </c>
      <c r="E6" s="82" t="s">
        <v>87</v>
      </c>
      <c r="F6" s="70" t="s">
        <v>18</v>
      </c>
      <c r="G6" s="20">
        <v>300000</v>
      </c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>
        <f t="shared" si="1"/>
        <v>0</v>
      </c>
    </row>
    <row r="7" spans="2:27" ht="20.100000000000001" customHeight="1" x14ac:dyDescent="0.3">
      <c r="B7" s="80">
        <v>45672</v>
      </c>
      <c r="C7" s="61" t="s">
        <v>31</v>
      </c>
      <c r="D7" s="63" t="s">
        <v>88</v>
      </c>
      <c r="E7" s="82" t="s">
        <v>95</v>
      </c>
      <c r="F7" s="70"/>
      <c r="G7" s="20"/>
      <c r="H7" s="72" t="s">
        <v>68</v>
      </c>
      <c r="I7" s="22">
        <v>70000</v>
      </c>
      <c r="J7" s="102"/>
      <c r="K7" s="103"/>
      <c r="M7" s="34" t="str">
        <f>항목!E3</f>
        <v>차량유지비교통비</v>
      </c>
      <c r="N7" s="35">
        <f t="shared" si="0"/>
        <v>0</v>
      </c>
      <c r="O7" s="55">
        <f t="shared" si="1"/>
        <v>0</v>
      </c>
    </row>
    <row r="8" spans="2:27" ht="20.100000000000001" customHeight="1" x14ac:dyDescent="0.3">
      <c r="B8" s="80">
        <v>45673</v>
      </c>
      <c r="C8" s="61" t="s">
        <v>30</v>
      </c>
      <c r="D8" s="63" t="s">
        <v>45</v>
      </c>
      <c r="E8" s="82" t="s">
        <v>108</v>
      </c>
      <c r="F8" s="70" t="s">
        <v>18</v>
      </c>
      <c r="G8" s="20">
        <v>20000</v>
      </c>
      <c r="H8" s="72"/>
      <c r="I8" s="22"/>
      <c r="J8" s="102"/>
      <c r="K8" s="103"/>
      <c r="M8" s="34" t="str">
        <f>항목!F3</f>
        <v>식비</v>
      </c>
      <c r="N8" s="35">
        <f t="shared" si="0"/>
        <v>150000</v>
      </c>
      <c r="O8" s="55">
        <f t="shared" si="1"/>
        <v>0.31914893617021278</v>
      </c>
    </row>
    <row r="9" spans="2:27" ht="20.100000000000001" customHeight="1" x14ac:dyDescent="0.3">
      <c r="B9" s="80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>
        <f t="shared" si="1"/>
        <v>0</v>
      </c>
    </row>
    <row r="10" spans="2:27" ht="20.100000000000001" customHeight="1" x14ac:dyDescent="0.3">
      <c r="B10" s="80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300000</v>
      </c>
      <c r="O10" s="55">
        <f t="shared" si="1"/>
        <v>0.63829787234042556</v>
      </c>
      <c r="R10" t="s">
        <v>69</v>
      </c>
    </row>
    <row r="11" spans="2:27" ht="20.100000000000001" customHeight="1" x14ac:dyDescent="0.3">
      <c r="B11" s="80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20000</v>
      </c>
      <c r="O11" s="55">
        <f t="shared" si="1"/>
        <v>4.2553191489361701E-2</v>
      </c>
    </row>
    <row r="12" spans="2:27" ht="20.100000000000001" customHeight="1" x14ac:dyDescent="0.3">
      <c r="B12" s="80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>
        <f t="shared" si="1"/>
        <v>0</v>
      </c>
    </row>
    <row r="13" spans="2:27" ht="20.100000000000001" customHeight="1" x14ac:dyDescent="0.3">
      <c r="B13" s="80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>
        <f t="shared" si="1"/>
        <v>0</v>
      </c>
    </row>
    <row r="14" spans="2:27" ht="20.100000000000001" customHeight="1" x14ac:dyDescent="0.3">
      <c r="B14" s="80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>
        <f t="shared" si="1"/>
        <v>0</v>
      </c>
      <c r="S14" t="s">
        <v>69</v>
      </c>
    </row>
    <row r="15" spans="2:27" ht="20.100000000000001" customHeight="1" x14ac:dyDescent="0.3">
      <c r="B15" s="80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>
        <f t="shared" si="1"/>
        <v>0</v>
      </c>
    </row>
    <row r="16" spans="2:27" ht="20.100000000000001" customHeight="1" x14ac:dyDescent="0.3">
      <c r="B16" s="80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>
        <f t="shared" si="1"/>
        <v>0</v>
      </c>
    </row>
    <row r="17" spans="2:15" ht="20.100000000000001" customHeight="1" x14ac:dyDescent="0.3">
      <c r="B17" s="80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470000</v>
      </c>
      <c r="O17" s="57">
        <f t="shared" si="1"/>
        <v>1</v>
      </c>
    </row>
    <row r="18" spans="2:15" ht="20.100000000000001" customHeight="1" x14ac:dyDescent="0.3">
      <c r="B18" s="80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80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80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80"/>
      <c r="C21" s="61"/>
      <c r="D21" s="63"/>
      <c r="E21" s="67"/>
      <c r="F21" s="70"/>
      <c r="G21" s="20"/>
      <c r="H21" s="72"/>
      <c r="I21" s="22"/>
      <c r="J21" s="102"/>
      <c r="K21" s="103"/>
      <c r="M21" s="84" t="s">
        <v>89</v>
      </c>
      <c r="N21" s="33">
        <f>SUMIF('01월'!$D$5:$D$100,M21,'01월'!$I$5:$I$100)</f>
        <v>70000</v>
      </c>
      <c r="O21" s="54">
        <f t="shared" ref="O21:O29" si="2">SUM(N21/$N$29)</f>
        <v>1</v>
      </c>
    </row>
    <row r="22" spans="2:15" ht="20.100000000000001" customHeight="1" x14ac:dyDescent="0.3">
      <c r="B22" s="80"/>
      <c r="C22" s="61"/>
      <c r="D22" s="63"/>
      <c r="E22" s="67"/>
      <c r="F22" s="70"/>
      <c r="G22" s="20"/>
      <c r="H22" s="72"/>
      <c r="I22" s="22"/>
      <c r="J22" s="102"/>
      <c r="K22" s="103"/>
      <c r="M22" s="85" t="s">
        <v>90</v>
      </c>
      <c r="N22" s="35">
        <f>SUMIF('01월'!$D$5:$D$100,M22,'01월'!$I$5:$I$100)</f>
        <v>0</v>
      </c>
      <c r="O22" s="55">
        <f t="shared" si="2"/>
        <v>0</v>
      </c>
    </row>
    <row r="23" spans="2:15" ht="20.100000000000001" customHeight="1" x14ac:dyDescent="0.3">
      <c r="B23" s="80"/>
      <c r="C23" s="61"/>
      <c r="D23" s="63"/>
      <c r="E23" s="67"/>
      <c r="F23" s="70"/>
      <c r="G23" s="20"/>
      <c r="H23" s="72"/>
      <c r="I23" s="22"/>
      <c r="J23" s="102"/>
      <c r="K23" s="103"/>
      <c r="M23" s="85" t="s">
        <v>91</v>
      </c>
      <c r="N23" s="35">
        <f>SUMIF('01월'!$D$5:$D$100,M23,'01월'!$I$5:$I$100)</f>
        <v>0</v>
      </c>
      <c r="O23" s="55">
        <f t="shared" si="2"/>
        <v>0</v>
      </c>
    </row>
    <row r="24" spans="2:15" ht="20.100000000000001" customHeight="1" x14ac:dyDescent="0.3">
      <c r="B24" s="80"/>
      <c r="C24" s="61"/>
      <c r="D24" s="63"/>
      <c r="E24" s="67"/>
      <c r="F24" s="70"/>
      <c r="G24" s="20"/>
      <c r="H24" s="72"/>
      <c r="I24" s="22"/>
      <c r="J24" s="102"/>
      <c r="K24" s="103"/>
      <c r="M24" s="85" t="s">
        <v>93</v>
      </c>
      <c r="N24" s="35">
        <f>SUMIF('01월'!$D$5:$D$100,M24,'01월'!$I$5:$I$100)</f>
        <v>0</v>
      </c>
      <c r="O24" s="55">
        <f t="shared" si="2"/>
        <v>0</v>
      </c>
    </row>
    <row r="25" spans="2:15" ht="20.100000000000001" customHeight="1" x14ac:dyDescent="0.3">
      <c r="B25" s="80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SUMIF('01월'!$D$5:$D$100,M25,'01월'!$I$5:$I$100)</f>
        <v>0</v>
      </c>
      <c r="O25" s="55">
        <f t="shared" si="2"/>
        <v>0</v>
      </c>
    </row>
    <row r="26" spans="2:15" ht="20.100000000000001" customHeight="1" x14ac:dyDescent="0.3">
      <c r="B26" s="80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SUMIF('01월'!$D$5:$D$100,M26,'01월'!$I$5:$I$100)</f>
        <v>0</v>
      </c>
      <c r="O26" s="55">
        <f t="shared" si="2"/>
        <v>0</v>
      </c>
    </row>
    <row r="27" spans="2:15" ht="20.100000000000001" customHeight="1" x14ac:dyDescent="0.3">
      <c r="B27" s="80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SUMIF('01월'!$D$5:$D$100,M27,'01월'!$I$5:$I$100)</f>
        <v>0</v>
      </c>
      <c r="O27" s="58">
        <f t="shared" si="2"/>
        <v>0</v>
      </c>
    </row>
    <row r="28" spans="2:15" ht="20.100000000000001" customHeight="1" x14ac:dyDescent="0.3">
      <c r="B28" s="80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SUMIF('01월'!$D$5:$D$100,M28,'01월'!$I$5:$I$100)</f>
        <v>0</v>
      </c>
      <c r="O28" s="56">
        <f t="shared" si="2"/>
        <v>0</v>
      </c>
    </row>
    <row r="29" spans="2:15" ht="20.100000000000001" customHeight="1" x14ac:dyDescent="0.3">
      <c r="B29" s="80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70000</v>
      </c>
      <c r="O29" s="57">
        <f t="shared" si="2"/>
        <v>1</v>
      </c>
    </row>
    <row r="30" spans="2:15" ht="20.100000000000001" customHeight="1" x14ac:dyDescent="0.3">
      <c r="B30" s="80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80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80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80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80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80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80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80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80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80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80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80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80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80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80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80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80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80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80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80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80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80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80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80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80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80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80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80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80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80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80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80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80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80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80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80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80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80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80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80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80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80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80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80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80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80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80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80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80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80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80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80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80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80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80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80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80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80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80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80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80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80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80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80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80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80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80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80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80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80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81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98:K98"/>
    <mergeCell ref="J99:K99"/>
    <mergeCell ref="J100:K100"/>
    <mergeCell ref="J92:K92"/>
    <mergeCell ref="J93:K93"/>
    <mergeCell ref="J94:K94"/>
    <mergeCell ref="J95:K95"/>
    <mergeCell ref="J96:K96"/>
    <mergeCell ref="J97:K97"/>
    <mergeCell ref="J91:K91"/>
    <mergeCell ref="J32:K32"/>
    <mergeCell ref="J33:K33"/>
    <mergeCell ref="J34:K34"/>
    <mergeCell ref="J35:K35"/>
    <mergeCell ref="J36:K36"/>
    <mergeCell ref="J37:K37"/>
    <mergeCell ref="J38:K38"/>
    <mergeCell ref="J81:K81"/>
    <mergeCell ref="J88:K88"/>
    <mergeCell ref="J89:K89"/>
    <mergeCell ref="J90:K90"/>
    <mergeCell ref="J15:K15"/>
    <mergeCell ref="J16:K16"/>
    <mergeCell ref="J17:K17"/>
    <mergeCell ref="J18:K18"/>
    <mergeCell ref="J31:K31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M19:M20"/>
    <mergeCell ref="N19:N20"/>
    <mergeCell ref="O19:O20"/>
    <mergeCell ref="B2:E2"/>
    <mergeCell ref="J4:K4"/>
    <mergeCell ref="J5:K5"/>
    <mergeCell ref="J6:K6"/>
    <mergeCell ref="J7:K7"/>
    <mergeCell ref="J19:K19"/>
    <mergeCell ref="J8:K8"/>
    <mergeCell ref="J9:K9"/>
    <mergeCell ref="J10:K10"/>
    <mergeCell ref="J11:K11"/>
    <mergeCell ref="J12:K12"/>
    <mergeCell ref="J13:K13"/>
    <mergeCell ref="J14:K14"/>
  </mergeCells>
  <phoneticPr fontId="5" type="noConversion"/>
  <dataValidations count="3">
    <dataValidation type="list" allowBlank="1" showInputMessage="1" showErrorMessage="1" sqref="D5:D100" xr:uid="{00000000-0002-0000-0100-000000000000}">
      <formula1>INDIRECT(C5)</formula1>
    </dataValidation>
    <dataValidation type="list" allowBlank="1" showInputMessage="1" showErrorMessage="1" sqref="F5:F100" xr:uid="{00000000-0002-0000-0100-000001000000}">
      <formula1>지출구분</formula1>
    </dataValidation>
    <dataValidation type="list" allowBlank="1" showInputMessage="1" showErrorMessage="1" sqref="H5:H100" xr:uid="{00000000-0002-0000-0100-000002000000}">
      <formula1>수입구분</formula1>
    </dataValidation>
  </dataValidations>
  <pageMargins left="0.31319445371627808" right="0.20388889312744141" top="0.75" bottom="0.75" header="0.30000001192092896" footer="0.30000001192092896"/>
  <pageSetup paperSize="9" scale="54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A100"/>
  <sheetViews>
    <sheetView zoomScale="80" zoomScaleNormal="80" zoomScaleSheetLayoutView="75" workbookViewId="0">
      <selection activeCell="G8" sqref="G8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105</v>
      </c>
      <c r="C2" s="96"/>
      <c r="D2" s="96"/>
      <c r="E2" s="97"/>
      <c r="F2" s="24" t="s">
        <v>9</v>
      </c>
      <c r="G2" s="26">
        <f>SUM(G5:G100)</f>
        <v>145000</v>
      </c>
      <c r="H2" s="25" t="s">
        <v>7</v>
      </c>
      <c r="I2" s="27">
        <f>SUM(I5:I100)</f>
        <v>600000</v>
      </c>
      <c r="J2" s="24" t="s">
        <v>86</v>
      </c>
      <c r="K2" s="30">
        <f>'01월'!K2 + (I2 - G2)</f>
        <v>2055000</v>
      </c>
      <c r="N2">
        <v>1620000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>
        <v>45690</v>
      </c>
      <c r="C5" s="60" t="s">
        <v>4</v>
      </c>
      <c r="D5" s="62" t="s">
        <v>99</v>
      </c>
      <c r="E5" s="78" t="s">
        <v>103</v>
      </c>
      <c r="F5" s="69" t="s">
        <v>67</v>
      </c>
      <c r="G5" s="47">
        <v>100000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>
        <f t="shared" ref="O5:O17" si="1">SUM(N5/$N$17)</f>
        <v>0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90" t="s">
        <v>106</v>
      </c>
      <c r="C6" s="61" t="s">
        <v>31</v>
      </c>
      <c r="D6" s="63" t="s">
        <v>88</v>
      </c>
      <c r="E6" s="82" t="s">
        <v>107</v>
      </c>
      <c r="F6" s="70"/>
      <c r="G6" s="20"/>
      <c r="H6" s="72" t="s">
        <v>67</v>
      </c>
      <c r="I6" s="22">
        <v>600000</v>
      </c>
      <c r="J6" s="102"/>
      <c r="K6" s="103"/>
      <c r="M6" s="34" t="str">
        <f>항목!D3</f>
        <v>통신비</v>
      </c>
      <c r="N6" s="35">
        <f t="shared" si="0"/>
        <v>45000</v>
      </c>
      <c r="O6" s="55">
        <f t="shared" si="1"/>
        <v>0.31034482758620691</v>
      </c>
    </row>
    <row r="7" spans="2:27" ht="20.100000000000001" customHeight="1" x14ac:dyDescent="0.3">
      <c r="B7" s="90" t="s">
        <v>109</v>
      </c>
      <c r="C7" s="61" t="s">
        <v>28</v>
      </c>
      <c r="D7" s="63" t="s">
        <v>50</v>
      </c>
      <c r="E7" s="82" t="s">
        <v>110</v>
      </c>
      <c r="F7" s="70" t="s">
        <v>67</v>
      </c>
      <c r="G7" s="20">
        <v>45000</v>
      </c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>
        <f t="shared" si="1"/>
        <v>0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>
        <f t="shared" si="1"/>
        <v>0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>
        <f t="shared" si="1"/>
        <v>0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>
        <f t="shared" si="1"/>
        <v>0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>
        <f t="shared" si="1"/>
        <v>0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>
        <f t="shared" si="1"/>
        <v>0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>
        <f t="shared" si="1"/>
        <v>0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100000</v>
      </c>
      <c r="O14" s="55">
        <f t="shared" si="1"/>
        <v>0.68965517241379315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>
        <f t="shared" si="1"/>
        <v>0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>
        <f t="shared" si="1"/>
        <v>0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145000</v>
      </c>
      <c r="O17" s="57">
        <f t="shared" si="1"/>
        <v>1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SUMIF('02월'!$D$5:$D$100,M21,'02월'!$I$5:$I$100)</f>
        <v>600000</v>
      </c>
      <c r="O21" s="54">
        <f t="shared" ref="O21:O29" si="2">SUM(N21/$N$29)</f>
        <v>1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SUMIF('02월'!$D$5:$D$100,M22,'02월'!$I$5:$I$100)</f>
        <v>0</v>
      </c>
      <c r="O22" s="55">
        <f t="shared" si="2"/>
        <v>0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SUMIF('02월'!$D$5:$D$100,M23,'02월'!$I$5:$I$100)</f>
        <v>0</v>
      </c>
      <c r="O23" s="55">
        <f t="shared" si="2"/>
        <v>0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SUMIF('02월'!$D$5:$D$100,M24,'02월'!$I$5:$I$100)</f>
        <v>0</v>
      </c>
      <c r="O24" s="55">
        <f t="shared" si="2"/>
        <v>0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SUMIF('02월'!$D$5:$D$100,M25,'02월'!$I$5:$I$100)</f>
        <v>0</v>
      </c>
      <c r="O25" s="55">
        <f t="shared" si="2"/>
        <v>0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SUMIF('02월'!$D$5:$D$100,M26,'02월'!$I$5:$I$100)</f>
        <v>0</v>
      </c>
      <c r="O26" s="55">
        <f t="shared" si="2"/>
        <v>0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SUMIF('02월'!$D$5:$D$100,M27,'02월'!$I$5:$I$100)</f>
        <v>0</v>
      </c>
      <c r="O27" s="58">
        <f t="shared" si="2"/>
        <v>0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SUMIF('02월'!$D$5:$D$100,M28,'02월'!$I$5:$I$100)</f>
        <v>0</v>
      </c>
      <c r="O28" s="56">
        <f t="shared" si="2"/>
        <v>0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600000</v>
      </c>
      <c r="O29" s="57">
        <f t="shared" si="2"/>
        <v>1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H5:H100" xr:uid="{00000000-0002-0000-0200-000000000000}">
      <formula1>수입구분</formula1>
    </dataValidation>
    <dataValidation type="list" allowBlank="1" showInputMessage="1" showErrorMessage="1" sqref="F5:F100" xr:uid="{00000000-0002-0000-0200-000001000000}">
      <formula1>지출구분</formula1>
    </dataValidation>
    <dataValidation type="list" allowBlank="1" showInputMessage="1" showErrorMessage="1" sqref="D5:D100" xr:uid="{00000000-0002-0000-02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A100"/>
  <sheetViews>
    <sheetView zoomScale="80" zoomScaleNormal="80" zoomScaleSheetLayoutView="75" workbookViewId="0">
      <selection activeCell="E11" sqref="E11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78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'02월'!K2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SUMIF('03월'!$D$5:$D$100,M21,'03월'!$I$5:$I$100)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SUMIF('03월'!$D$5:$D$100,M22,'03월'!$I$5:$I$100)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SUMIF('03월'!$D$5:$D$100,M23,'03월'!$I$5:$I$100)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SUMIF('03월'!$D$5:$D$100,M24,'03월'!$I$5:$I$100)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SUMIF('03월'!$D$5:$D$100,M25,'03월'!$I$5:$I$100)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SUMIF('03월'!$D$5:$D$100,M26,'03월'!$I$5:$I$100)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SUMIF('03월'!$D$5:$D$100,M27,'03월'!$I$5:$I$100)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SUMIF('03월'!$D$5:$D$100,M28,'03월'!$I$5:$I$100)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D5:D100" xr:uid="{00000000-0002-0000-0300-000000000000}">
      <formula1>INDIRECT(C5)</formula1>
    </dataValidation>
    <dataValidation type="list" allowBlank="1" showInputMessage="1" showErrorMessage="1" sqref="F5:F100" xr:uid="{00000000-0002-0000-0300-000001000000}">
      <formula1>지출구분</formula1>
    </dataValidation>
    <dataValidation type="list" allowBlank="1" showInputMessage="1" showErrorMessage="1" sqref="H5:H100" xr:uid="{00000000-0002-0000-03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0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'03월'!K2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SUMIF('04월'!$D$5:$D$100,M21,'04월'!$I$5:$I$100)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SUMIF('04월'!$D$5:$D$100,M22,'04월'!$I$5:$I$100)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SUMIF('04월'!$D$5:$D$100,M23,'04월'!$I$5:$I$100)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SUMIF('04월'!$D$5:$D$100,M24,'04월'!$I$5:$I$100)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SUMIF('04월'!$D$5:$D$100,M25,'04월'!$I$5:$I$100)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SUMIF('04월'!$D$5:$D$100,M26,'04월'!$I$5:$I$100)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SUMIF('04월'!$D$5:$D$100,M27,'04월'!$I$5:$I$100)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SUMIF('04월'!$D$5:$D$100,M28,'04월'!$I$5:$I$100)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H5:H100" xr:uid="{00000000-0002-0000-0400-000000000000}">
      <formula1>수입구분</formula1>
    </dataValidation>
    <dataValidation type="list" allowBlank="1" showInputMessage="1" showErrorMessage="1" sqref="F5:F100" xr:uid="{00000000-0002-0000-0400-000001000000}">
      <formula1>지출구분</formula1>
    </dataValidation>
    <dataValidation type="list" allowBlank="1" showInputMessage="1" showErrorMessage="1" sqref="D5:D100" xr:uid="{00000000-0002-0000-04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1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'04월'!K2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SUMIF('05월'!$D$5:$D$100,M21,'05월'!$I$5:$I$100)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SUMIF('05월'!$D$5:$D$100,M22,'05월'!$I$5:$I$100)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SUMIF('05월'!$D$5:$D$100,M23,'05월'!$I$5:$I$100)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SUMIF('05월'!$D$5:$D$100,M24,'05월'!$I$5:$I$100)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SUMIF('05월'!$D$5:$D$100,M25,'05월'!$I$5:$I$100)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SUMIF('05월'!$D$5:$D$100,M26,'05월'!$I$5:$I$100)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SUMIF('05월'!$D$5:$D$100,M27,'05월'!$I$5:$I$100)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SUMIF('05월'!$D$5:$D$100,M28,'05월'!$I$5:$I$100)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H5:H100" xr:uid="{00000000-0002-0000-0500-000000000000}">
      <formula1>수입구분</formula1>
    </dataValidation>
    <dataValidation type="list" allowBlank="1" showInputMessage="1" showErrorMessage="1" sqref="F5:F100" xr:uid="{00000000-0002-0000-0500-000001000000}">
      <formula1>지출구분</formula1>
    </dataValidation>
    <dataValidation type="list" allowBlank="1" showInputMessage="1" showErrorMessage="1" sqref="D5:D100" xr:uid="{00000000-0002-0000-05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104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'05월'!K2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SUMIF('06월'!$D$5:$D$100,M21,'06월'!$I$5:$I$100)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SUMIF('06월'!$D$5:$D$100,M22,'06월'!$I$5:$I$100)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SUMIF('06월'!$D$5:$D$100,M23,'06월'!$I$5:$I$100)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SUMIF('06월'!$D$5:$D$100,M24,'06월'!$I$5:$I$100)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SUMIF('06월'!$D$5:$D$100,M25,'06월'!$I$5:$I$100)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SUMIF('06월'!$D$5:$D$100,M26,'06월'!$I$5:$I$100)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SUMIF('06월'!$D$5:$D$100,M27,'06월'!$I$5:$I$100)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SUMIF('06월'!$D$5:$D$100,M28,'06월'!$I$5:$I$100)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D5:D100" xr:uid="{00000000-0002-0000-0600-000000000000}">
      <formula1>INDIRECT(C5)</formula1>
    </dataValidation>
    <dataValidation type="list" allowBlank="1" showInputMessage="1" showErrorMessage="1" sqref="F5:F100" xr:uid="{00000000-0002-0000-0600-000001000000}">
      <formula1>지출구분</formula1>
    </dataValidation>
    <dataValidation type="list" allowBlank="1" showInputMessage="1" showErrorMessage="1" sqref="H5:H100" xr:uid="{00000000-0002-0000-06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79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'06월'!K2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SUMIF('07월'!$D$5:$D$100,M21,'07월'!$I$5:$I$100)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SUMIF('07월'!$D$5:$D$100,M22,'07월'!$I$5:$I$100)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SUMIF('07월'!$D$5:$D$100,M23,'07월'!$I$5:$I$100)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SUMIF('07월'!$D$5:$D$100,M24,'07월'!$I$5:$I$100)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SUMIF('07월'!$D$5:$D$100,M25,'07월'!$I$5:$I$100)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SUMIF('07월'!$D$5:$D$100,M26,'07월'!$I$5:$I$100)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SUMIF('07월'!$D$5:$D$100,M27,'07월'!$I$5:$I$100)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SUMIF('07월'!$D$5:$D$100,M28,'07월'!$I$5:$I$100)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H5:H100" xr:uid="{00000000-0002-0000-0700-000000000000}">
      <formula1>수입구분</formula1>
    </dataValidation>
    <dataValidation type="list" allowBlank="1" showInputMessage="1" showErrorMessage="1" sqref="F5:F100" xr:uid="{00000000-0002-0000-0700-000001000000}">
      <formula1>지출구분</formula1>
    </dataValidation>
    <dataValidation type="list" allowBlank="1" showInputMessage="1" showErrorMessage="1" sqref="D5:D100" xr:uid="{00000000-0002-0000-07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AA100"/>
  <sheetViews>
    <sheetView zoomScale="80" zoomScaleNormal="80" zoomScaleSheetLayoutView="75" workbookViewId="0">
      <selection activeCell="E16" sqref="E16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5" t="s">
        <v>76</v>
      </c>
      <c r="C2" s="96"/>
      <c r="D2" s="96"/>
      <c r="E2" s="97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'07월'!K2 + (I2 - G2)</f>
        <v>2055000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98" t="s">
        <v>59</v>
      </c>
      <c r="K4" s="99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0" t="s">
        <v>69</v>
      </c>
      <c r="K5" s="101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102"/>
      <c r="K6" s="103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102"/>
      <c r="K7" s="103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102"/>
      <c r="K8" s="103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102"/>
      <c r="K9" s="103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102"/>
      <c r="K10" s="103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102"/>
      <c r="K11" s="103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102"/>
      <c r="K12" s="103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102"/>
      <c r="K13" s="103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102"/>
      <c r="K14" s="103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102"/>
      <c r="K15" s="103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102"/>
      <c r="K16" s="103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102"/>
      <c r="K17" s="103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102"/>
      <c r="K18" s="103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102"/>
      <c r="K19" s="103"/>
      <c r="M19" s="91" t="s">
        <v>23</v>
      </c>
      <c r="N19" s="93" t="s">
        <v>65</v>
      </c>
      <c r="O19" s="93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102"/>
      <c r="K20" s="103"/>
      <c r="M20" s="92"/>
      <c r="N20" s="94"/>
      <c r="O20" s="94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102"/>
      <c r="K21" s="103"/>
      <c r="M21" s="32" t="str">
        <f>항목!B4</f>
        <v>계 회비</v>
      </c>
      <c r="N21" s="33">
        <f>SUMIF('08월'!$D$5:$D$100,M21,'08월'!$I$5:$I$100)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102"/>
      <c r="K22" s="103"/>
      <c r="M22" s="34" t="str">
        <f>항목!B5</f>
        <v>찬조금</v>
      </c>
      <c r="N22" s="35">
        <f>SUMIF('08월'!$D$5:$D$100,M22,'08월'!$I$5:$I$100)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102"/>
      <c r="K23" s="103"/>
      <c r="M23" s="34" t="str">
        <f>항목!B6</f>
        <v>가입비</v>
      </c>
      <c r="N23" s="35">
        <f>SUMIF('08월'!$D$5:$D$100,M23,'08월'!$I$5:$I$100)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102"/>
      <c r="K24" s="103"/>
      <c r="M24" s="34" t="str">
        <f>항목!B7</f>
        <v>이자</v>
      </c>
      <c r="N24" s="35">
        <f>SUMIF('08월'!$D$5:$D$100,M24,'08월'!$I$5:$I$100)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102"/>
      <c r="K25" s="103"/>
      <c r="M25" s="34" t="str">
        <f>항목!B8</f>
        <v>기타수입</v>
      </c>
      <c r="N25" s="35">
        <f>SUMIF('08월'!$D$5:$D$100,M25,'08월'!$I$5:$I$100)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102"/>
      <c r="K26" s="103"/>
      <c r="M26" s="34">
        <f>항목!B9</f>
        <v>0</v>
      </c>
      <c r="N26" s="35">
        <f>SUMIF('08월'!$D$5:$D$100,M26,'08월'!$I$5:$I$100)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102"/>
      <c r="K27" s="103"/>
      <c r="M27" s="36">
        <f>항목!B10</f>
        <v>0</v>
      </c>
      <c r="N27" s="37">
        <f>SUMIF('08월'!$D$5:$D$100,M27,'08월'!$I$5:$I$100)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102"/>
      <c r="K28" s="103"/>
      <c r="M28" s="76">
        <f>항목!B11</f>
        <v>0</v>
      </c>
      <c r="N28" s="77">
        <f>SUMIF('08월'!$D$5:$D$100,M28,'08월'!$I$5:$I$100)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102"/>
      <c r="K29" s="103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102"/>
      <c r="K30" s="103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102"/>
      <c r="K31" s="103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102"/>
      <c r="K32" s="103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102"/>
      <c r="K33" s="103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102"/>
      <c r="K34" s="103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102"/>
      <c r="K35" s="103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102"/>
      <c r="K36" s="103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102"/>
      <c r="K37" s="103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102"/>
      <c r="K38" s="103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102"/>
      <c r="K81" s="103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102"/>
      <c r="K88" s="103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102"/>
      <c r="K89" s="103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102"/>
      <c r="K90" s="103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102"/>
      <c r="K91" s="103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102"/>
      <c r="K92" s="103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102"/>
      <c r="K93" s="103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102"/>
      <c r="K94" s="103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102"/>
      <c r="K95" s="103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102"/>
      <c r="K96" s="103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102"/>
      <c r="K97" s="103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102"/>
      <c r="K98" s="103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102"/>
      <c r="K99" s="103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104"/>
      <c r="K100" s="105"/>
    </row>
  </sheetData>
  <mergeCells count="53"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M19:M20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J96:K96"/>
    <mergeCell ref="J97:K97"/>
    <mergeCell ref="J98:K98"/>
    <mergeCell ref="J99:K99"/>
    <mergeCell ref="J100:K100"/>
  </mergeCells>
  <phoneticPr fontId="5" type="noConversion"/>
  <dataValidations count="3">
    <dataValidation type="list" allowBlank="1" showInputMessage="1" showErrorMessage="1" sqref="D5:D100" xr:uid="{00000000-0002-0000-0800-000000000000}">
      <formula1>INDIRECT(C5)</formula1>
    </dataValidation>
    <dataValidation type="list" allowBlank="1" showInputMessage="1" showErrorMessage="1" sqref="F5:F100" xr:uid="{00000000-0002-0000-0800-000001000000}">
      <formula1>지출구분</formula1>
    </dataValidation>
    <dataValidation type="list" allowBlank="1" showInputMessage="1" showErrorMessage="1" sqref="H5:H100" xr:uid="{00000000-0002-0000-08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3000000}">
          <x14:formula1>
            <xm:f>항목!$B$3:$N$3</xm:f>
          </x14:formula1>
          <xm:sqref>C5:C100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15</vt:i4>
      </vt:variant>
    </vt:vector>
  </HeadingPairs>
  <TitlesOfParts>
    <vt:vector size="28" baseType="lpstr">
      <vt:lpstr>항목</vt:lpstr>
      <vt:lpstr>01월</vt:lpstr>
      <vt:lpstr>02월</vt:lpstr>
      <vt:lpstr>03월</vt:lpstr>
      <vt:lpstr>04월</vt:lpstr>
      <vt:lpstr>05월</vt:lpstr>
      <vt:lpstr>06월</vt:lpstr>
      <vt:lpstr>07월</vt:lpstr>
      <vt:lpstr>08월</vt:lpstr>
      <vt:lpstr>09월</vt:lpstr>
      <vt:lpstr>10월</vt:lpstr>
      <vt:lpstr>11월</vt:lpstr>
      <vt:lpstr>12월</vt:lpstr>
      <vt:lpstr>경조교제비</vt:lpstr>
      <vt:lpstr>교육비</vt:lpstr>
      <vt:lpstr>문화생활비</vt:lpstr>
      <vt:lpstr>생활용품</vt:lpstr>
      <vt:lpstr>수입</vt:lpstr>
      <vt:lpstr>수입구분</vt:lpstr>
      <vt:lpstr>식비</vt:lpstr>
      <vt:lpstr>예비비</vt:lpstr>
      <vt:lpstr>용돈</vt:lpstr>
      <vt:lpstr>의료비</vt:lpstr>
      <vt:lpstr>의류잡화</vt:lpstr>
      <vt:lpstr>주거비</vt:lpstr>
      <vt:lpstr>지출구분</vt:lpstr>
      <vt:lpstr>차량유지비교통비</vt:lpstr>
      <vt:lpstr>통신비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YUNA</dc:creator>
  <cp:lastModifiedBy>상준 전</cp:lastModifiedBy>
  <cp:revision>3</cp:revision>
  <dcterms:created xsi:type="dcterms:W3CDTF">2021-01-01T04:03:47Z</dcterms:created>
  <dcterms:modified xsi:type="dcterms:W3CDTF">2025-02-05T04:03:43Z</dcterms:modified>
  <cp:version>1100.0100.01</cp:version>
</cp:coreProperties>
</file>