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63338\OneDrive - WBG\Covid_DOH\Covid death rates by age\"/>
    </mc:Choice>
  </mc:AlternateContent>
  <xr:revisionPtr revIDLastSave="1496" documentId="8_{CAEBEEF1-FF8F-42A5-9D97-5CC59C337240}" xr6:coauthVersionLast="44" xr6:coauthVersionMax="45" xr10:uidLastSave="{2FF7790A-95AA-4760-9379-A43BD9736E66}"/>
  <bookViews>
    <workbookView xWindow="-108" yWindow="-108" windowWidth="23256" windowHeight="12576" firstSheet="1" activeTab="1" xr2:uid="{FF3769EA-BA61-49C7-9AE5-0873F7402D83}"/>
  </bookViews>
  <sheets>
    <sheet name="Sheet1" sheetId="1" state="hidden" r:id="rId1"/>
    <sheet name="Sheet2" sheetId="2" r:id="rId2"/>
    <sheet name="Sheet3" sheetId="3" r:id="rId3"/>
    <sheet name="Share of COVID-19 deaths by age" sheetId="4" r:id="rId4"/>
    <sheet name="Share of population by age" sheetId="5" r:id="rId5"/>
    <sheet name="Standardization" sheetId="6" r:id="rId6"/>
    <sheet name="70+" sheetId="9" r:id="rId7"/>
    <sheet name="Sheet5" sheetId="7" r:id="rId8"/>
    <sheet name="Standardization_HICs" sheetId="8" r:id="rId9"/>
    <sheet name="Mortality rates (raw)" sheetId="10" r:id="rId10"/>
    <sheet name="STANDARD SM80PLUS_all" sheetId="12" r:id="rId11"/>
    <sheet name="Mortality rates (normalized)" sheetId="11" r:id="rId12"/>
    <sheet name="Census dates" sheetId="13" r:id="rId13"/>
    <sheet name="Sheet6" sheetId="14" r:id="rId14"/>
  </sheets>
  <externalReferences>
    <externalReference r:id="rId15"/>
  </externalReferences>
  <definedNames>
    <definedName name="_xlnm._FilterDatabase" localSheetId="13" hidden="1">Sheet6!$A$3:$E$3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9" i="3" l="1"/>
  <c r="O32" i="3"/>
  <c r="C30" i="14"/>
  <c r="E31" i="14"/>
  <c r="D31" i="14"/>
  <c r="C31" i="14"/>
  <c r="E30" i="14"/>
  <c r="D30" i="14"/>
  <c r="BT13" i="8" l="1"/>
  <c r="G28" i="2" l="1"/>
  <c r="H28" i="2"/>
  <c r="G29" i="2"/>
  <c r="H29" i="2"/>
  <c r="G2" i="2"/>
  <c r="F29" i="2" l="1"/>
  <c r="E29" i="2"/>
  <c r="F28" i="2"/>
  <c r="E28" i="2"/>
  <c r="H3" i="2"/>
  <c r="BT28" i="8" l="1"/>
  <c r="B5" i="7" l="1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C4" i="7"/>
  <c r="D4" i="7"/>
  <c r="E4" i="7"/>
  <c r="F4" i="7"/>
  <c r="B4" i="7"/>
  <c r="C29" i="5" l="1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I4" i="5" l="1"/>
  <c r="I6" i="5"/>
  <c r="I8" i="5"/>
  <c r="I10" i="5"/>
  <c r="I12" i="5"/>
  <c r="I14" i="5"/>
  <c r="I16" i="5"/>
  <c r="I18" i="5"/>
  <c r="I20" i="5"/>
  <c r="I22" i="5"/>
  <c r="I24" i="5"/>
  <c r="I26" i="5"/>
  <c r="I28" i="5"/>
  <c r="I5" i="5"/>
  <c r="I7" i="5"/>
  <c r="I9" i="5"/>
  <c r="I11" i="5"/>
  <c r="I13" i="5"/>
  <c r="I15" i="5"/>
  <c r="I17" i="5"/>
  <c r="I19" i="5"/>
  <c r="I21" i="5"/>
  <c r="I23" i="5"/>
  <c r="I25" i="5"/>
  <c r="I27" i="5"/>
  <c r="I29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I30" i="4"/>
  <c r="N29" i="4"/>
  <c r="M29" i="4"/>
  <c r="L29" i="4"/>
  <c r="K29" i="4"/>
  <c r="J29" i="4"/>
  <c r="G29" i="4"/>
  <c r="F29" i="4"/>
  <c r="E29" i="4"/>
  <c r="D29" i="4"/>
  <c r="C29" i="4"/>
  <c r="N28" i="4"/>
  <c r="M28" i="4"/>
  <c r="L28" i="4"/>
  <c r="K28" i="4"/>
  <c r="J28" i="4"/>
  <c r="G28" i="4"/>
  <c r="F28" i="4"/>
  <c r="E28" i="4"/>
  <c r="D28" i="4"/>
  <c r="C28" i="4"/>
  <c r="N27" i="4"/>
  <c r="M27" i="4"/>
  <c r="L27" i="4"/>
  <c r="K27" i="4"/>
  <c r="J27" i="4"/>
  <c r="G27" i="4"/>
  <c r="F27" i="4"/>
  <c r="E27" i="4"/>
  <c r="D27" i="4"/>
  <c r="C27" i="4"/>
  <c r="N26" i="4"/>
  <c r="M26" i="4"/>
  <c r="L26" i="4"/>
  <c r="K26" i="4"/>
  <c r="J26" i="4"/>
  <c r="G26" i="4"/>
  <c r="F26" i="4"/>
  <c r="E26" i="4"/>
  <c r="D26" i="4"/>
  <c r="C26" i="4"/>
  <c r="N25" i="4"/>
  <c r="M25" i="4"/>
  <c r="L25" i="4"/>
  <c r="K25" i="4"/>
  <c r="J25" i="4"/>
  <c r="G25" i="4"/>
  <c r="F25" i="4"/>
  <c r="E25" i="4"/>
  <c r="D25" i="4"/>
  <c r="C25" i="4"/>
  <c r="N24" i="4"/>
  <c r="M24" i="4"/>
  <c r="L24" i="4"/>
  <c r="K24" i="4"/>
  <c r="J24" i="4"/>
  <c r="G24" i="4"/>
  <c r="F24" i="4"/>
  <c r="E24" i="4"/>
  <c r="D24" i="4"/>
  <c r="C24" i="4"/>
  <c r="N23" i="4"/>
  <c r="M23" i="4"/>
  <c r="L23" i="4"/>
  <c r="K23" i="4"/>
  <c r="J23" i="4"/>
  <c r="G23" i="4"/>
  <c r="F23" i="4"/>
  <c r="E23" i="4"/>
  <c r="D23" i="4"/>
  <c r="C23" i="4"/>
  <c r="N22" i="4"/>
  <c r="M22" i="4"/>
  <c r="L22" i="4"/>
  <c r="K22" i="4"/>
  <c r="J22" i="4"/>
  <c r="G22" i="4"/>
  <c r="F22" i="4"/>
  <c r="E22" i="4"/>
  <c r="D22" i="4"/>
  <c r="C22" i="4"/>
  <c r="N21" i="4"/>
  <c r="M21" i="4"/>
  <c r="L21" i="4"/>
  <c r="K21" i="4"/>
  <c r="J21" i="4"/>
  <c r="G21" i="4"/>
  <c r="F21" i="4"/>
  <c r="E21" i="4"/>
  <c r="D21" i="4"/>
  <c r="C21" i="4"/>
  <c r="N20" i="4"/>
  <c r="M20" i="4"/>
  <c r="L20" i="4"/>
  <c r="K20" i="4"/>
  <c r="J20" i="4"/>
  <c r="G20" i="4"/>
  <c r="F20" i="4"/>
  <c r="E20" i="4"/>
  <c r="D20" i="4"/>
  <c r="C20" i="4"/>
  <c r="N19" i="4"/>
  <c r="M19" i="4"/>
  <c r="L19" i="4"/>
  <c r="K19" i="4"/>
  <c r="J19" i="4"/>
  <c r="G19" i="4"/>
  <c r="F19" i="4"/>
  <c r="E19" i="4"/>
  <c r="D19" i="4"/>
  <c r="C19" i="4"/>
  <c r="N18" i="4"/>
  <c r="M18" i="4"/>
  <c r="L18" i="4"/>
  <c r="K18" i="4"/>
  <c r="J18" i="4"/>
  <c r="G18" i="4"/>
  <c r="F18" i="4"/>
  <c r="E18" i="4"/>
  <c r="D18" i="4"/>
  <c r="C18" i="4"/>
  <c r="N17" i="4"/>
  <c r="M17" i="4"/>
  <c r="L17" i="4"/>
  <c r="K17" i="4"/>
  <c r="J17" i="4"/>
  <c r="G17" i="4"/>
  <c r="F17" i="4"/>
  <c r="E17" i="4"/>
  <c r="D17" i="4"/>
  <c r="C17" i="4"/>
  <c r="N16" i="4"/>
  <c r="M16" i="4"/>
  <c r="L16" i="4"/>
  <c r="K16" i="4"/>
  <c r="J16" i="4"/>
  <c r="G16" i="4"/>
  <c r="F16" i="4"/>
  <c r="E16" i="4"/>
  <c r="D16" i="4"/>
  <c r="C16" i="4"/>
  <c r="N15" i="4"/>
  <c r="M15" i="4"/>
  <c r="L15" i="4"/>
  <c r="K15" i="4"/>
  <c r="J15" i="4"/>
  <c r="G15" i="4"/>
  <c r="F15" i="4"/>
  <c r="E15" i="4"/>
  <c r="D15" i="4"/>
  <c r="C15" i="4"/>
  <c r="N14" i="4"/>
  <c r="M14" i="4"/>
  <c r="L14" i="4"/>
  <c r="K14" i="4"/>
  <c r="J14" i="4"/>
  <c r="G14" i="4"/>
  <c r="F14" i="4"/>
  <c r="E14" i="4"/>
  <c r="D14" i="4"/>
  <c r="C14" i="4"/>
  <c r="N13" i="4"/>
  <c r="M13" i="4"/>
  <c r="L13" i="4"/>
  <c r="K13" i="4"/>
  <c r="J13" i="4"/>
  <c r="G13" i="4"/>
  <c r="F13" i="4"/>
  <c r="E13" i="4"/>
  <c r="D13" i="4"/>
  <c r="C13" i="4"/>
  <c r="N12" i="4"/>
  <c r="M12" i="4"/>
  <c r="L12" i="4"/>
  <c r="K12" i="4"/>
  <c r="J12" i="4"/>
  <c r="G12" i="4"/>
  <c r="F12" i="4"/>
  <c r="E12" i="4"/>
  <c r="D12" i="4"/>
  <c r="C12" i="4"/>
  <c r="N11" i="4"/>
  <c r="M11" i="4"/>
  <c r="L11" i="4"/>
  <c r="K11" i="4"/>
  <c r="J11" i="4"/>
  <c r="G11" i="4"/>
  <c r="F11" i="4"/>
  <c r="E11" i="4"/>
  <c r="D11" i="4"/>
  <c r="C11" i="4"/>
  <c r="N10" i="4"/>
  <c r="M10" i="4"/>
  <c r="L10" i="4"/>
  <c r="K10" i="4"/>
  <c r="J10" i="4"/>
  <c r="G10" i="4"/>
  <c r="F10" i="4"/>
  <c r="E10" i="4"/>
  <c r="D10" i="4"/>
  <c r="C10" i="4"/>
  <c r="N9" i="4"/>
  <c r="M9" i="4"/>
  <c r="L9" i="4"/>
  <c r="K9" i="4"/>
  <c r="J9" i="4"/>
  <c r="G9" i="4"/>
  <c r="F9" i="4"/>
  <c r="E9" i="4"/>
  <c r="D9" i="4"/>
  <c r="C9" i="4"/>
  <c r="N8" i="4"/>
  <c r="M8" i="4"/>
  <c r="L8" i="4"/>
  <c r="K8" i="4"/>
  <c r="J8" i="4"/>
  <c r="G8" i="4"/>
  <c r="F8" i="4"/>
  <c r="E8" i="4"/>
  <c r="D8" i="4"/>
  <c r="C8" i="4"/>
  <c r="N7" i="4"/>
  <c r="M7" i="4"/>
  <c r="L7" i="4"/>
  <c r="K7" i="4"/>
  <c r="J7" i="4"/>
  <c r="G7" i="4"/>
  <c r="F7" i="4"/>
  <c r="E7" i="4"/>
  <c r="D7" i="4"/>
  <c r="C7" i="4"/>
  <c r="N6" i="4"/>
  <c r="M6" i="4"/>
  <c r="L6" i="4"/>
  <c r="K6" i="4"/>
  <c r="J6" i="4"/>
  <c r="G6" i="4"/>
  <c r="F6" i="4"/>
  <c r="E6" i="4"/>
  <c r="D6" i="4"/>
  <c r="C6" i="4"/>
  <c r="N5" i="4"/>
  <c r="M5" i="4"/>
  <c r="L5" i="4"/>
  <c r="K5" i="4"/>
  <c r="J5" i="4"/>
  <c r="G5" i="4"/>
  <c r="F5" i="4"/>
  <c r="E5" i="4"/>
  <c r="D5" i="4"/>
  <c r="C5" i="4"/>
  <c r="N4" i="4"/>
  <c r="M4" i="4"/>
  <c r="L4" i="4"/>
  <c r="K4" i="4"/>
  <c r="J4" i="4"/>
  <c r="G4" i="4"/>
  <c r="F4" i="4"/>
  <c r="E4" i="4"/>
  <c r="D4" i="4"/>
  <c r="C4" i="4"/>
  <c r="Q4" i="4" l="1"/>
  <c r="S7" i="4"/>
  <c r="Q8" i="4"/>
  <c r="Q12" i="4"/>
  <c r="Q16" i="4"/>
  <c r="Q20" i="4"/>
  <c r="Q24" i="4"/>
  <c r="R4" i="4"/>
  <c r="S4" i="4"/>
  <c r="S8" i="4"/>
  <c r="S12" i="4"/>
  <c r="S16" i="4"/>
  <c r="Q17" i="4"/>
  <c r="S20" i="4"/>
  <c r="Q21" i="4"/>
  <c r="S24" i="4"/>
  <c r="Q25" i="4"/>
  <c r="S28" i="4"/>
  <c r="Q29" i="4"/>
  <c r="T4" i="5"/>
  <c r="S4" i="5"/>
  <c r="R4" i="5"/>
  <c r="Q4" i="5"/>
  <c r="T5" i="5"/>
  <c r="S5" i="5"/>
  <c r="R5" i="5"/>
  <c r="Q5" i="5"/>
  <c r="T6" i="5"/>
  <c r="S6" i="5"/>
  <c r="R6" i="5"/>
  <c r="Q6" i="5"/>
  <c r="T7" i="5"/>
  <c r="S7" i="5"/>
  <c r="R7" i="5"/>
  <c r="Q7" i="5"/>
  <c r="T8" i="5"/>
  <c r="S8" i="5"/>
  <c r="R8" i="5"/>
  <c r="Q8" i="5"/>
  <c r="T9" i="5"/>
  <c r="S9" i="5"/>
  <c r="R9" i="5"/>
  <c r="Q9" i="5"/>
  <c r="T10" i="5"/>
  <c r="S10" i="5"/>
  <c r="R10" i="5"/>
  <c r="Q10" i="5"/>
  <c r="T11" i="5"/>
  <c r="S11" i="5"/>
  <c r="R11" i="5"/>
  <c r="Q11" i="5"/>
  <c r="T12" i="5"/>
  <c r="S12" i="5"/>
  <c r="R12" i="5"/>
  <c r="Q12" i="5"/>
  <c r="T13" i="5"/>
  <c r="S13" i="5"/>
  <c r="R13" i="5"/>
  <c r="Q13" i="5"/>
  <c r="T14" i="5"/>
  <c r="S14" i="5"/>
  <c r="R14" i="5"/>
  <c r="Q14" i="5"/>
  <c r="T15" i="5"/>
  <c r="S15" i="5"/>
  <c r="R15" i="5"/>
  <c r="Q15" i="5"/>
  <c r="T16" i="5"/>
  <c r="S16" i="5"/>
  <c r="R16" i="5"/>
  <c r="Q16" i="5"/>
  <c r="T17" i="5"/>
  <c r="S17" i="5"/>
  <c r="R17" i="5"/>
  <c r="Q17" i="5"/>
  <c r="T18" i="5"/>
  <c r="S18" i="5"/>
  <c r="R18" i="5"/>
  <c r="Q18" i="5"/>
  <c r="T19" i="5"/>
  <c r="S19" i="5"/>
  <c r="R19" i="5"/>
  <c r="Q19" i="5"/>
  <c r="T20" i="5"/>
  <c r="S20" i="5"/>
  <c r="R20" i="5"/>
  <c r="Q20" i="5"/>
  <c r="T21" i="5"/>
  <c r="S21" i="5"/>
  <c r="R21" i="5"/>
  <c r="Q21" i="5"/>
  <c r="T22" i="5"/>
  <c r="S22" i="5"/>
  <c r="R22" i="5"/>
  <c r="Q22" i="5"/>
  <c r="T23" i="5"/>
  <c r="S23" i="5"/>
  <c r="R23" i="5"/>
  <c r="Q23" i="5"/>
  <c r="T24" i="5"/>
  <c r="S24" i="5"/>
  <c r="R24" i="5"/>
  <c r="Q24" i="5"/>
  <c r="T25" i="5"/>
  <c r="S25" i="5"/>
  <c r="R25" i="5"/>
  <c r="Q25" i="5"/>
  <c r="T26" i="5"/>
  <c r="S26" i="5"/>
  <c r="R26" i="5"/>
  <c r="Q26" i="5"/>
  <c r="T27" i="5"/>
  <c r="S27" i="5"/>
  <c r="R27" i="5"/>
  <c r="Q27" i="5"/>
  <c r="T28" i="5"/>
  <c r="S28" i="5"/>
  <c r="R28" i="5"/>
  <c r="Q28" i="5"/>
  <c r="T29" i="5"/>
  <c r="S29" i="5"/>
  <c r="R29" i="5"/>
  <c r="Q29" i="5"/>
  <c r="P29" i="5"/>
  <c r="P27" i="5"/>
  <c r="P25" i="5"/>
  <c r="P23" i="5"/>
  <c r="P21" i="5"/>
  <c r="P19" i="5"/>
  <c r="P17" i="5"/>
  <c r="P15" i="5"/>
  <c r="P13" i="5"/>
  <c r="P11" i="5"/>
  <c r="P9" i="5"/>
  <c r="P7" i="5"/>
  <c r="P5" i="5"/>
  <c r="P28" i="5"/>
  <c r="P26" i="5"/>
  <c r="P24" i="5"/>
  <c r="P22" i="5"/>
  <c r="P20" i="5"/>
  <c r="P18" i="5"/>
  <c r="P16" i="5"/>
  <c r="P14" i="5"/>
  <c r="P12" i="5"/>
  <c r="P10" i="5"/>
  <c r="P8" i="5"/>
  <c r="P6" i="5"/>
  <c r="P4" i="5"/>
  <c r="T4" i="4"/>
  <c r="T28" i="4"/>
  <c r="T16" i="4"/>
  <c r="T20" i="4"/>
  <c r="T24" i="4"/>
  <c r="R25" i="4"/>
  <c r="R29" i="4"/>
  <c r="R16" i="4"/>
  <c r="R5" i="4"/>
  <c r="T8" i="4"/>
  <c r="R9" i="4"/>
  <c r="T12" i="4"/>
  <c r="R13" i="4"/>
  <c r="S17" i="4"/>
  <c r="R21" i="4"/>
  <c r="R17" i="4"/>
  <c r="S5" i="4"/>
  <c r="Q6" i="4"/>
  <c r="Q10" i="4"/>
  <c r="Q14" i="4"/>
  <c r="Q18" i="4"/>
  <c r="Q22" i="4"/>
  <c r="Q26" i="4"/>
  <c r="S25" i="4"/>
  <c r="Q5" i="4"/>
  <c r="T5" i="4"/>
  <c r="R6" i="4"/>
  <c r="T9" i="4"/>
  <c r="R10" i="4"/>
  <c r="T13" i="4"/>
  <c r="R14" i="4"/>
  <c r="T17" i="4"/>
  <c r="R18" i="4"/>
  <c r="T21" i="4"/>
  <c r="R22" i="4"/>
  <c r="T25" i="4"/>
  <c r="R26" i="4"/>
  <c r="T29" i="4"/>
  <c r="S13" i="4"/>
  <c r="Q7" i="4"/>
  <c r="S10" i="4"/>
  <c r="Q11" i="4"/>
  <c r="S14" i="4"/>
  <c r="Q15" i="4"/>
  <c r="S18" i="4"/>
  <c r="Q19" i="4"/>
  <c r="S22" i="4"/>
  <c r="Q23" i="4"/>
  <c r="S26" i="4"/>
  <c r="Q27" i="4"/>
  <c r="S6" i="4"/>
  <c r="T6" i="4"/>
  <c r="R7" i="4"/>
  <c r="T10" i="4"/>
  <c r="R11" i="4"/>
  <c r="T14" i="4"/>
  <c r="R15" i="4"/>
  <c r="T18" i="4"/>
  <c r="R19" i="4"/>
  <c r="T22" i="4"/>
  <c r="R23" i="4"/>
  <c r="T26" i="4"/>
  <c r="R27" i="4"/>
  <c r="S21" i="4"/>
  <c r="S11" i="4"/>
  <c r="S15" i="4"/>
  <c r="S19" i="4"/>
  <c r="S23" i="4"/>
  <c r="S27" i="4"/>
  <c r="Q28" i="4"/>
  <c r="S9" i="4"/>
  <c r="T7" i="4"/>
  <c r="R8" i="4"/>
  <c r="T11" i="4"/>
  <c r="R12" i="4"/>
  <c r="T15" i="4"/>
  <c r="T19" i="4"/>
  <c r="R20" i="4"/>
  <c r="T23" i="4"/>
  <c r="R24" i="4"/>
  <c r="T27" i="4"/>
  <c r="R28" i="4"/>
  <c r="S29" i="4"/>
  <c r="Q9" i="4"/>
  <c r="Q13" i="4"/>
  <c r="I7" i="4"/>
  <c r="P7" i="4" s="1"/>
  <c r="I11" i="4"/>
  <c r="P11" i="4" s="1"/>
  <c r="I18" i="4"/>
  <c r="P18" i="4" s="1"/>
  <c r="I23" i="4"/>
  <c r="P23" i="4" s="1"/>
  <c r="I12" i="4"/>
  <c r="P12" i="4" s="1"/>
  <c r="I20" i="4"/>
  <c r="P20" i="4" s="1"/>
  <c r="I28" i="4"/>
  <c r="P28" i="4" s="1"/>
  <c r="I26" i="4"/>
  <c r="P26" i="4" s="1"/>
  <c r="I27" i="4"/>
  <c r="P27" i="4" s="1"/>
  <c r="I4" i="4"/>
  <c r="P4" i="4" s="1"/>
  <c r="I8" i="4"/>
  <c r="P8" i="4" s="1"/>
  <c r="I16" i="4"/>
  <c r="P16" i="4" s="1"/>
  <c r="I24" i="4"/>
  <c r="P24" i="4" s="1"/>
  <c r="I9" i="4"/>
  <c r="P9" i="4" s="1"/>
  <c r="I13" i="4"/>
  <c r="P13" i="4" s="1"/>
  <c r="I17" i="4"/>
  <c r="P17" i="4" s="1"/>
  <c r="I21" i="4"/>
  <c r="P21" i="4" s="1"/>
  <c r="I25" i="4"/>
  <c r="P25" i="4" s="1"/>
  <c r="I29" i="4"/>
  <c r="P29" i="4" s="1"/>
  <c r="I5" i="4"/>
  <c r="P5" i="4" s="1"/>
  <c r="I6" i="4"/>
  <c r="P6" i="4" s="1"/>
  <c r="I10" i="4"/>
  <c r="P10" i="4" s="1"/>
  <c r="I14" i="4"/>
  <c r="P14" i="4" s="1"/>
  <c r="I22" i="4"/>
  <c r="P22" i="4" s="1"/>
  <c r="I15" i="4"/>
  <c r="P15" i="4" s="1"/>
  <c r="I19" i="4"/>
  <c r="P19" i="4" s="1"/>
  <c r="L18" i="3"/>
  <c r="L17" i="3"/>
  <c r="L16" i="3"/>
  <c r="L29" i="3"/>
  <c r="L15" i="3"/>
  <c r="L14" i="3"/>
  <c r="L28" i="3"/>
  <c r="L27" i="3"/>
  <c r="L26" i="3"/>
  <c r="L13" i="3"/>
  <c r="L12" i="3"/>
  <c r="L25" i="3"/>
  <c r="L24" i="3"/>
  <c r="L11" i="3"/>
  <c r="L10" i="3"/>
  <c r="L9" i="3"/>
  <c r="L8" i="3"/>
  <c r="L7" i="3"/>
  <c r="L6" i="3"/>
  <c r="L23" i="3"/>
  <c r="L22" i="3"/>
  <c r="L5" i="3"/>
  <c r="L21" i="3"/>
  <c r="L4" i="3"/>
  <c r="L20" i="3"/>
  <c r="L19" i="3"/>
  <c r="K18" i="3"/>
  <c r="K17" i="3"/>
  <c r="K16" i="3"/>
  <c r="K29" i="3"/>
  <c r="K15" i="3"/>
  <c r="K14" i="3"/>
  <c r="K28" i="3"/>
  <c r="K27" i="3"/>
  <c r="K26" i="3"/>
  <c r="K13" i="3"/>
  <c r="K12" i="3"/>
  <c r="K25" i="3"/>
  <c r="K24" i="3"/>
  <c r="K11" i="3"/>
  <c r="K10" i="3"/>
  <c r="K9" i="3"/>
  <c r="K8" i="3"/>
  <c r="K7" i="3"/>
  <c r="K6" i="3"/>
  <c r="K23" i="3"/>
  <c r="K22" i="3"/>
  <c r="K5" i="3"/>
  <c r="K21" i="3"/>
  <c r="K4" i="3"/>
  <c r="K20" i="3"/>
  <c r="K19" i="3"/>
  <c r="J18" i="3"/>
  <c r="J17" i="3"/>
  <c r="J16" i="3"/>
  <c r="J29" i="3"/>
  <c r="J15" i="3"/>
  <c r="J14" i="3"/>
  <c r="J28" i="3"/>
  <c r="J27" i="3"/>
  <c r="J26" i="3"/>
  <c r="J13" i="3"/>
  <c r="J12" i="3"/>
  <c r="J25" i="3"/>
  <c r="J24" i="3"/>
  <c r="J11" i="3"/>
  <c r="J10" i="3"/>
  <c r="J9" i="3"/>
  <c r="J8" i="3"/>
  <c r="J7" i="3"/>
  <c r="J6" i="3"/>
  <c r="J23" i="3"/>
  <c r="J22" i="3"/>
  <c r="J5" i="3"/>
  <c r="J21" i="3"/>
  <c r="J4" i="3"/>
  <c r="J20" i="3"/>
  <c r="J19" i="3"/>
  <c r="I18" i="3"/>
  <c r="I17" i="3"/>
  <c r="I16" i="3"/>
  <c r="I29" i="3"/>
  <c r="I15" i="3"/>
  <c r="I14" i="3"/>
  <c r="I28" i="3"/>
  <c r="I27" i="3"/>
  <c r="I26" i="3"/>
  <c r="I13" i="3"/>
  <c r="I12" i="3"/>
  <c r="I25" i="3"/>
  <c r="I24" i="3"/>
  <c r="I11" i="3"/>
  <c r="I10" i="3"/>
  <c r="I9" i="3"/>
  <c r="I8" i="3"/>
  <c r="I7" i="3"/>
  <c r="I6" i="3"/>
  <c r="I23" i="3"/>
  <c r="I22" i="3"/>
  <c r="I5" i="3"/>
  <c r="I21" i="3"/>
  <c r="I4" i="3"/>
  <c r="I20" i="3"/>
  <c r="I19" i="3"/>
  <c r="H18" i="3"/>
  <c r="H17" i="3"/>
  <c r="H16" i="3"/>
  <c r="H29" i="3"/>
  <c r="H15" i="3"/>
  <c r="H14" i="3"/>
  <c r="H28" i="3"/>
  <c r="H27" i="3"/>
  <c r="H26" i="3"/>
  <c r="H13" i="3"/>
  <c r="H12" i="3"/>
  <c r="H25" i="3"/>
  <c r="H24" i="3"/>
  <c r="H11" i="3"/>
  <c r="H10" i="3"/>
  <c r="H9" i="3"/>
  <c r="H8" i="3"/>
  <c r="H7" i="3"/>
  <c r="H6" i="3"/>
  <c r="H23" i="3"/>
  <c r="H22" i="3"/>
  <c r="H21" i="3"/>
  <c r="H5" i="3"/>
  <c r="H4" i="3"/>
  <c r="H20" i="3"/>
  <c r="H19" i="3"/>
  <c r="G19" i="3"/>
  <c r="G18" i="3"/>
  <c r="G17" i="3"/>
  <c r="G16" i="3"/>
  <c r="G29" i="3"/>
  <c r="G15" i="3"/>
  <c r="G14" i="3"/>
  <c r="G28" i="3"/>
  <c r="G27" i="3"/>
  <c r="G26" i="3"/>
  <c r="G13" i="3"/>
  <c r="G12" i="3"/>
  <c r="G25" i="3"/>
  <c r="G24" i="3"/>
  <c r="G11" i="3"/>
  <c r="G10" i="3"/>
  <c r="G9" i="3"/>
  <c r="G8" i="3"/>
  <c r="G7" i="3"/>
  <c r="G6" i="3"/>
  <c r="G23" i="3"/>
  <c r="G22" i="3"/>
  <c r="G5" i="3"/>
  <c r="G21" i="3"/>
  <c r="G4" i="3"/>
  <c r="G20" i="3"/>
  <c r="F18" i="3"/>
  <c r="F17" i="3"/>
  <c r="F16" i="3"/>
  <c r="F29" i="3"/>
  <c r="F15" i="3"/>
  <c r="F14" i="3"/>
  <c r="F28" i="3"/>
  <c r="F27" i="3"/>
  <c r="F26" i="3"/>
  <c r="F13" i="3"/>
  <c r="F12" i="3"/>
  <c r="F25" i="3"/>
  <c r="F24" i="3"/>
  <c r="F11" i="3"/>
  <c r="F10" i="3"/>
  <c r="F9" i="3"/>
  <c r="F8" i="3"/>
  <c r="F7" i="3"/>
  <c r="F6" i="3"/>
  <c r="F23" i="3"/>
  <c r="F22" i="3"/>
  <c r="F5" i="3"/>
  <c r="F21" i="3"/>
  <c r="F4" i="3"/>
  <c r="F20" i="3"/>
  <c r="F19" i="3"/>
  <c r="E18" i="3"/>
  <c r="E17" i="3"/>
  <c r="E16" i="3"/>
  <c r="E29" i="3"/>
  <c r="E15" i="3"/>
  <c r="E14" i="3"/>
  <c r="E28" i="3"/>
  <c r="E27" i="3"/>
  <c r="E26" i="3"/>
  <c r="E13" i="3"/>
  <c r="E12" i="3"/>
  <c r="E25" i="3"/>
  <c r="E24" i="3"/>
  <c r="E11" i="3"/>
  <c r="E10" i="3"/>
  <c r="E9" i="3"/>
  <c r="E8" i="3"/>
  <c r="E7" i="3"/>
  <c r="E6" i="3"/>
  <c r="E23" i="3"/>
  <c r="E22" i="3"/>
  <c r="E5" i="3"/>
  <c r="E21" i="3"/>
  <c r="E4" i="3"/>
  <c r="E20" i="3"/>
  <c r="E19" i="3"/>
  <c r="D18" i="3"/>
  <c r="D17" i="3"/>
  <c r="D16" i="3"/>
  <c r="D29" i="3"/>
  <c r="D15" i="3"/>
  <c r="D14" i="3"/>
  <c r="D28" i="3"/>
  <c r="D27" i="3"/>
  <c r="D26" i="3"/>
  <c r="D13" i="3"/>
  <c r="D12" i="3"/>
  <c r="D25" i="3"/>
  <c r="D24" i="3"/>
  <c r="D11" i="3"/>
  <c r="D10" i="3"/>
  <c r="D9" i="3"/>
  <c r="D8" i="3"/>
  <c r="D7" i="3"/>
  <c r="D6" i="3"/>
  <c r="D23" i="3"/>
  <c r="D22" i="3"/>
  <c r="D5" i="3"/>
  <c r="D21" i="3"/>
  <c r="D4" i="3"/>
  <c r="D20" i="3"/>
  <c r="D19" i="3"/>
  <c r="S17" i="3" l="1"/>
  <c r="S18" i="3"/>
  <c r="S16" i="3"/>
  <c r="S29" i="3"/>
  <c r="S15" i="3"/>
  <c r="S14" i="3"/>
  <c r="S28" i="3"/>
  <c r="S27" i="3"/>
  <c r="S26" i="3"/>
  <c r="S13" i="3"/>
  <c r="S12" i="3"/>
  <c r="S25" i="3"/>
  <c r="S24" i="3"/>
  <c r="S11" i="3"/>
  <c r="S10" i="3"/>
  <c r="S9" i="3"/>
  <c r="S8" i="3"/>
  <c r="S7" i="3"/>
  <c r="S6" i="3"/>
  <c r="S23" i="3"/>
  <c r="S22" i="3"/>
  <c r="S5" i="3"/>
  <c r="S21" i="3"/>
  <c r="S4" i="3"/>
  <c r="S20" i="3"/>
  <c r="S19" i="3"/>
  <c r="T18" i="3"/>
  <c r="T17" i="3"/>
  <c r="T16" i="3"/>
  <c r="T29" i="3"/>
  <c r="T15" i="3"/>
  <c r="T14" i="3"/>
  <c r="T28" i="3"/>
  <c r="T27" i="3"/>
  <c r="T26" i="3"/>
  <c r="T13" i="3"/>
  <c r="T12" i="3"/>
  <c r="T25" i="3"/>
  <c r="T24" i="3"/>
  <c r="T11" i="3"/>
  <c r="T10" i="3"/>
  <c r="T9" i="3"/>
  <c r="T8" i="3"/>
  <c r="T7" i="3"/>
  <c r="T6" i="3"/>
  <c r="T23" i="3"/>
  <c r="T22" i="3"/>
  <c r="T5" i="3"/>
  <c r="T21" i="3"/>
  <c r="T4" i="3"/>
  <c r="T20" i="3"/>
  <c r="T19" i="3"/>
  <c r="N18" i="3"/>
  <c r="Q18" i="3" s="1"/>
  <c r="M18" i="3"/>
  <c r="M17" i="3"/>
  <c r="M16" i="3"/>
  <c r="M29" i="3"/>
  <c r="M15" i="3"/>
  <c r="M14" i="3"/>
  <c r="M28" i="3"/>
  <c r="M27" i="3"/>
  <c r="M26" i="3"/>
  <c r="M13" i="3"/>
  <c r="M12" i="3"/>
  <c r="M25" i="3"/>
  <c r="M24" i="3"/>
  <c r="M11" i="3"/>
  <c r="M10" i="3"/>
  <c r="M9" i="3"/>
  <c r="M8" i="3"/>
  <c r="M7" i="3"/>
  <c r="M6" i="3"/>
  <c r="M23" i="3"/>
  <c r="M22" i="3"/>
  <c r="M5" i="3"/>
  <c r="M21" i="3"/>
  <c r="M4" i="3"/>
  <c r="N17" i="3"/>
  <c r="Q17" i="3" s="1"/>
  <c r="N16" i="3"/>
  <c r="Q16" i="3" s="1"/>
  <c r="N29" i="3"/>
  <c r="Q29" i="3" s="1"/>
  <c r="N15" i="3"/>
  <c r="Q15" i="3" s="1"/>
  <c r="N14" i="3"/>
  <c r="Q14" i="3" s="1"/>
  <c r="N28" i="3"/>
  <c r="Q28" i="3" s="1"/>
  <c r="N27" i="3"/>
  <c r="Q27" i="3" s="1"/>
  <c r="N26" i="3"/>
  <c r="Q26" i="3" s="1"/>
  <c r="N13" i="3"/>
  <c r="Q13" i="3" s="1"/>
  <c r="N12" i="3"/>
  <c r="Q12" i="3" s="1"/>
  <c r="N25" i="3"/>
  <c r="Q25" i="3" s="1"/>
  <c r="N24" i="3"/>
  <c r="Q24" i="3" s="1"/>
  <c r="N11" i="3"/>
  <c r="Q11" i="3" s="1"/>
  <c r="N10" i="3"/>
  <c r="Q10" i="3" s="1"/>
  <c r="N9" i="3"/>
  <c r="Q9" i="3" s="1"/>
  <c r="N8" i="3"/>
  <c r="Q8" i="3" s="1"/>
  <c r="N7" i="3"/>
  <c r="Q7" i="3" s="1"/>
  <c r="N6" i="3"/>
  <c r="Q6" i="3" s="1"/>
  <c r="N23" i="3"/>
  <c r="Q23" i="3" s="1"/>
  <c r="N22" i="3"/>
  <c r="Q22" i="3" s="1"/>
  <c r="N5" i="3"/>
  <c r="Q5" i="3" s="1"/>
  <c r="N21" i="3"/>
  <c r="Q21" i="3" s="1"/>
  <c r="N4" i="3"/>
  <c r="Q4" i="3" s="1"/>
  <c r="N20" i="3"/>
  <c r="Q20" i="3" s="1"/>
  <c r="M20" i="3"/>
  <c r="N19" i="3"/>
  <c r="Q19" i="3" s="1"/>
  <c r="M19" i="3"/>
  <c r="Q31" i="3" l="1"/>
  <c r="Q32" i="3"/>
  <c r="P19" i="3"/>
  <c r="P6" i="3"/>
  <c r="R6" i="3" s="1"/>
  <c r="P21" i="3"/>
  <c r="R21" i="3" s="1"/>
  <c r="O6" i="3"/>
  <c r="O12" i="3"/>
  <c r="O16" i="3"/>
  <c r="P5" i="3"/>
  <c r="R5" i="3" s="1"/>
  <c r="P14" i="3"/>
  <c r="R14" i="3" s="1"/>
  <c r="P11" i="3"/>
  <c r="R11" i="3" s="1"/>
  <c r="O21" i="3"/>
  <c r="O10" i="3"/>
  <c r="O28" i="3"/>
  <c r="P12" i="3"/>
  <c r="R12" i="3" s="1"/>
  <c r="P10" i="3"/>
  <c r="R10" i="3" s="1"/>
  <c r="P28" i="3"/>
  <c r="R28" i="3" s="1"/>
  <c r="P16" i="3"/>
  <c r="R16" i="3" s="1"/>
  <c r="P7" i="3"/>
  <c r="R7" i="3" s="1"/>
  <c r="P13" i="3"/>
  <c r="R13" i="3" s="1"/>
  <c r="P17" i="3"/>
  <c r="R17" i="3" s="1"/>
  <c r="O18" i="3"/>
  <c r="O20" i="3"/>
  <c r="O4" i="3"/>
  <c r="O23" i="3"/>
  <c r="O9" i="3"/>
  <c r="O25" i="3"/>
  <c r="O27" i="3"/>
  <c r="P20" i="3"/>
  <c r="R20" i="3" s="1"/>
  <c r="P22" i="3"/>
  <c r="R22" i="3" s="1"/>
  <c r="P8" i="3"/>
  <c r="R8" i="3" s="1"/>
  <c r="P24" i="3"/>
  <c r="R24" i="3" s="1"/>
  <c r="P26" i="3"/>
  <c r="R26" i="3" s="1"/>
  <c r="P15" i="3"/>
  <c r="R15" i="3" s="1"/>
  <c r="P4" i="3"/>
  <c r="P23" i="3"/>
  <c r="R23" i="3" s="1"/>
  <c r="P9" i="3"/>
  <c r="R9" i="3" s="1"/>
  <c r="P25" i="3"/>
  <c r="R25" i="3" s="1"/>
  <c r="P27" i="3"/>
  <c r="R27" i="3" s="1"/>
  <c r="P29" i="3"/>
  <c r="R29" i="3" s="1"/>
  <c r="O19" i="3"/>
  <c r="O5" i="3"/>
  <c r="O7" i="3"/>
  <c r="O11" i="3"/>
  <c r="O13" i="3"/>
  <c r="O14" i="3"/>
  <c r="P18" i="3"/>
  <c r="R18" i="3" s="1"/>
  <c r="O22" i="3"/>
  <c r="O8" i="3"/>
  <c r="O24" i="3"/>
  <c r="O26" i="3"/>
  <c r="O15" i="3"/>
  <c r="O17" i="3"/>
  <c r="G3" i="2"/>
  <c r="G4" i="2"/>
  <c r="G5" i="2"/>
  <c r="G6" i="2"/>
  <c r="G7" i="2"/>
  <c r="G8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P32" i="3" l="1"/>
  <c r="O31" i="3"/>
  <c r="R4" i="3"/>
  <c r="P31" i="3"/>
  <c r="R19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" i="2"/>
</calcChain>
</file>

<file path=xl/sharedStrings.xml><?xml version="1.0" encoding="utf-8"?>
<sst xmlns="http://schemas.openxmlformats.org/spreadsheetml/2006/main" count="1178" uniqueCount="397">
  <si>
    <t>Country</t>
  </si>
  <si>
    <t>CountryCode</t>
  </si>
  <si>
    <t>Date of 100th death</t>
  </si>
  <si>
    <t>Rate of increase by age of covid mortality</t>
  </si>
  <si>
    <t>Rate of increase by age of all-cause mortality</t>
  </si>
  <si>
    <t>Argentina</t>
  </si>
  <si>
    <t>ARG</t>
  </si>
  <si>
    <t>Brazil</t>
  </si>
  <si>
    <t>BRA</t>
  </si>
  <si>
    <t>Chile</t>
  </si>
  <si>
    <t>CHL</t>
  </si>
  <si>
    <t>Colombia</t>
  </si>
  <si>
    <t>COL</t>
  </si>
  <si>
    <t>Denmark</t>
  </si>
  <si>
    <t>DNK</t>
  </si>
  <si>
    <t>France</t>
  </si>
  <si>
    <t>FRA</t>
  </si>
  <si>
    <t>Italy</t>
  </si>
  <si>
    <t>ITA</t>
  </si>
  <si>
    <t>Japan</t>
  </si>
  <si>
    <t>JPN</t>
  </si>
  <si>
    <t>Malaysia</t>
  </si>
  <si>
    <t>MYS</t>
  </si>
  <si>
    <t>Mexico</t>
  </si>
  <si>
    <t>MEX</t>
  </si>
  <si>
    <t>Netherlands</t>
  </si>
  <si>
    <t>NLD</t>
  </si>
  <si>
    <t>Norway</t>
  </si>
  <si>
    <t>NOR</t>
  </si>
  <si>
    <t>Pakistan</t>
  </si>
  <si>
    <t>PAK</t>
  </si>
  <si>
    <t>Peru</t>
  </si>
  <si>
    <t>PER</t>
  </si>
  <si>
    <t>Philippines</t>
  </si>
  <si>
    <t>PHL</t>
  </si>
  <si>
    <t>Portugal</t>
  </si>
  <si>
    <t>PRT</t>
  </si>
  <si>
    <t>Republic of Korea</t>
  </si>
  <si>
    <t>KOR</t>
  </si>
  <si>
    <t>South Africa</t>
  </si>
  <si>
    <t>ZAF</t>
  </si>
  <si>
    <t>Spain</t>
  </si>
  <si>
    <t>ESP</t>
  </si>
  <si>
    <t>Average for high-income countries</t>
  </si>
  <si>
    <t>Average for middle-income countries</t>
  </si>
  <si>
    <t>countryid</t>
  </si>
  <si>
    <t>Ratio of COVID-19 mortality ages 70-79 to ages 50-59</t>
  </si>
  <si>
    <t>Ratio of all-cause mortality ages 70-79 to ages 50-59</t>
  </si>
  <si>
    <t>country</t>
  </si>
  <si>
    <t>all_cause_mr_50</t>
  </si>
  <si>
    <t>all_cause_mr_70</t>
  </si>
  <si>
    <t>norm_covid_mr_50</t>
  </si>
  <si>
    <t>norm_covid_mr_70</t>
  </si>
  <si>
    <t>Afghanistan</t>
  </si>
  <si>
    <t>AFG</t>
  </si>
  <si>
    <t>Australia</t>
  </si>
  <si>
    <t>AUS</t>
  </si>
  <si>
    <t>Canada</t>
  </si>
  <si>
    <t>CAN</t>
  </si>
  <si>
    <t>Germany</t>
  </si>
  <si>
    <t>DEU</t>
  </si>
  <si>
    <t>Hungary</t>
  </si>
  <si>
    <t>HUN</t>
  </si>
  <si>
    <t>Sweden</t>
  </si>
  <si>
    <t>SWE</t>
  </si>
  <si>
    <t>Switzerland</t>
  </si>
  <si>
    <t>CHE</t>
  </si>
  <si>
    <t>High income?</t>
  </si>
  <si>
    <t>COVID-19 deaths for ages 0-9*</t>
  </si>
  <si>
    <t>COVID-19 deaths for ages 10-19*</t>
  </si>
  <si>
    <t>COVID-19 deaths for ages 20-29*</t>
  </si>
  <si>
    <t>COVID-19 deaths for ages 30-39*</t>
  </si>
  <si>
    <t>COVID-19 deaths for ages 40-49*</t>
  </si>
  <si>
    <t>COVID-19 deaths for ages 50-59*</t>
  </si>
  <si>
    <t>COVID-19 deaths for ages 60-69*</t>
  </si>
  <si>
    <t>COVID-19 deaths for ages 70-79*</t>
  </si>
  <si>
    <t>COVID-19 deaths for ages 80+*</t>
  </si>
  <si>
    <t>COVID-19 deaths for ages 70+*</t>
  </si>
  <si>
    <t>Total COVID-19 deaths*</t>
  </si>
  <si>
    <t>Fraction of population aged 70+ to total</t>
  </si>
  <si>
    <t>Fraction of COVID-19 deaths of ages 70+ to total</t>
  </si>
  <si>
    <t>Population aged 70+</t>
  </si>
  <si>
    <t>Total population</t>
  </si>
  <si>
    <t>Y</t>
  </si>
  <si>
    <t>* As of date</t>
  </si>
  <si>
    <t>COVID-19 deaths for ages under 50</t>
  </si>
  <si>
    <t>frac_COVIDdeathsforagesunder50</t>
  </si>
  <si>
    <t>frac_COVID19deathsforages5059</t>
  </si>
  <si>
    <t>frac_COVID19deathsforages6069</t>
  </si>
  <si>
    <t>frac_COVID19deathsforages7079</t>
  </si>
  <si>
    <t>frac_COVID19deathsforages80</t>
  </si>
  <si>
    <t>Population aged 0-9</t>
  </si>
  <si>
    <t>Population aged 10-19</t>
  </si>
  <si>
    <t>Population aged 20-29</t>
  </si>
  <si>
    <t>Population aged 30-39</t>
  </si>
  <si>
    <t>Population aged 40-49</t>
  </si>
  <si>
    <t>Population under age 50</t>
  </si>
  <si>
    <t>Population aged 50-59</t>
  </si>
  <si>
    <t>Population aged 60-69</t>
  </si>
  <si>
    <t>Population aged 70-79</t>
  </si>
  <si>
    <t>Population aged 80+</t>
  </si>
  <si>
    <t>frac_Populationunderage50</t>
  </si>
  <si>
    <t>frac_Populationaged5059</t>
  </si>
  <si>
    <t>frac_Populationaged6069</t>
  </si>
  <si>
    <t>frac_Populationaged7079</t>
  </si>
  <si>
    <t>frac_Populationaged80</t>
  </si>
  <si>
    <t>COVID-19 Deaths by Age</t>
  </si>
  <si>
    <t>Population by Age</t>
  </si>
  <si>
    <t>CANADA: Population by Age</t>
  </si>
  <si>
    <t>COVID-19 Mortality Rates per Country: Number of deaths by age / Population by age</t>
  </si>
  <si>
    <t>New count of deaths, using COVID-19 mortality rates applied to Canada's population (base): mr_x*basepop_x</t>
  </si>
  <si>
    <t>New share of deaths by age: covidmr_basepop_x/totalnewdeaths</t>
  </si>
  <si>
    <t>COVID19deathsforages09</t>
  </si>
  <si>
    <t>COVID19deathsforages1019</t>
  </si>
  <si>
    <t>COVID19deathsforages2029</t>
  </si>
  <si>
    <t>COVID19deathsforages3039</t>
  </si>
  <si>
    <t>COVID19deathsforages4049</t>
  </si>
  <si>
    <t>COVID19deathsforagesunder50</t>
  </si>
  <si>
    <t>COVID19deathsforages5059</t>
  </si>
  <si>
    <t>COVID19deathsforages6069</t>
  </si>
  <si>
    <t>COVID19deathsforages7079</t>
  </si>
  <si>
    <t>COVID19deathsforages80</t>
  </si>
  <si>
    <t>TotalCOVID19deaths</t>
  </si>
  <si>
    <t>Populationaged09</t>
  </si>
  <si>
    <t>Populationaged1019</t>
  </si>
  <si>
    <t>Populationaged2029</t>
  </si>
  <si>
    <t>Populationaged3039</t>
  </si>
  <si>
    <t>Populationaged4049</t>
  </si>
  <si>
    <t>Populationunderage50</t>
  </si>
  <si>
    <t>Populationaged5059</t>
  </si>
  <si>
    <t>Populationaged6069</t>
  </si>
  <si>
    <t>Populationaged7079</t>
  </si>
  <si>
    <t>Populationaged80</t>
  </si>
  <si>
    <t>Totalpopulation</t>
  </si>
  <si>
    <t>base_Populationaged09</t>
  </si>
  <si>
    <t>base_Populationaged1019</t>
  </si>
  <si>
    <t>base_Populationaged2029</t>
  </si>
  <si>
    <t>base_Populationaged3039</t>
  </si>
  <si>
    <t>base_Populationaged4049</t>
  </si>
  <si>
    <t>base_Populationunderage50</t>
  </si>
  <si>
    <t>base_Populationaged5059</t>
  </si>
  <si>
    <t>base_Populationaged6069</t>
  </si>
  <si>
    <t>base_Populationaged7079</t>
  </si>
  <si>
    <t>base_Populationaged80</t>
  </si>
  <si>
    <t>base_Totalpopulation</t>
  </si>
  <si>
    <t>mr_under50</t>
  </si>
  <si>
    <t>mr_5059</t>
  </si>
  <si>
    <t>mr_6069</t>
  </si>
  <si>
    <t>mr_7079</t>
  </si>
  <si>
    <t>mr_80</t>
  </si>
  <si>
    <t>covidmr_basepop_under50</t>
  </si>
  <si>
    <t>covidmr_basepop_5059</t>
  </si>
  <si>
    <t>covidmr_basepop_6069</t>
  </si>
  <si>
    <t>covidmr_basepop_7079</t>
  </si>
  <si>
    <t>covidmr_basepop_80</t>
  </si>
  <si>
    <t>totalnewdeaths</t>
  </si>
  <si>
    <t>newfrac_covid_under50</t>
  </si>
  <si>
    <t>newfrac_covid_5059</t>
  </si>
  <si>
    <t>newfrac_covid_6069</t>
  </si>
  <si>
    <t>newfrac_covid_7079</t>
  </si>
  <si>
    <t>newfrac_covid_80</t>
  </si>
  <si>
    <t>Ages 49 and below</t>
  </si>
  <si>
    <t>Ages 50-59</t>
  </si>
  <si>
    <t>Ages 60-69</t>
  </si>
  <si>
    <t>Ages 70-79</t>
  </si>
  <si>
    <t>Ages 80 and above</t>
  </si>
  <si>
    <t>Fraction of COVID-19 deaths of ages 80+ to total</t>
  </si>
  <si>
    <t>Appendix Table. COVID-19 Mortality Rates by Age Group</t>
  </si>
  <si>
    <t>H</t>
  </si>
  <si>
    <t>COVID19deathsforagesunder5</t>
  </si>
  <si>
    <t>O</t>
  </si>
  <si>
    <t>income</t>
  </si>
  <si>
    <t>ave_frac_Populationunderage50</t>
  </si>
  <si>
    <t>ave_frac_Populationaged5059</t>
  </si>
  <si>
    <t>ave_frac_Populationaged6069</t>
  </si>
  <si>
    <t>ave_frac_Populationaged7079</t>
  </si>
  <si>
    <t>ave_frac_Populationaged80</t>
  </si>
  <si>
    <t>b_ave_frac_Populationunderage50</t>
  </si>
  <si>
    <t>b_ave_frac_Populationaged5059</t>
  </si>
  <si>
    <t>b_ave_frac_Populationaged6069</t>
  </si>
  <si>
    <t>b_ave_frac_Populationaged7079</t>
  </si>
  <si>
    <t>b_ave_frac_Populationaged80</t>
  </si>
  <si>
    <t>U/LMIC</t>
  </si>
  <si>
    <t>HIC</t>
  </si>
  <si>
    <t>Base: Population per age based on average age structure in HICs (N=100m)</t>
  </si>
  <si>
    <t>Base: Average shares of population by age in HICs</t>
  </si>
  <si>
    <t>Share of population per age</t>
  </si>
  <si>
    <t>frac_COVID19deathsforages70</t>
  </si>
  <si>
    <t>newfrac_covid_70 (base: HICs)</t>
  </si>
  <si>
    <t>newfrac_covid_70 (base: CAN)</t>
  </si>
  <si>
    <t>Average for HICs</t>
  </si>
  <si>
    <t>Average for U/LMICs</t>
  </si>
  <si>
    <t>Share of COVID-19 deaths for ages 70+</t>
  </si>
  <si>
    <t>Age group</t>
  </si>
  <si>
    <t xml:space="preserve"> </t>
  </si>
  <si>
    <t>0 to 9</t>
  </si>
  <si>
    <t>10 to 19</t>
  </si>
  <si>
    <t>20 to 29</t>
  </si>
  <si>
    <t>30 to 39</t>
  </si>
  <si>
    <t>40 to 49</t>
  </si>
  <si>
    <t>50 to 59</t>
  </si>
  <si>
    <t>60 to 69</t>
  </si>
  <si>
    <t>70 to 79</t>
  </si>
  <si>
    <t>80+</t>
  </si>
  <si>
    <t>Unnormalized COVID-19 death rates and age per country</t>
  </si>
  <si>
    <t>Normalized COVID-19 death rates and age per country</t>
  </si>
  <si>
    <t>This is the output of 1a_UN overall mortality rates and population.do</t>
  </si>
  <si>
    <t>countryname</t>
  </si>
  <si>
    <t>standard_sM80plus</t>
  </si>
  <si>
    <t>theta</t>
  </si>
  <si>
    <t>Albania</t>
  </si>
  <si>
    <t>Algeria</t>
  </si>
  <si>
    <t>Angola</t>
  </si>
  <si>
    <t>Antigua and Barbuda</t>
  </si>
  <si>
    <t>Armenia</t>
  </si>
  <si>
    <t>Aruba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</si>
  <si>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</si>
  <si>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</si>
  <si>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</si>
  <si>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</si>
  <si>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</si>
  <si>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</si>
  <si>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</si>
  <si>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</si>
  <si>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</si>
  <si>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</si>
  <si>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</si>
  <si>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</si>
  <si>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</si>
  <si>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</si>
  <si>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</si>
  <si>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</si>
  <si>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</si>
  <si>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</si>
  <si>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</si>
  <si>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</si>
  <si>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</si>
  <si>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</si>
  <si>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</si>
  <si>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Channel Islands</t>
  </si>
  <si>
    <t>China</t>
  </si>
  <si>
    <t>China, Hong Kong SAR</t>
  </si>
  <si>
    <t>China, Macao SAR</t>
  </si>
  <si>
    <t>China, Taiwan Province of China</t>
  </si>
  <si>
    <t>Comoros</t>
  </si>
  <si>
    <t>Congo</t>
  </si>
  <si>
    <t>Costa Rica</t>
  </si>
  <si>
    <t>Croatia</t>
  </si>
  <si>
    <t>Cuba</t>
  </si>
  <si>
    <t>Curaçao</t>
  </si>
  <si>
    <t>Cyprus</t>
  </si>
  <si>
    <t>Czechia</t>
  </si>
  <si>
    <t>Côte d'Ivoire</t>
  </si>
  <si>
    <t>Dem. People's Republic of Korea</t>
  </si>
  <si>
    <t>Democratic Republic of the Congo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</si>
  <si>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</si>
  <si>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</si>
  <si>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</si>
  <si>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</si>
  <si>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</si>
  <si>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</si>
  <si>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</si>
  <si>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</si>
  <si>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</si>
  <si>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</si>
  <si>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</si>
  <si>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</si>
  <si>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</t>
  </si>
  <si>
    <t>French Polynesia</t>
  </si>
  <si>
    <t>Gabon</t>
  </si>
  <si>
    <t>Gambia</t>
  </si>
  <si>
    <t>Georgia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</si>
  <si>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</si>
  <si>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</si>
  <si>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</si>
  <si>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</si>
  <si>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</si>
  <si>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</si>
  <si>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</si>
  <si>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</si>
  <si>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</si>
  <si>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</si>
  <si>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</si>
  <si>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</si>
  <si>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</si>
  <si>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</si>
  <si>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</si>
  <si>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</si>
  <si>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</si>
  <si>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</si>
  <si>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Jamaica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</si>
  <si>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</si>
  <si>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</si>
  <si>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</si>
  <si>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</si>
  <si>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</si>
  <si>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</si>
  <si>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</si>
  <si>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</si>
  <si>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</si>
  <si>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</si>
  <si>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</si>
  <si>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</si>
  <si>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</si>
  <si>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</si>
  <si>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</si>
  <si>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</si>
  <si>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</si>
  <si>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</si>
  <si>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</si>
  <si>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</si>
  <si>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</si>
  <si>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</si>
  <si>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Mayotte</t>
  </si>
  <si>
    <t>Micronesia (Fed. States of)</t>
  </si>
  <si>
    <t>Mongolia</t>
  </si>
  <si>
    <t>Montenegro</t>
  </si>
  <si>
    <t>Morocco</t>
  </si>
  <si>
    <t>Mozambique</t>
  </si>
  <si>
    <t>Myanmar</t>
  </si>
  <si>
    <t>Namibia</t>
  </si>
  <si>
    <t>Nepal</t>
  </si>
  <si>
    <t>New Caledonia</t>
  </si>
  <si>
    <t>New Zealand</t>
  </si>
  <si>
    <t>Nicaragua</t>
  </si>
  <si>
    <t>Niger</t>
  </si>
  <si>
    <t>Nigeria</t>
  </si>
  <si>
    <t>North Macedonia</t>
  </si>
  <si>
    <t>Oman</t>
  </si>
  <si>
    <t>Panama</t>
  </si>
  <si>
    <t>Papua New Guinea</t>
  </si>
  <si>
    <t>Paraguay</t>
  </si>
  <si>
    <t>Poland</t>
  </si>
  <si>
    <t>Puerto Rico</t>
  </si>
  <si>
    <t>Qatar</t>
  </si>
  <si>
    <t>Republic of Moldova</t>
  </si>
  <si>
    <t>Romania</t>
  </si>
  <si>
    <t>Russian Federation</t>
  </si>
  <si>
    <t>Rwanda</t>
  </si>
  <si>
    <t>Réunion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</si>
  <si>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</si>
  <si>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</si>
  <si>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</si>
  <si>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</si>
  <si>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</si>
  <si>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</si>
  <si>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</si>
  <si>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</si>
  <si>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</si>
  <si>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</si>
  <si>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</si>
  <si>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</si>
  <si>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</si>
  <si>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</si>
  <si>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Sudan</t>
  </si>
  <si>
    <t>Sri Lanka</t>
  </si>
  <si>
    <t>State of Palestine</t>
  </si>
  <si>
    <t>Sudan</t>
  </si>
  <si>
    <t>Suriname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</si>
  <si>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</si>
  <si>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</si>
  <si>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</si>
  <si>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</si>
  <si>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</si>
  <si>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</si>
  <si>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</si>
  <si>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</si>
  <si>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</si>
  <si>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</si>
  <si>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</si>
  <si>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</si>
  <si>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</si>
  <si>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</si>
  <si>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Republic of Tanzania</t>
  </si>
  <si>
    <t>United States Virgin Islands</t>
  </si>
  <si>
    <t>United States of America</t>
  </si>
  <si>
    <t>Uruguay</t>
  </si>
  <si>
    <t>Uzbekistan</t>
  </si>
  <si>
    <t>Vanuatu</t>
  </si>
  <si>
    <t>Venezuela (Bolivarian Republic of)</t>
  </si>
  <si>
    <t>Viet Nam</t>
  </si>
  <si>
    <t>Western Sahara</t>
  </si>
  <si>
    <t>Yemen</t>
  </si>
  <si>
    <t>Zambia</t>
  </si>
  <si>
    <t>Zimbabwe</t>
  </si>
  <si>
    <t>CountryName</t>
  </si>
  <si>
    <t>covid_beta</t>
  </si>
  <si>
    <t>overall_beta</t>
  </si>
  <si>
    <t>Date of last census</t>
  </si>
  <si>
    <t>* abbreviated census in 2017</t>
  </si>
  <si>
    <t>GDP per capita, 2018 (current US$)</t>
  </si>
  <si>
    <t>Share of population over age 70</t>
  </si>
  <si>
    <t>Share of COVID-19 deaths over age 70</t>
  </si>
  <si>
    <t>Mean LMIC</t>
  </si>
  <si>
    <t>Mean HIC</t>
  </si>
  <si>
    <t>Hypothetical share of COVID-19 deaths over age 70,  with HIC age structure</t>
  </si>
  <si>
    <t>Table 1: Shares of COVID-19 Deaths Over Age 70, Actual vs Hypothetical with HIC Age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</si>
</sst>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6" formatCode="0.00000000"/>
    <numFmt numFmtId="167" formatCode="0.00000%"/>
    <numFmt numFmtId="169" formatCode="mm/dd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BFBFBF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3" fontId="0" fillId="0" borderId="0" xfId="0" applyNumberFormat="1"/>
    <xf numFmtId="9" fontId="0" fillId="0" borderId="0" xfId="0" applyNumberFormat="1"/>
    <xf numFmtId="0" fontId="0" fillId="2" borderId="0" xfId="0" applyFill="1"/>
    <xf numFmtId="1" fontId="0" fillId="2" borderId="0" xfId="0" applyNumberFormat="1" applyFill="1"/>
    <xf numFmtId="9" fontId="0" fillId="2" borderId="0" xfId="0" applyNumberFormat="1" applyFill="1"/>
    <xf numFmtId="3" fontId="0" fillId="2" borderId="0" xfId="0" applyNumberFormat="1" applyFill="1"/>
    <xf numFmtId="0" fontId="0" fillId="0" borderId="0" xfId="0" applyFill="1"/>
    <xf numFmtId="1" fontId="0" fillId="0" borderId="0" xfId="0" applyNumberFormat="1" applyFill="1"/>
    <xf numFmtId="3" fontId="0" fillId="0" borderId="0" xfId="0" applyNumberFormat="1" applyFill="1"/>
    <xf numFmtId="0" fontId="0" fillId="0" borderId="0" xfId="0" applyFill="1" applyAlignment="1">
      <alignment wrapText="1"/>
    </xf>
    <xf numFmtId="164" fontId="0" fillId="0" borderId="0" xfId="0" applyNumberFormat="1" applyFill="1"/>
    <xf numFmtId="11" fontId="0" fillId="0" borderId="0" xfId="0" applyNumberFormat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166" fontId="0" fillId="0" borderId="0" xfId="0" applyNumberFormat="1"/>
    <xf numFmtId="0" fontId="0" fillId="0" borderId="0" xfId="0" applyAlignment="1"/>
    <xf numFmtId="0" fontId="0" fillId="0" borderId="2" xfId="0" applyBorder="1" applyAlignment="1">
      <alignment horizontal="center" wrapText="1"/>
    </xf>
    <xf numFmtId="167" fontId="0" fillId="0" borderId="0" xfId="1" applyNumberFormat="1" applyFont="1" applyAlignment="1">
      <alignment horizontal="center"/>
    </xf>
    <xf numFmtId="0" fontId="0" fillId="0" borderId="1" xfId="0" applyBorder="1"/>
    <xf numFmtId="167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3" xfId="0" applyBorder="1"/>
    <xf numFmtId="0" fontId="0" fillId="0" borderId="2" xfId="0" applyBorder="1"/>
    <xf numFmtId="0" fontId="2" fillId="0" borderId="0" xfId="0" applyFont="1" applyAlignment="1">
      <alignment wrapText="1"/>
    </xf>
    <xf numFmtId="0" fontId="3" fillId="0" borderId="0" xfId="0" applyFont="1"/>
    <xf numFmtId="0" fontId="3" fillId="4" borderId="0" xfId="0" applyFont="1" applyFill="1"/>
    <xf numFmtId="0" fontId="4" fillId="0" borderId="0" xfId="0" applyFont="1"/>
    <xf numFmtId="0" fontId="5" fillId="0" borderId="0" xfId="0" applyFont="1"/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3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Fill="1" applyBorder="1"/>
    <xf numFmtId="0" fontId="5" fillId="0" borderId="4" xfId="0" applyFont="1" applyBorder="1" applyAlignment="1">
      <alignment horizontal="center"/>
    </xf>
    <xf numFmtId="9" fontId="5" fillId="0" borderId="4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FF"/>
      <color rgb="FFF9AF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Sheet3!$P$3</c:f>
              <c:strCache>
                <c:ptCount val="1"/>
                <c:pt idx="0">
                  <c:v>Fraction of COVID-19 deaths of ages 70+ to 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Sheet3!$O$4:$O$29</c:f>
              <c:numCache>
                <c:formatCode>0%</c:formatCode>
                <c:ptCount val="26"/>
                <c:pt idx="0">
                  <c:v>0.11379060945421667</c:v>
                </c:pt>
                <c:pt idx="1">
                  <c:v>0.12407332734056509</c:v>
                </c:pt>
                <c:pt idx="2">
                  <c:v>0.1483219769749092</c:v>
                </c:pt>
                <c:pt idx="3">
                  <c:v>0.14944763505294459</c:v>
                </c:pt>
                <c:pt idx="4">
                  <c:v>0.15930448249960061</c:v>
                </c:pt>
                <c:pt idx="5">
                  <c:v>0.13226353082445252</c:v>
                </c:pt>
                <c:pt idx="6">
                  <c:v>0.17461359256289771</c:v>
                </c:pt>
                <c:pt idx="7">
                  <c:v>0.21772235272433071</c:v>
                </c:pt>
                <c:pt idx="8">
                  <c:v>0.14172255609948203</c:v>
                </c:pt>
                <c:pt idx="9">
                  <c:v>0.1245447076518628</c:v>
                </c:pt>
                <c:pt idx="10">
                  <c:v>0.16679070998117335</c:v>
                </c:pt>
                <c:pt idx="11">
                  <c:v>0.105652746602184</c:v>
                </c:pt>
                <c:pt idx="12">
                  <c:v>0.14841576743068191</c:v>
                </c:pt>
                <c:pt idx="13">
                  <c:v>0.15113221054591075</c:v>
                </c:pt>
                <c:pt idx="14">
                  <c:v>0.13994933109699353</c:v>
                </c:pt>
                <c:pt idx="15">
                  <c:v>1.5063061639333667E-2</c:v>
                </c:pt>
                <c:pt idx="16">
                  <c:v>7.7267750037796679E-2</c:v>
                </c:pt>
                <c:pt idx="17">
                  <c:v>6.0973908710858338E-2</c:v>
                </c:pt>
                <c:pt idx="18">
                  <c:v>8.0081097669522233E-2</c:v>
                </c:pt>
                <c:pt idx="19">
                  <c:v>5.7492181457324626E-2</c:v>
                </c:pt>
                <c:pt idx="20">
                  <c:v>4.3178616027845021E-2</c:v>
                </c:pt>
                <c:pt idx="21">
                  <c:v>4.8294415927037565E-2</c:v>
                </c:pt>
                <c:pt idx="22">
                  <c:v>2.7083348583975965E-2</c:v>
                </c:pt>
                <c:pt idx="23">
                  <c:v>5.6039112884368074E-2</c:v>
                </c:pt>
                <c:pt idx="24">
                  <c:v>3.243294223633577E-2</c:v>
                </c:pt>
                <c:pt idx="25">
                  <c:v>3.199950968399403E-2</c:v>
                </c:pt>
              </c:numCache>
            </c:numRef>
          </c:xVal>
          <c:yVal>
            <c:numRef>
              <c:f>Sheet3!$P$4:$P$29</c:f>
              <c:numCache>
                <c:formatCode>0%</c:formatCode>
                <c:ptCount val="26"/>
                <c:pt idx="0">
                  <c:v>0.84313725490196079</c:v>
                </c:pt>
                <c:pt idx="1">
                  <c:v>0.90778059522220744</c:v>
                </c:pt>
                <c:pt idx="2">
                  <c:v>0.90051457975986282</c:v>
                </c:pt>
                <c:pt idx="3">
                  <c:v>0.81492679821769576</c:v>
                </c:pt>
                <c:pt idx="4">
                  <c:v>0.85809513049372954</c:v>
                </c:pt>
                <c:pt idx="5">
                  <c:v>0.77992957746478875</c:v>
                </c:pt>
                <c:pt idx="6">
                  <c:v>0.85253234861448857</c:v>
                </c:pt>
                <c:pt idx="7">
                  <c:v>0.83105802047781574</c:v>
                </c:pt>
                <c:pt idx="8">
                  <c:v>0.88702516033547119</c:v>
                </c:pt>
                <c:pt idx="9">
                  <c:v>0.86885245901639341</c:v>
                </c:pt>
                <c:pt idx="10">
                  <c:v>0.8648293963254593</c:v>
                </c:pt>
                <c:pt idx="11">
                  <c:v>0.77333333333333332</c:v>
                </c:pt>
                <c:pt idx="12">
                  <c:v>0.86418971562134783</c:v>
                </c:pt>
                <c:pt idx="13">
                  <c:v>0.88759152978428657</c:v>
                </c:pt>
                <c:pt idx="14">
                  <c:v>0.8957091775923719</c:v>
                </c:pt>
                <c:pt idx="15">
                  <c:v>0.19</c:v>
                </c:pt>
                <c:pt idx="16">
                  <c:v>0.61619718309859151</c:v>
                </c:pt>
                <c:pt idx="17">
                  <c:v>0.51241462063872989</c:v>
                </c:pt>
                <c:pt idx="18">
                  <c:v>0.65449999999999997</c:v>
                </c:pt>
                <c:pt idx="19">
                  <c:v>0.49282051282051281</c:v>
                </c:pt>
                <c:pt idx="20">
                  <c:v>0.33884297520661155</c:v>
                </c:pt>
                <c:pt idx="21">
                  <c:v>0.27567726304970269</c:v>
                </c:pt>
                <c:pt idx="22">
                  <c:v>0.23915886910151923</c:v>
                </c:pt>
                <c:pt idx="23">
                  <c:v>0.40249296340973062</c:v>
                </c:pt>
                <c:pt idx="24">
                  <c:v>0.35637342908438063</c:v>
                </c:pt>
                <c:pt idx="25">
                  <c:v>0.2826564215148189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2-4860-9BB6-FA79169B5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336399"/>
        <c:axId val="1361740911"/>
      </c:scatterChart>
      <c:valAx>
        <c:axId val="149233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40911"/>
        <c:crosses val="autoZero"/>
        <c:crossBetween val="midCat"/>
      </c:valAx>
      <c:valAx>
        <c:axId val="136174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33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257175</xdr:colOff>
      <xdr:row>30</xdr:row>
      <xdr:rowOff>952</xdr:rowOff>
    </xdr:from>
    <xdr:to>
      <xdr:col>33</xdr:col>
      <xdr:colOff>144780</xdr:colOff>
      <xdr:row>45</xdr:row>
      <xdr:rowOff>21907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9C999A-7B5D-487A-ADDC-45A6A1095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ldbankgroup-my.sharepoint.com/personal/aadona_worldbank_org/Documents/Covid_DOH/Covid%20death%20rates%20by%20age/Covid%20death%20rates%20by%20age%20and%20sex_0616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 POPN ESTIMATES"/>
      <sheetName val="UN POPN ESTIMATES_MALES"/>
      <sheetName val="WHO-COVID-19-global-data"/>
      <sheetName val="UN Overall Mortality Rates_DB"/>
      <sheetName val="UN Overall Mortality Rates"/>
      <sheetName val="UN POPN ESTIMATES_FEMALES"/>
      <sheetName val="STANDARD SM80PLUS_all"/>
      <sheetName val="STANDARD SM80PLUS_mf"/>
      <sheetName val="COVID death by age availability"/>
      <sheetName val="COVID death by age ALL (raw)"/>
      <sheetName val="COVID death by age ALL (norm1)"/>
      <sheetName val="Fig. 1"/>
      <sheetName val="Fig. 2a"/>
      <sheetName val="COVID death by age ALL (norm)"/>
      <sheetName val="Fig. 2b"/>
      <sheetName val="Log normalized chart"/>
      <sheetName val="COVID death by age ALL (norm3)"/>
      <sheetName val="Philippines"/>
      <sheetName val="Colombia"/>
      <sheetName val="Peru"/>
      <sheetName val="Brazil"/>
      <sheetName val="Malaysia"/>
      <sheetName val="Portugal"/>
      <sheetName val="Afghanistan"/>
      <sheetName val="Netherlands"/>
      <sheetName val="France"/>
      <sheetName val="Spain"/>
      <sheetName val="Italy"/>
      <sheetName val="Republic of Korea"/>
      <sheetName val="Denmark"/>
      <sheetName val="Norway"/>
      <sheetName val="Mexico"/>
      <sheetName val="Pakistan"/>
      <sheetName val="Germany"/>
      <sheetName val="Sweden"/>
      <sheetName val="Australia"/>
      <sheetName val="Hungary"/>
      <sheetName val="Switzerland"/>
      <sheetName val="Canada"/>
      <sheetName val="Japan"/>
      <sheetName val="Chile"/>
      <sheetName val="South Africa"/>
      <sheetName val="Argentina"/>
      <sheetName val="Ukrai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 refreshError="1"/>
      <sheetData sheetId="15" refreshError="1"/>
      <sheetData sheetId="16"/>
      <sheetData sheetId="17">
        <row r="6">
          <cell r="N6">
            <v>17</v>
          </cell>
          <cell r="Q6">
            <v>22014294</v>
          </cell>
        </row>
        <row r="7">
          <cell r="N7">
            <v>13</v>
          </cell>
          <cell r="Q7">
            <v>21369695</v>
          </cell>
        </row>
        <row r="8">
          <cell r="N8">
            <v>23</v>
          </cell>
          <cell r="Q8">
            <v>19584114</v>
          </cell>
        </row>
        <row r="9">
          <cell r="N9">
            <v>67</v>
          </cell>
          <cell r="Q9">
            <v>15501927</v>
          </cell>
        </row>
        <row r="10">
          <cell r="N10">
            <v>68</v>
          </cell>
          <cell r="Q10">
            <v>12311227</v>
          </cell>
        </row>
        <row r="11">
          <cell r="N11">
            <v>193</v>
          </cell>
          <cell r="Q11">
            <v>9366920</v>
          </cell>
        </row>
        <row r="12">
          <cell r="N12">
            <v>336</v>
          </cell>
          <cell r="Q12">
            <v>5878871</v>
          </cell>
        </row>
        <row r="13">
          <cell r="N13">
            <v>261</v>
          </cell>
          <cell r="Q13">
            <v>2639619</v>
          </cell>
        </row>
        <row r="14">
          <cell r="N14">
            <v>136</v>
          </cell>
          <cell r="Q14">
            <v>914417.99999999977</v>
          </cell>
        </row>
        <row r="15">
          <cell r="N15">
            <v>1114</v>
          </cell>
          <cell r="Q15">
            <v>109581085</v>
          </cell>
        </row>
      </sheetData>
      <sheetData sheetId="18">
        <row r="6">
          <cell r="N6">
            <v>8</v>
          </cell>
          <cell r="Q6">
            <v>7414155</v>
          </cell>
        </row>
        <row r="7">
          <cell r="N7">
            <v>2</v>
          </cell>
          <cell r="Q7">
            <v>8119876</v>
          </cell>
        </row>
        <row r="8">
          <cell r="N8">
            <v>28</v>
          </cell>
          <cell r="Q8">
            <v>8847061</v>
          </cell>
        </row>
        <row r="9">
          <cell r="N9">
            <v>59</v>
          </cell>
          <cell r="Q9">
            <v>7810299</v>
          </cell>
        </row>
        <row r="10">
          <cell r="N10">
            <v>158</v>
          </cell>
          <cell r="Q10">
            <v>6450787</v>
          </cell>
        </row>
        <row r="11">
          <cell r="N11">
            <v>275</v>
          </cell>
          <cell r="Q11">
            <v>5543980</v>
          </cell>
        </row>
        <row r="12">
          <cell r="N12">
            <v>459</v>
          </cell>
          <cell r="Q12">
            <v>3771358</v>
          </cell>
        </row>
        <row r="13">
          <cell r="N13">
            <v>475</v>
          </cell>
          <cell r="Q13">
            <v>1979761</v>
          </cell>
        </row>
        <row r="14">
          <cell r="N14">
            <v>486</v>
          </cell>
          <cell r="Q14">
            <v>945607</v>
          </cell>
        </row>
        <row r="15">
          <cell r="N15">
            <v>1950</v>
          </cell>
          <cell r="Q15">
            <v>50882884</v>
          </cell>
        </row>
      </sheetData>
      <sheetData sheetId="19">
        <row r="6">
          <cell r="N6">
            <v>22</v>
          </cell>
          <cell r="Q6">
            <v>5445400</v>
          </cell>
        </row>
        <row r="7">
          <cell r="N7">
            <v>14</v>
          </cell>
          <cell r="Q7">
            <v>5134604</v>
          </cell>
        </row>
        <row r="8">
          <cell r="N8">
            <v>66</v>
          </cell>
          <cell r="Q8">
            <v>5375785</v>
          </cell>
        </row>
        <row r="9">
          <cell r="N9">
            <v>211</v>
          </cell>
          <cell r="Q9">
            <v>5231162</v>
          </cell>
        </row>
        <row r="10">
          <cell r="N10">
            <v>625</v>
          </cell>
          <cell r="Q10">
            <v>4346664</v>
          </cell>
        </row>
        <row r="11">
          <cell r="N11">
            <v>1415</v>
          </cell>
          <cell r="Q11">
            <v>3313879</v>
          </cell>
        </row>
        <row r="12">
          <cell r="N12">
            <v>2105</v>
          </cell>
          <cell r="Q12">
            <v>2276639</v>
          </cell>
        </row>
        <row r="13">
          <cell r="N13">
            <v>1819</v>
          </cell>
          <cell r="Q13">
            <v>1255409</v>
          </cell>
        </row>
        <row r="14">
          <cell r="N14">
            <v>1184</v>
          </cell>
          <cell r="Q14">
            <v>592304</v>
          </cell>
        </row>
        <row r="15">
          <cell r="N15">
            <v>7461</v>
          </cell>
          <cell r="Q15">
            <v>32971846</v>
          </cell>
        </row>
      </sheetData>
      <sheetData sheetId="20">
        <row r="6">
          <cell r="N6">
            <v>76</v>
          </cell>
          <cell r="Q6">
            <v>29076910</v>
          </cell>
        </row>
        <row r="7">
          <cell r="N7">
            <v>390</v>
          </cell>
          <cell r="Q7">
            <v>31160446</v>
          </cell>
        </row>
        <row r="8">
          <cell r="N8">
            <v>499</v>
          </cell>
          <cell r="Q8">
            <v>34104643</v>
          </cell>
        </row>
        <row r="9">
          <cell r="N9">
            <v>1488</v>
          </cell>
          <cell r="Q9">
            <v>34476762</v>
          </cell>
        </row>
        <row r="10">
          <cell r="N10">
            <v>3194</v>
          </cell>
          <cell r="Q10">
            <v>29462006</v>
          </cell>
        </row>
        <row r="11">
          <cell r="N11">
            <v>5811</v>
          </cell>
          <cell r="Q11">
            <v>24421202</v>
          </cell>
        </row>
        <row r="12">
          <cell r="N12">
            <v>9672</v>
          </cell>
          <cell r="Q12">
            <v>16896862</v>
          </cell>
        </row>
        <row r="13">
          <cell r="N13">
            <v>10767</v>
          </cell>
          <cell r="Q13">
            <v>8801551</v>
          </cell>
        </row>
        <row r="14">
          <cell r="N14">
            <v>11439</v>
          </cell>
          <cell r="Q14">
            <v>4159027</v>
          </cell>
        </row>
        <row r="15">
          <cell r="N15">
            <v>43336</v>
          </cell>
          <cell r="Q15">
            <v>212559409</v>
          </cell>
        </row>
      </sheetData>
      <sheetData sheetId="21">
        <row r="6">
          <cell r="N6">
            <v>0</v>
          </cell>
          <cell r="Q6">
            <v>5143189</v>
          </cell>
        </row>
        <row r="7">
          <cell r="N7">
            <v>0</v>
          </cell>
          <cell r="Q7">
            <v>5115769</v>
          </cell>
        </row>
        <row r="8">
          <cell r="N8">
            <v>3</v>
          </cell>
          <cell r="Q8">
            <v>5770368</v>
          </cell>
        </row>
        <row r="9">
          <cell r="N9">
            <v>8</v>
          </cell>
          <cell r="Q9">
            <v>5651218</v>
          </cell>
        </row>
        <row r="10">
          <cell r="N10">
            <v>10</v>
          </cell>
          <cell r="Q10">
            <v>3990533</v>
          </cell>
        </row>
        <row r="11">
          <cell r="N11">
            <v>17</v>
          </cell>
          <cell r="Q11">
            <v>3146037</v>
          </cell>
        </row>
        <row r="12">
          <cell r="N12">
            <v>42</v>
          </cell>
          <cell r="Q12">
            <v>2151365</v>
          </cell>
        </row>
        <row r="13">
          <cell r="N13">
            <v>24</v>
          </cell>
          <cell r="Q13">
            <v>1025181</v>
          </cell>
        </row>
        <row r="14">
          <cell r="N14">
            <v>17</v>
          </cell>
          <cell r="Q14">
            <v>372338</v>
          </cell>
        </row>
        <row r="15">
          <cell r="N15">
            <v>121</v>
          </cell>
          <cell r="Q15">
            <v>32365998</v>
          </cell>
        </row>
      </sheetData>
      <sheetData sheetId="22">
        <row r="6">
          <cell r="N6">
            <v>0</v>
          </cell>
          <cell r="Q6">
            <v>841076</v>
          </cell>
        </row>
        <row r="7">
          <cell r="N7">
            <v>0</v>
          </cell>
          <cell r="Q7">
            <v>1015166</v>
          </cell>
        </row>
        <row r="8">
          <cell r="N8">
            <v>2</v>
          </cell>
          <cell r="Q8">
            <v>1073698</v>
          </cell>
        </row>
        <row r="9">
          <cell r="N9">
            <v>1</v>
          </cell>
          <cell r="Q9">
            <v>1215309</v>
          </cell>
        </row>
        <row r="10">
          <cell r="N10">
            <v>17</v>
          </cell>
          <cell r="Q10">
            <v>1575911</v>
          </cell>
        </row>
        <row r="11">
          <cell r="N11">
            <v>49</v>
          </cell>
          <cell r="Q11">
            <v>1481007</v>
          </cell>
        </row>
        <row r="12">
          <cell r="N12">
            <v>137</v>
          </cell>
          <cell r="Q12">
            <v>1293824</v>
          </cell>
        </row>
        <row r="13">
          <cell r="N13">
            <v>293</v>
          </cell>
          <cell r="Q13">
            <v>1018314</v>
          </cell>
        </row>
        <row r="14">
          <cell r="N14">
            <v>1025</v>
          </cell>
          <cell r="Q14">
            <v>682402</v>
          </cell>
        </row>
        <row r="15">
          <cell r="N15">
            <v>1524</v>
          </cell>
          <cell r="Q15">
            <v>10196707</v>
          </cell>
        </row>
      </sheetData>
      <sheetData sheetId="23">
        <row r="6">
          <cell r="N6">
            <v>0</v>
          </cell>
          <cell r="Q6">
            <v>11088732</v>
          </cell>
        </row>
        <row r="7">
          <cell r="N7">
            <v>5</v>
          </cell>
          <cell r="Q7">
            <v>9821559</v>
          </cell>
        </row>
        <row r="8">
          <cell r="N8">
            <v>9</v>
          </cell>
          <cell r="Q8">
            <v>7035871</v>
          </cell>
        </row>
        <row r="9">
          <cell r="N9">
            <v>36</v>
          </cell>
          <cell r="Q9">
            <v>4534646</v>
          </cell>
        </row>
        <row r="10">
          <cell r="N10">
            <v>75</v>
          </cell>
          <cell r="Q10">
            <v>2963459</v>
          </cell>
        </row>
        <row r="11">
          <cell r="N11">
            <v>83</v>
          </cell>
          <cell r="Q11">
            <v>1840198</v>
          </cell>
        </row>
        <row r="12">
          <cell r="N12">
            <v>116</v>
          </cell>
          <cell r="Q12">
            <v>1057496</v>
          </cell>
        </row>
        <row r="13">
          <cell r="N13">
            <v>43</v>
          </cell>
          <cell r="Q13">
            <v>480455</v>
          </cell>
        </row>
        <row r="14">
          <cell r="N14">
            <v>33</v>
          </cell>
          <cell r="Q14">
            <v>105925</v>
          </cell>
        </row>
        <row r="15">
          <cell r="N15">
            <v>400</v>
          </cell>
          <cell r="Q15">
            <v>38928341</v>
          </cell>
        </row>
      </sheetData>
      <sheetData sheetId="24">
        <row r="6">
          <cell r="N6">
            <v>0</v>
          </cell>
          <cell r="Q6">
            <v>1752763</v>
          </cell>
        </row>
        <row r="7">
          <cell r="N7">
            <v>1</v>
          </cell>
          <cell r="Q7">
            <v>1953692</v>
          </cell>
        </row>
        <row r="8">
          <cell r="N8">
            <v>3</v>
          </cell>
          <cell r="Q8">
            <v>2097480</v>
          </cell>
        </row>
        <row r="9">
          <cell r="N9">
            <v>11</v>
          </cell>
          <cell r="Q9">
            <v>2097531</v>
          </cell>
        </row>
        <row r="10">
          <cell r="N10">
            <v>29</v>
          </cell>
          <cell r="Q10">
            <v>2151436</v>
          </cell>
        </row>
        <row r="11">
          <cell r="N11">
            <v>146</v>
          </cell>
          <cell r="Q11">
            <v>2524072</v>
          </cell>
        </row>
        <row r="12">
          <cell r="N12">
            <v>497</v>
          </cell>
          <cell r="Q12">
            <v>2129501</v>
          </cell>
        </row>
        <row r="13">
          <cell r="N13">
            <v>1628</v>
          </cell>
          <cell r="Q13">
            <v>1591524</v>
          </cell>
        </row>
        <row r="14">
          <cell r="N14">
            <v>3766</v>
          </cell>
          <cell r="Q14">
            <v>836874</v>
          </cell>
        </row>
        <row r="15">
          <cell r="N15">
            <v>6081</v>
          </cell>
          <cell r="Q15">
            <v>17134873</v>
          </cell>
        </row>
      </sheetData>
      <sheetData sheetId="25">
        <row r="6">
          <cell r="N6">
            <v>3</v>
          </cell>
          <cell r="Q6">
            <v>7527474</v>
          </cell>
        </row>
        <row r="7">
          <cell r="N7">
            <v>3</v>
          </cell>
          <cell r="Q7">
            <v>7883477</v>
          </cell>
        </row>
        <row r="8">
          <cell r="N8">
            <v>21</v>
          </cell>
          <cell r="Q8">
            <v>7371029</v>
          </cell>
        </row>
        <row r="9">
          <cell r="N9">
            <v>86</v>
          </cell>
          <cell r="Q9">
            <v>8011050</v>
          </cell>
        </row>
        <row r="10">
          <cell r="N10">
            <v>235</v>
          </cell>
          <cell r="Q10">
            <v>8325667</v>
          </cell>
        </row>
        <row r="11">
          <cell r="N11">
            <v>890</v>
          </cell>
          <cell r="Q11">
            <v>8635056.9999999981</v>
          </cell>
        </row>
        <row r="12">
          <cell r="N12">
            <v>2251</v>
          </cell>
          <cell r="Q12">
            <v>7764786</v>
          </cell>
        </row>
        <row r="13">
          <cell r="N13">
            <v>4258</v>
          </cell>
          <cell r="Q13">
            <v>5727704</v>
          </cell>
        </row>
        <row r="14">
          <cell r="N14">
            <v>11105</v>
          </cell>
          <cell r="Q14">
            <v>4027268</v>
          </cell>
        </row>
        <row r="15">
          <cell r="N15">
            <v>18852</v>
          </cell>
          <cell r="Q15">
            <v>65273512</v>
          </cell>
        </row>
      </sheetData>
      <sheetData sheetId="26">
        <row r="6">
          <cell r="N6">
            <v>2</v>
          </cell>
          <cell r="Q6">
            <v>4234487</v>
          </cell>
        </row>
        <row r="7">
          <cell r="N7">
            <v>5</v>
          </cell>
          <cell r="Q7">
            <v>4736077</v>
          </cell>
        </row>
        <row r="8">
          <cell r="N8">
            <v>24</v>
          </cell>
          <cell r="Q8">
            <v>4617599</v>
          </cell>
        </row>
        <row r="9">
          <cell r="N9">
            <v>63</v>
          </cell>
          <cell r="Q9">
            <v>5901993</v>
          </cell>
        </row>
        <row r="10">
          <cell r="N10">
            <v>217</v>
          </cell>
          <cell r="Q10">
            <v>7938499</v>
          </cell>
        </row>
        <row r="11">
          <cell r="N11">
            <v>656</v>
          </cell>
          <cell r="Q11">
            <v>7046327</v>
          </cell>
        </row>
        <row r="12">
          <cell r="N12">
            <v>1822</v>
          </cell>
          <cell r="Q12">
            <v>5340654</v>
          </cell>
        </row>
        <row r="13">
          <cell r="N13">
            <v>4886</v>
          </cell>
          <cell r="Q13">
            <v>4015306</v>
          </cell>
        </row>
        <row r="14">
          <cell r="N14">
            <v>12861</v>
          </cell>
          <cell r="Q14">
            <v>2923841</v>
          </cell>
        </row>
        <row r="15">
          <cell r="N15">
            <v>20536</v>
          </cell>
          <cell r="Q15">
            <v>46754783</v>
          </cell>
        </row>
      </sheetData>
      <sheetData sheetId="27">
        <row r="6">
          <cell r="N6">
            <v>4</v>
          </cell>
          <cell r="Q6">
            <v>4994995</v>
          </cell>
        </row>
        <row r="7">
          <cell r="N7">
            <v>0</v>
          </cell>
          <cell r="Q7">
            <v>5733448</v>
          </cell>
        </row>
        <row r="8">
          <cell r="N8">
            <v>15</v>
          </cell>
          <cell r="Q8">
            <v>6103436</v>
          </cell>
        </row>
        <row r="9">
          <cell r="N9">
            <v>65</v>
          </cell>
          <cell r="Q9">
            <v>6998434</v>
          </cell>
        </row>
        <row r="10">
          <cell r="N10">
            <v>287</v>
          </cell>
          <cell r="Q10">
            <v>9022004</v>
          </cell>
        </row>
        <row r="11">
          <cell r="N11">
            <v>1164</v>
          </cell>
          <cell r="Q11">
            <v>9567192</v>
          </cell>
        </row>
        <row r="12">
          <cell r="N12">
            <v>3377</v>
          </cell>
          <cell r="Q12">
            <v>7484862</v>
          </cell>
        </row>
        <row r="13">
          <cell r="N13">
            <v>8846</v>
          </cell>
          <cell r="Q13">
            <v>6028908</v>
          </cell>
        </row>
        <row r="14">
          <cell r="N14">
            <v>19551</v>
          </cell>
          <cell r="Q14">
            <v>4528549</v>
          </cell>
        </row>
        <row r="15">
          <cell r="N15">
            <v>33309</v>
          </cell>
          <cell r="Q15">
            <v>60461828</v>
          </cell>
        </row>
      </sheetData>
      <sheetData sheetId="28">
        <row r="6">
          <cell r="N6">
            <v>0</v>
          </cell>
          <cell r="Q6">
            <v>4153813</v>
          </cell>
        </row>
        <row r="7">
          <cell r="N7">
            <v>0</v>
          </cell>
          <cell r="Q7">
            <v>4753258.0000000009</v>
          </cell>
        </row>
        <row r="8">
          <cell r="N8">
            <v>0</v>
          </cell>
          <cell r="Q8">
            <v>6716294</v>
          </cell>
        </row>
        <row r="9">
          <cell r="N9">
            <v>1</v>
          </cell>
          <cell r="Q9">
            <v>7079839</v>
          </cell>
        </row>
        <row r="10">
          <cell r="N10">
            <v>3</v>
          </cell>
          <cell r="Q10">
            <v>8218844.0000000009</v>
          </cell>
        </row>
        <row r="11">
          <cell r="N11">
            <v>14</v>
          </cell>
          <cell r="Q11">
            <v>8476699</v>
          </cell>
        </row>
        <row r="12">
          <cell r="N12">
            <v>33</v>
          </cell>
          <cell r="Q12">
            <v>6453706</v>
          </cell>
        </row>
        <row r="13">
          <cell r="N13">
            <v>68</v>
          </cell>
          <cell r="Q13">
            <v>3560646</v>
          </cell>
        </row>
        <row r="14">
          <cell r="N14">
            <v>106</v>
          </cell>
          <cell r="Q14">
            <v>1856084.0000000002</v>
          </cell>
        </row>
        <row r="15">
          <cell r="N15">
            <v>225</v>
          </cell>
          <cell r="Q15">
            <v>51269183</v>
          </cell>
        </row>
      </sheetData>
      <sheetData sheetId="29">
        <row r="6">
          <cell r="N6">
            <v>0</v>
          </cell>
          <cell r="Q6">
            <v>606029</v>
          </cell>
        </row>
        <row r="7">
          <cell r="N7">
            <v>0</v>
          </cell>
          <cell r="Q7">
            <v>675948</v>
          </cell>
        </row>
        <row r="8">
          <cell r="N8">
            <v>0</v>
          </cell>
          <cell r="Q8">
            <v>775962</v>
          </cell>
        </row>
        <row r="9">
          <cell r="N9">
            <v>0</v>
          </cell>
          <cell r="Q9">
            <v>672290</v>
          </cell>
        </row>
        <row r="10">
          <cell r="N10">
            <v>0</v>
          </cell>
          <cell r="Q10">
            <v>738207</v>
          </cell>
        </row>
        <row r="11">
          <cell r="N11">
            <v>0</v>
          </cell>
          <cell r="Q11">
            <v>810126</v>
          </cell>
        </row>
        <row r="12">
          <cell r="N12">
            <v>58</v>
          </cell>
          <cell r="Q12">
            <v>654530</v>
          </cell>
        </row>
        <row r="13">
          <cell r="N13">
            <v>172</v>
          </cell>
          <cell r="Q13">
            <v>586138</v>
          </cell>
        </row>
        <row r="14">
          <cell r="N14">
            <v>353</v>
          </cell>
          <cell r="Q14">
            <v>272973</v>
          </cell>
        </row>
        <row r="15">
          <cell r="N15">
            <v>583</v>
          </cell>
          <cell r="Q15">
            <v>5792203</v>
          </cell>
        </row>
      </sheetData>
      <sheetData sheetId="30">
        <row r="6">
          <cell r="N6">
            <v>0</v>
          </cell>
          <cell r="Q6">
            <v>614323</v>
          </cell>
        </row>
        <row r="7">
          <cell r="N7">
            <v>0</v>
          </cell>
          <cell r="Q7">
            <v>643031</v>
          </cell>
        </row>
        <row r="8">
          <cell r="N8">
            <v>0</v>
          </cell>
          <cell r="Q8">
            <v>726383</v>
          </cell>
        </row>
        <row r="9">
          <cell r="N9">
            <v>0</v>
          </cell>
          <cell r="Q9">
            <v>738724</v>
          </cell>
        </row>
        <row r="10">
          <cell r="N10">
            <v>5</v>
          </cell>
          <cell r="Q10">
            <v>724930</v>
          </cell>
        </row>
        <row r="11">
          <cell r="N11">
            <v>6</v>
          </cell>
          <cell r="Q11">
            <v>712508</v>
          </cell>
        </row>
        <row r="12">
          <cell r="N12">
            <v>21</v>
          </cell>
          <cell r="Q12">
            <v>586156</v>
          </cell>
        </row>
        <row r="13">
          <cell r="N13">
            <v>56</v>
          </cell>
          <cell r="Q13">
            <v>446448</v>
          </cell>
        </row>
        <row r="14">
          <cell r="N14">
            <v>156</v>
          </cell>
          <cell r="Q14">
            <v>228738.99999999997</v>
          </cell>
        </row>
        <row r="15">
          <cell r="N15">
            <v>244</v>
          </cell>
          <cell r="Q15">
            <v>5421242</v>
          </cell>
        </row>
      </sheetData>
      <sheetData sheetId="31">
        <row r="6">
          <cell r="N6">
            <v>148</v>
          </cell>
          <cell r="Q6">
            <v>22169253</v>
          </cell>
        </row>
        <row r="7">
          <cell r="N7">
            <v>73</v>
          </cell>
          <cell r="Q7">
            <v>22350463</v>
          </cell>
        </row>
        <row r="8">
          <cell r="N8">
            <v>260</v>
          </cell>
          <cell r="Q8">
            <v>21735593</v>
          </cell>
        </row>
        <row r="9">
          <cell r="N9">
            <v>784</v>
          </cell>
          <cell r="Q9">
            <v>18880030</v>
          </cell>
        </row>
        <row r="10">
          <cell r="N10">
            <v>1947</v>
          </cell>
          <cell r="Q10">
            <v>16547758</v>
          </cell>
        </row>
        <row r="11">
          <cell r="N11">
            <v>3274</v>
          </cell>
          <cell r="Q11">
            <v>12757971</v>
          </cell>
        </row>
        <row r="12">
          <cell r="N12">
            <v>3380</v>
          </cell>
          <cell r="Q12">
            <v>8264953</v>
          </cell>
        </row>
        <row r="13">
          <cell r="N13">
            <v>2347</v>
          </cell>
          <cell r="Q13">
            <v>4188712.9999999995</v>
          </cell>
        </row>
        <row r="14">
          <cell r="N14">
            <v>1408</v>
          </cell>
          <cell r="Q14">
            <v>2038019.0000000005</v>
          </cell>
        </row>
        <row r="15">
          <cell r="N15">
            <v>13621</v>
          </cell>
          <cell r="Q15">
            <v>128932753</v>
          </cell>
        </row>
      </sheetData>
      <sheetData sheetId="32">
        <row r="6">
          <cell r="N6">
            <v>0</v>
          </cell>
          <cell r="Q6">
            <v>53462232</v>
          </cell>
        </row>
        <row r="7">
          <cell r="N7">
            <v>12.9976</v>
          </cell>
          <cell r="Q7">
            <v>45427436</v>
          </cell>
        </row>
        <row r="8">
          <cell r="N8">
            <v>47.9392</v>
          </cell>
          <cell r="Q8">
            <v>39930362</v>
          </cell>
        </row>
        <row r="9">
          <cell r="N9">
            <v>84.231200000000001</v>
          </cell>
          <cell r="Q9">
            <v>30816023</v>
          </cell>
        </row>
        <row r="10">
          <cell r="N10">
            <v>200.70319999999998</v>
          </cell>
          <cell r="Q10">
            <v>21248747</v>
          </cell>
        </row>
        <row r="11">
          <cell r="N11">
            <v>427.06399999999996</v>
          </cell>
          <cell r="Q11">
            <v>15122613</v>
          </cell>
        </row>
        <row r="12">
          <cell r="N12">
            <v>503.53039999999999</v>
          </cell>
          <cell r="Q12">
            <v>8902414</v>
          </cell>
        </row>
        <row r="13">
          <cell r="N13">
            <v>293.88079999999997</v>
          </cell>
          <cell r="Q13">
            <v>4558929</v>
          </cell>
        </row>
        <row r="14">
          <cell r="N14">
            <v>107.35679999999999</v>
          </cell>
          <cell r="Q14">
            <v>1423575</v>
          </cell>
        </row>
        <row r="15">
          <cell r="N15">
            <v>1677.7031999999999</v>
          </cell>
          <cell r="Q15">
            <v>220892331</v>
          </cell>
        </row>
      </sheetData>
      <sheetData sheetId="33">
        <row r="6">
          <cell r="N6">
            <v>1</v>
          </cell>
          <cell r="Q6">
            <v>7880904</v>
          </cell>
        </row>
        <row r="7">
          <cell r="N7">
            <v>2</v>
          </cell>
          <cell r="Q7">
            <v>7930616</v>
          </cell>
        </row>
        <row r="8">
          <cell r="N8">
            <v>9</v>
          </cell>
          <cell r="Q8">
            <v>9377361</v>
          </cell>
        </row>
        <row r="9">
          <cell r="N9">
            <v>23</v>
          </cell>
          <cell r="Q9">
            <v>10872020</v>
          </cell>
        </row>
        <row r="10">
          <cell r="N10">
            <v>69</v>
          </cell>
          <cell r="Q10">
            <v>10243351</v>
          </cell>
        </row>
        <row r="11">
          <cell r="N11">
            <v>310</v>
          </cell>
          <cell r="Q11">
            <v>13488393</v>
          </cell>
        </row>
        <row r="12">
          <cell r="N12">
            <v>842</v>
          </cell>
          <cell r="Q12">
            <v>10644142</v>
          </cell>
        </row>
        <row r="13">
          <cell r="N13">
            <v>1994</v>
          </cell>
          <cell r="Q13">
            <v>7471414</v>
          </cell>
        </row>
        <row r="14">
          <cell r="N14">
            <v>5601</v>
          </cell>
          <cell r="Q14">
            <v>5875744</v>
          </cell>
        </row>
        <row r="15">
          <cell r="N15">
            <v>8851</v>
          </cell>
          <cell r="Q15">
            <v>83783945</v>
          </cell>
        </row>
      </sheetData>
      <sheetData sheetId="34">
        <row r="6">
          <cell r="N6">
            <v>1</v>
          </cell>
          <cell r="Q6">
            <v>1193951</v>
          </cell>
        </row>
        <row r="7">
          <cell r="N7">
            <v>0</v>
          </cell>
          <cell r="Q7">
            <v>1127127</v>
          </cell>
        </row>
        <row r="8">
          <cell r="N8">
            <v>8</v>
          </cell>
          <cell r="Q8">
            <v>1276930</v>
          </cell>
        </row>
        <row r="9">
          <cell r="N9">
            <v>13</v>
          </cell>
          <cell r="Q9">
            <v>1320299</v>
          </cell>
        </row>
        <row r="10">
          <cell r="N10">
            <v>42</v>
          </cell>
          <cell r="Q10">
            <v>1264123</v>
          </cell>
        </row>
        <row r="11">
          <cell r="N11">
            <v>146</v>
          </cell>
          <cell r="Q11">
            <v>1296647.0000000002</v>
          </cell>
        </row>
        <row r="12">
          <cell r="N12">
            <v>358</v>
          </cell>
          <cell r="Q12">
            <v>1093868</v>
          </cell>
        </row>
        <row r="13">
          <cell r="N13">
            <v>1105</v>
          </cell>
          <cell r="Q13">
            <v>994244</v>
          </cell>
        </row>
        <row r="14">
          <cell r="N14">
            <v>3380</v>
          </cell>
          <cell r="Q14">
            <v>532081</v>
          </cell>
        </row>
        <row r="15">
          <cell r="N15">
            <v>5053</v>
          </cell>
          <cell r="Q15">
            <v>10099270</v>
          </cell>
        </row>
      </sheetData>
      <sheetData sheetId="35">
        <row r="6">
          <cell r="N6">
            <v>0</v>
          </cell>
          <cell r="Q6">
            <v>3308974</v>
          </cell>
        </row>
        <row r="7">
          <cell r="N7">
            <v>0</v>
          </cell>
          <cell r="Q7">
            <v>3130480</v>
          </cell>
        </row>
        <row r="8">
          <cell r="N8">
            <v>0</v>
          </cell>
          <cell r="Q8">
            <v>3375454</v>
          </cell>
        </row>
        <row r="9">
          <cell r="N9">
            <v>0</v>
          </cell>
          <cell r="Q9">
            <v>3718344</v>
          </cell>
        </row>
        <row r="10">
          <cell r="N10">
            <v>1</v>
          </cell>
          <cell r="Q10">
            <v>3306060</v>
          </cell>
        </row>
        <row r="11">
          <cell r="N11">
            <v>2</v>
          </cell>
          <cell r="Q11">
            <v>3107734.9999999995</v>
          </cell>
        </row>
        <row r="12">
          <cell r="N12">
            <v>13</v>
          </cell>
          <cell r="Q12">
            <v>2651187</v>
          </cell>
        </row>
        <row r="13">
          <cell r="N13">
            <v>31</v>
          </cell>
          <cell r="Q13">
            <v>1846376</v>
          </cell>
        </row>
        <row r="14">
          <cell r="N14">
            <v>55</v>
          </cell>
          <cell r="Q14">
            <v>1055271</v>
          </cell>
        </row>
        <row r="15">
          <cell r="N15">
            <v>102</v>
          </cell>
          <cell r="Q15">
            <v>25499881</v>
          </cell>
        </row>
      </sheetData>
      <sheetData sheetId="36">
        <row r="6">
          <cell r="N6">
            <v>0</v>
          </cell>
          <cell r="Q6">
            <v>908566</v>
          </cell>
        </row>
        <row r="7">
          <cell r="N7">
            <v>0</v>
          </cell>
          <cell r="Q7">
            <v>969207</v>
          </cell>
        </row>
        <row r="8">
          <cell r="N8">
            <v>0</v>
          </cell>
          <cell r="Q8">
            <v>1151690</v>
          </cell>
        </row>
        <row r="9">
          <cell r="N9">
            <v>5</v>
          </cell>
          <cell r="Q9">
            <v>1257142</v>
          </cell>
        </row>
        <row r="10">
          <cell r="N10">
            <v>10</v>
          </cell>
          <cell r="Q10">
            <v>1588213</v>
          </cell>
        </row>
        <row r="11">
          <cell r="N11">
            <v>21</v>
          </cell>
          <cell r="Q11">
            <v>1201388</v>
          </cell>
        </row>
        <row r="12">
          <cell r="N12">
            <v>89</v>
          </cell>
          <cell r="Q12">
            <v>1306432</v>
          </cell>
        </row>
        <row r="13">
          <cell r="N13">
            <v>169</v>
          </cell>
          <cell r="Q13">
            <v>846576</v>
          </cell>
        </row>
        <row r="14">
          <cell r="N14">
            <v>274</v>
          </cell>
          <cell r="Q14">
            <v>431136.00000000006</v>
          </cell>
        </row>
        <row r="15">
          <cell r="N15">
            <v>568</v>
          </cell>
          <cell r="Q15">
            <v>9660350</v>
          </cell>
        </row>
      </sheetData>
      <sheetData sheetId="37">
        <row r="6">
          <cell r="N6">
            <v>1</v>
          </cell>
          <cell r="Q6">
            <v>884945</v>
          </cell>
        </row>
        <row r="7">
          <cell r="N7">
            <v>0</v>
          </cell>
          <cell r="Q7">
            <v>834867</v>
          </cell>
        </row>
        <row r="8">
          <cell r="N8">
            <v>0</v>
          </cell>
          <cell r="Q8">
            <v>1039729</v>
          </cell>
        </row>
        <row r="9">
          <cell r="N9">
            <v>5</v>
          </cell>
          <cell r="Q9">
            <v>1219224</v>
          </cell>
        </row>
        <row r="10">
          <cell r="N10">
            <v>4</v>
          </cell>
          <cell r="Q10">
            <v>1166588</v>
          </cell>
        </row>
        <row r="11">
          <cell r="N11">
            <v>40</v>
          </cell>
          <cell r="Q11">
            <v>1320622</v>
          </cell>
        </row>
        <row r="12">
          <cell r="N12">
            <v>125</v>
          </cell>
          <cell r="Q12">
            <v>977435</v>
          </cell>
        </row>
        <row r="13">
          <cell r="N13">
            <v>339</v>
          </cell>
          <cell r="Q13">
            <v>751993</v>
          </cell>
        </row>
        <row r="14">
          <cell r="N14">
            <v>1164</v>
          </cell>
          <cell r="Q14">
            <v>459214.99999999994</v>
          </cell>
        </row>
        <row r="15">
          <cell r="N15">
            <v>1678</v>
          </cell>
          <cell r="Q15">
            <v>8654618</v>
          </cell>
        </row>
      </sheetData>
      <sheetData sheetId="38">
        <row r="6">
          <cell r="N6">
            <v>0</v>
          </cell>
          <cell r="Q6">
            <v>3970921</v>
          </cell>
        </row>
        <row r="7">
          <cell r="N7">
            <v>0</v>
          </cell>
          <cell r="Q7">
            <v>3971320</v>
          </cell>
        </row>
        <row r="8">
          <cell r="N8">
            <v>0</v>
          </cell>
          <cell r="Q8">
            <v>5096616</v>
          </cell>
        </row>
        <row r="9">
          <cell r="N9">
            <v>0</v>
          </cell>
          <cell r="Q9">
            <v>5278661</v>
          </cell>
        </row>
        <row r="10">
          <cell r="N10">
            <v>0</v>
          </cell>
          <cell r="Q10">
            <v>4846667</v>
          </cell>
        </row>
        <row r="11">
          <cell r="N11">
            <v>158</v>
          </cell>
          <cell r="Q11">
            <v>5182433</v>
          </cell>
        </row>
        <row r="12">
          <cell r="N12">
            <v>533</v>
          </cell>
          <cell r="Q12">
            <v>4712744</v>
          </cell>
        </row>
        <row r="13">
          <cell r="N13">
            <v>1386</v>
          </cell>
          <cell r="Q13">
            <v>3018676</v>
          </cell>
        </row>
        <row r="14">
          <cell r="N14">
            <v>5416</v>
          </cell>
          <cell r="Q14">
            <v>1664119</v>
          </cell>
        </row>
        <row r="15">
          <cell r="N15">
            <v>7493</v>
          </cell>
          <cell r="Q15">
            <v>37742157</v>
          </cell>
        </row>
      </sheetData>
      <sheetData sheetId="39">
        <row r="6">
          <cell r="N6">
            <v>0</v>
          </cell>
          <cell r="Q6">
            <v>10179969</v>
          </cell>
        </row>
        <row r="7">
          <cell r="N7">
            <v>0</v>
          </cell>
          <cell r="Q7">
            <v>11267171</v>
          </cell>
        </row>
        <row r="8">
          <cell r="N8">
            <v>0</v>
          </cell>
          <cell r="Q8">
            <v>12147325</v>
          </cell>
        </row>
        <row r="9">
          <cell r="N9">
            <v>4</v>
          </cell>
          <cell r="Q9">
            <v>14455416</v>
          </cell>
        </row>
        <row r="10">
          <cell r="N10">
            <v>9</v>
          </cell>
          <cell r="Q10">
            <v>18473075</v>
          </cell>
        </row>
        <row r="11">
          <cell r="N11">
            <v>20</v>
          </cell>
          <cell r="Q11">
            <v>16541515</v>
          </cell>
        </row>
        <row r="12">
          <cell r="N12">
            <v>66</v>
          </cell>
          <cell r="Q12">
            <v>15875235</v>
          </cell>
        </row>
        <row r="13">
          <cell r="N13">
            <v>160</v>
          </cell>
          <cell r="Q13">
            <v>16185375</v>
          </cell>
        </row>
        <row r="14">
          <cell r="N14">
            <v>327</v>
          </cell>
          <cell r="Q14">
            <v>11351377</v>
          </cell>
        </row>
        <row r="15">
          <cell r="N15">
            <v>586</v>
          </cell>
          <cell r="Q15">
            <v>126476458</v>
          </cell>
        </row>
      </sheetData>
      <sheetData sheetId="40">
        <row r="6">
          <cell r="N6">
            <v>0</v>
          </cell>
          <cell r="Q6">
            <v>2428079</v>
          </cell>
        </row>
        <row r="7">
          <cell r="N7">
            <v>0</v>
          </cell>
          <cell r="Q7">
            <v>2493879</v>
          </cell>
        </row>
        <row r="8">
          <cell r="N8">
            <v>0</v>
          </cell>
          <cell r="Q8">
            <v>2995538</v>
          </cell>
        </row>
        <row r="9">
          <cell r="N9">
            <v>0</v>
          </cell>
          <cell r="Q9">
            <v>2945404</v>
          </cell>
        </row>
        <row r="10">
          <cell r="N10">
            <v>140</v>
          </cell>
          <cell r="Q10">
            <v>2578404</v>
          </cell>
        </row>
        <row r="11">
          <cell r="N11">
            <v>395</v>
          </cell>
          <cell r="Q11">
            <v>2352271</v>
          </cell>
        </row>
        <row r="12">
          <cell r="N12">
            <v>847</v>
          </cell>
          <cell r="Q12">
            <v>1791787</v>
          </cell>
        </row>
        <row r="13">
          <cell r="N13">
            <v>1222</v>
          </cell>
          <cell r="Q13">
            <v>993126</v>
          </cell>
        </row>
        <row r="14">
          <cell r="N14">
            <v>1396</v>
          </cell>
          <cell r="Q14">
            <v>537721</v>
          </cell>
        </row>
        <row r="15">
          <cell r="N15">
            <v>4000</v>
          </cell>
          <cell r="Q15">
            <v>19116209</v>
          </cell>
        </row>
      </sheetData>
      <sheetData sheetId="41">
        <row r="6">
          <cell r="N6">
            <v>3</v>
          </cell>
          <cell r="Q6">
            <v>11585605</v>
          </cell>
        </row>
        <row r="7">
          <cell r="N7">
            <v>5</v>
          </cell>
          <cell r="Q7">
            <v>10409174</v>
          </cell>
        </row>
        <row r="8">
          <cell r="N8">
            <v>26</v>
          </cell>
          <cell r="Q8">
            <v>10141489</v>
          </cell>
        </row>
        <row r="9">
          <cell r="N9">
            <v>109</v>
          </cell>
          <cell r="Q9">
            <v>10155325</v>
          </cell>
        </row>
        <row r="10">
          <cell r="N10">
            <v>231</v>
          </cell>
          <cell r="Q10">
            <v>7043275</v>
          </cell>
        </row>
        <row r="11">
          <cell r="N11">
            <v>446</v>
          </cell>
          <cell r="Q11">
            <v>4911532</v>
          </cell>
        </row>
        <row r="12">
          <cell r="N12">
            <v>487</v>
          </cell>
          <cell r="Q12">
            <v>3164441</v>
          </cell>
        </row>
        <row r="13">
          <cell r="N13">
            <v>320</v>
          </cell>
          <cell r="Q13">
            <v>1476055</v>
          </cell>
        </row>
        <row r="14">
          <cell r="N14">
            <v>195</v>
          </cell>
          <cell r="Q14">
            <v>421794</v>
          </cell>
        </row>
        <row r="15">
          <cell r="N15">
            <v>1822</v>
          </cell>
          <cell r="Q15">
            <v>59308690</v>
          </cell>
        </row>
      </sheetData>
      <sheetData sheetId="42">
        <row r="6">
          <cell r="N6">
            <v>0</v>
          </cell>
          <cell r="Q6">
            <v>7446468</v>
          </cell>
        </row>
        <row r="7">
          <cell r="N7">
            <v>2</v>
          </cell>
          <cell r="Q7">
            <v>7136711</v>
          </cell>
        </row>
        <row r="8">
          <cell r="N8">
            <v>1</v>
          </cell>
          <cell r="Q8">
            <v>6997584</v>
          </cell>
        </row>
        <row r="9">
          <cell r="N9">
            <v>11</v>
          </cell>
          <cell r="Q9">
            <v>6441412</v>
          </cell>
        </row>
        <row r="10">
          <cell r="N10">
            <v>30</v>
          </cell>
          <cell r="Q10">
            <v>5727744</v>
          </cell>
        </row>
        <row r="11">
          <cell r="N11">
            <v>62</v>
          </cell>
          <cell r="Q11">
            <v>4424940</v>
          </cell>
        </row>
        <row r="12">
          <cell r="N12">
            <v>112</v>
          </cell>
          <cell r="Q12">
            <v>3528742</v>
          </cell>
        </row>
        <row r="13">
          <cell r="N13">
            <v>133</v>
          </cell>
          <cell r="Q13">
            <v>2300637</v>
          </cell>
        </row>
        <row r="14">
          <cell r="N14">
            <v>217</v>
          </cell>
          <cell r="Q14">
            <v>1191539</v>
          </cell>
        </row>
        <row r="15">
          <cell r="N15">
            <v>568</v>
          </cell>
          <cell r="Q15">
            <v>45195777</v>
          </cell>
        </row>
      </sheetData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D5201-39FD-4CED-B747-160D1647F066}">
  <dimension ref="A1:I27"/>
  <sheetViews>
    <sheetView workbookViewId="0">
      <selection activeCell="C3" sqref="C3"/>
    </sheetView>
  </sheetViews>
  <sheetFormatPr defaultRowHeight="14.4" x14ac:dyDescent="0.3"/>
  <cols>
    <col min="1" max="1" width="15.44140625" bestFit="1" customWidth="1"/>
    <col min="2" max="2" width="15.44140625" customWidth="1"/>
    <col min="3" max="3" width="17.5546875" bestFit="1" customWidth="1"/>
    <col min="4" max="4" width="35.44140625" bestFit="1" customWidth="1"/>
    <col min="5" max="5" width="38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385</v>
      </c>
      <c r="H1" t="s">
        <v>386</v>
      </c>
      <c r="I1" t="s">
        <v>387</v>
      </c>
    </row>
    <row r="2" spans="1:9" x14ac:dyDescent="0.3">
      <c r="A2" t="s">
        <v>5</v>
      </c>
      <c r="B2" t="s">
        <v>6</v>
      </c>
      <c r="C2" s="1">
        <v>43956</v>
      </c>
      <c r="D2" s="2">
        <v>0.1023551</v>
      </c>
      <c r="E2" s="2">
        <v>7.0693800000000001E-2</v>
      </c>
      <c r="G2" t="s">
        <v>53</v>
      </c>
      <c r="H2">
        <v>6.6044900000000004E-2</v>
      </c>
      <c r="I2">
        <v>7.6767100000000005E-2</v>
      </c>
    </row>
    <row r="3" spans="1:9" x14ac:dyDescent="0.3">
      <c r="A3" t="s">
        <v>7</v>
      </c>
      <c r="B3" t="s">
        <v>8</v>
      </c>
      <c r="C3" s="1">
        <v>43918</v>
      </c>
      <c r="D3" s="2">
        <v>8.4199499999999997E-2</v>
      </c>
      <c r="E3" s="2">
        <v>6.41399E-2</v>
      </c>
      <c r="G3" t="s">
        <v>5</v>
      </c>
      <c r="H3">
        <v>8.7651599999999996E-2</v>
      </c>
      <c r="I3">
        <v>8.4517599999999998E-2</v>
      </c>
    </row>
    <row r="4" spans="1:9" x14ac:dyDescent="0.3">
      <c r="A4" t="s">
        <v>9</v>
      </c>
      <c r="B4" t="s">
        <v>10</v>
      </c>
      <c r="C4" s="1">
        <v>43937</v>
      </c>
      <c r="D4" s="2">
        <v>8.9304900000000006E-2</v>
      </c>
      <c r="E4" s="2">
        <v>7.3892200000000005E-2</v>
      </c>
      <c r="G4" t="s">
        <v>55</v>
      </c>
      <c r="H4">
        <v>0.13421089999999999</v>
      </c>
      <c r="I4">
        <v>9.6195199999999995E-2</v>
      </c>
    </row>
    <row r="5" spans="1:9" x14ac:dyDescent="0.3">
      <c r="A5" t="s">
        <v>11</v>
      </c>
      <c r="B5" t="s">
        <v>12</v>
      </c>
      <c r="C5" s="1">
        <v>43932</v>
      </c>
      <c r="D5" s="2">
        <v>8.5558800000000004E-2</v>
      </c>
      <c r="E5" s="2">
        <v>6.1168399999999998E-2</v>
      </c>
      <c r="G5" t="s">
        <v>7</v>
      </c>
      <c r="H5">
        <v>8.0324999999999994E-2</v>
      </c>
      <c r="I5">
        <v>7.3952199999999996E-2</v>
      </c>
    </row>
    <row r="6" spans="1:9" x14ac:dyDescent="0.3">
      <c r="A6" t="s">
        <v>13</v>
      </c>
      <c r="B6" t="s">
        <v>14</v>
      </c>
      <c r="C6" s="1">
        <v>43922</v>
      </c>
      <c r="D6" s="2">
        <v>0.1385624</v>
      </c>
      <c r="E6" s="2">
        <v>8.8262400000000005E-2</v>
      </c>
      <c r="G6" t="s">
        <v>57</v>
      </c>
      <c r="H6">
        <v>0.15264340000000001</v>
      </c>
      <c r="I6">
        <v>9.4572000000000003E-2</v>
      </c>
    </row>
    <row r="7" spans="1:9" x14ac:dyDescent="0.3">
      <c r="A7" t="s">
        <v>15</v>
      </c>
      <c r="B7" t="s">
        <v>16</v>
      </c>
      <c r="C7" s="1">
        <v>43905</v>
      </c>
      <c r="D7" s="2">
        <v>0.11585910000000001</v>
      </c>
      <c r="E7" s="2">
        <v>8.0102999999999994E-2</v>
      </c>
      <c r="G7" t="s">
        <v>9</v>
      </c>
      <c r="H7">
        <v>9.6543400000000001E-2</v>
      </c>
      <c r="I7">
        <v>8.6501400000000006E-2</v>
      </c>
    </row>
    <row r="8" spans="1:9" x14ac:dyDescent="0.3">
      <c r="A8" t="s">
        <v>17</v>
      </c>
      <c r="B8" t="s">
        <v>18</v>
      </c>
      <c r="C8" s="1">
        <v>43894</v>
      </c>
      <c r="D8" s="2">
        <v>0.1175706</v>
      </c>
      <c r="E8" s="2">
        <v>8.4582900000000003E-2</v>
      </c>
      <c r="G8" t="s">
        <v>11</v>
      </c>
      <c r="H8">
        <v>7.6333999999999999E-2</v>
      </c>
      <c r="I8">
        <v>8.1968700000000005E-2</v>
      </c>
    </row>
    <row r="9" spans="1:9" x14ac:dyDescent="0.3">
      <c r="A9" t="s">
        <v>19</v>
      </c>
      <c r="B9" t="s">
        <v>20</v>
      </c>
      <c r="C9" s="1">
        <v>43934</v>
      </c>
      <c r="D9" s="2">
        <v>9.3104500000000007E-2</v>
      </c>
      <c r="E9" s="2">
        <v>7.7825099999999994E-2</v>
      </c>
      <c r="G9" t="s">
        <v>13</v>
      </c>
      <c r="H9">
        <v>0.13612879999999999</v>
      </c>
      <c r="I9">
        <v>9.4795400000000002E-2</v>
      </c>
    </row>
    <row r="10" spans="1:9" x14ac:dyDescent="0.3">
      <c r="A10" t="s">
        <v>21</v>
      </c>
      <c r="B10" t="s">
        <v>22</v>
      </c>
      <c r="C10" s="1">
        <v>43951</v>
      </c>
      <c r="D10" s="2">
        <v>7.4713399999999999E-2</v>
      </c>
      <c r="E10" s="2">
        <v>7.6459700000000005E-2</v>
      </c>
      <c r="G10" t="s">
        <v>15</v>
      </c>
      <c r="H10">
        <v>0.11013240000000001</v>
      </c>
      <c r="I10">
        <v>8.5571300000000003E-2</v>
      </c>
    </row>
    <row r="11" spans="1:9" x14ac:dyDescent="0.3">
      <c r="A11" t="s">
        <v>23</v>
      </c>
      <c r="B11" t="s">
        <v>24</v>
      </c>
      <c r="C11" s="1">
        <v>43927</v>
      </c>
      <c r="D11" s="2">
        <v>7.2563100000000005E-2</v>
      </c>
      <c r="E11" s="2">
        <v>6.6282499999999994E-2</v>
      </c>
      <c r="G11" t="s">
        <v>59</v>
      </c>
      <c r="H11">
        <v>0.1238466</v>
      </c>
      <c r="I11">
        <v>9.3064800000000003E-2</v>
      </c>
    </row>
    <row r="12" spans="1:9" x14ac:dyDescent="0.3">
      <c r="A12" t="s">
        <v>25</v>
      </c>
      <c r="B12" t="s">
        <v>26</v>
      </c>
      <c r="C12" s="1">
        <v>43910</v>
      </c>
      <c r="D12" s="2">
        <v>0.13004309999999999</v>
      </c>
      <c r="E12" s="2">
        <v>8.6864700000000003E-2</v>
      </c>
      <c r="G12" t="s">
        <v>61</v>
      </c>
      <c r="H12">
        <v>0.1198491</v>
      </c>
      <c r="I12">
        <v>8.3890000000000006E-2</v>
      </c>
    </row>
    <row r="13" spans="1:9" x14ac:dyDescent="0.3">
      <c r="A13" t="s">
        <v>27</v>
      </c>
      <c r="B13" t="s">
        <v>28</v>
      </c>
      <c r="C13" s="1">
        <v>43929</v>
      </c>
      <c r="D13" s="2">
        <v>0.1231043</v>
      </c>
      <c r="E13" s="2">
        <v>8.3005899999999994E-2</v>
      </c>
      <c r="G13" t="s">
        <v>17</v>
      </c>
      <c r="H13">
        <v>0.12234250000000001</v>
      </c>
      <c r="I13">
        <v>0.1008589</v>
      </c>
    </row>
    <row r="14" spans="1:9" x14ac:dyDescent="0.3">
      <c r="A14" t="s">
        <v>29</v>
      </c>
      <c r="B14" t="s">
        <v>30</v>
      </c>
      <c r="C14" s="1">
        <v>43936</v>
      </c>
      <c r="D14" s="2">
        <v>8.5561999999999999E-2</v>
      </c>
      <c r="E14" s="2">
        <v>5.8880000000000002E-2</v>
      </c>
      <c r="G14" t="s">
        <v>19</v>
      </c>
      <c r="H14">
        <v>9.8982600000000004E-2</v>
      </c>
      <c r="I14">
        <v>9.3342499999999995E-2</v>
      </c>
    </row>
    <row r="15" spans="1:9" x14ac:dyDescent="0.3">
      <c r="A15" t="s">
        <v>31</v>
      </c>
      <c r="B15" t="s">
        <v>32</v>
      </c>
      <c r="C15" s="1">
        <v>43928</v>
      </c>
      <c r="D15" s="2">
        <v>9.1703400000000004E-2</v>
      </c>
      <c r="E15" s="2">
        <v>6.1866200000000003E-2</v>
      </c>
      <c r="G15" t="s">
        <v>21</v>
      </c>
      <c r="H15">
        <v>7.5141100000000002E-2</v>
      </c>
      <c r="I15">
        <v>8.1137699999999993E-2</v>
      </c>
    </row>
    <row r="16" spans="1:9" x14ac:dyDescent="0.3">
      <c r="A16" t="s">
        <v>33</v>
      </c>
      <c r="B16" t="s">
        <v>34</v>
      </c>
      <c r="C16" s="1">
        <v>43923</v>
      </c>
      <c r="D16" s="2">
        <v>8.1704299999999994E-2</v>
      </c>
      <c r="E16" s="2">
        <v>5.8811299999999997E-2</v>
      </c>
      <c r="G16" t="s">
        <v>23</v>
      </c>
      <c r="H16">
        <v>4.4837000000000002E-2</v>
      </c>
      <c r="I16">
        <v>7.5882500000000006E-2</v>
      </c>
    </row>
    <row r="17" spans="1:9" x14ac:dyDescent="0.3">
      <c r="A17" t="s">
        <v>35</v>
      </c>
      <c r="B17" t="s">
        <v>36</v>
      </c>
      <c r="C17" s="1">
        <v>43918</v>
      </c>
      <c r="D17" s="2">
        <v>0.1274564</v>
      </c>
      <c r="E17" s="2">
        <v>8.6094199999999996E-2</v>
      </c>
      <c r="G17" t="s">
        <v>25</v>
      </c>
      <c r="H17">
        <v>0.14518329999999999</v>
      </c>
      <c r="I17">
        <v>9.9586900000000006E-2</v>
      </c>
    </row>
    <row r="18" spans="1:9" x14ac:dyDescent="0.3">
      <c r="A18" t="s">
        <v>37</v>
      </c>
      <c r="B18" t="s">
        <v>38</v>
      </c>
      <c r="C18" s="1">
        <v>43910</v>
      </c>
      <c r="D18" s="2">
        <v>0.12138839999999999</v>
      </c>
      <c r="E18" s="2">
        <v>8.2598299999999999E-2</v>
      </c>
      <c r="G18" t="s">
        <v>27</v>
      </c>
      <c r="H18">
        <v>0.1193935</v>
      </c>
      <c r="I18">
        <v>0.1000161</v>
      </c>
    </row>
    <row r="19" spans="1:9" x14ac:dyDescent="0.3">
      <c r="A19" t="s">
        <v>39</v>
      </c>
      <c r="B19" t="s">
        <v>40</v>
      </c>
      <c r="C19" s="1">
        <v>43950</v>
      </c>
      <c r="D19" s="2">
        <v>9.8706199999999994E-2</v>
      </c>
      <c r="E19" s="2">
        <v>5.8467900000000003E-2</v>
      </c>
      <c r="G19" t="s">
        <v>29</v>
      </c>
      <c r="H19">
        <v>5.7652399999999999E-2</v>
      </c>
      <c r="I19">
        <v>8.2810900000000007E-2</v>
      </c>
    </row>
    <row r="20" spans="1:9" x14ac:dyDescent="0.3">
      <c r="A20" t="s">
        <v>41</v>
      </c>
      <c r="B20" t="s">
        <v>42</v>
      </c>
      <c r="C20" s="1">
        <v>43902</v>
      </c>
      <c r="D20" s="2">
        <v>0.1142519</v>
      </c>
      <c r="E20" s="2">
        <v>8.4680199999999997E-2</v>
      </c>
      <c r="G20" t="s">
        <v>31</v>
      </c>
      <c r="H20">
        <v>6.5667100000000006E-2</v>
      </c>
      <c r="I20">
        <v>8.2074800000000003E-2</v>
      </c>
    </row>
    <row r="21" spans="1:9" x14ac:dyDescent="0.3">
      <c r="A21" s="45" t="s">
        <v>43</v>
      </c>
      <c r="B21" s="45"/>
      <c r="C21" s="45"/>
      <c r="D21" s="2">
        <v>0.12774199999999999</v>
      </c>
      <c r="E21" s="2">
        <v>8.2200200000000001E-2</v>
      </c>
      <c r="G21" t="s">
        <v>33</v>
      </c>
      <c r="H21">
        <v>8.5263599999999995E-2</v>
      </c>
      <c r="I21">
        <v>7.1932800000000005E-2</v>
      </c>
    </row>
    <row r="22" spans="1:9" x14ac:dyDescent="0.3">
      <c r="A22" s="45" t="s">
        <v>44</v>
      </c>
      <c r="B22" s="45"/>
      <c r="C22" s="45"/>
      <c r="D22" s="2">
        <v>8.5206699999999996E-2</v>
      </c>
      <c r="E22" s="2">
        <v>6.1897300000000002E-2</v>
      </c>
      <c r="G22" t="s">
        <v>35</v>
      </c>
      <c r="H22">
        <v>0.1204992</v>
      </c>
      <c r="I22">
        <v>9.1648199999999999E-2</v>
      </c>
    </row>
    <row r="23" spans="1:9" x14ac:dyDescent="0.3">
      <c r="G23" t="s">
        <v>37</v>
      </c>
      <c r="H23">
        <v>0.1234244</v>
      </c>
      <c r="I23">
        <v>9.5935699999999999E-2</v>
      </c>
    </row>
    <row r="24" spans="1:9" x14ac:dyDescent="0.3">
      <c r="G24" t="s">
        <v>39</v>
      </c>
      <c r="H24">
        <v>7.0707000000000006E-2</v>
      </c>
      <c r="I24">
        <v>6.3210799999999998E-2</v>
      </c>
    </row>
    <row r="25" spans="1:9" x14ac:dyDescent="0.3">
      <c r="G25" t="s">
        <v>41</v>
      </c>
      <c r="H25">
        <v>0.1265346</v>
      </c>
      <c r="I25">
        <v>9.5259700000000003E-2</v>
      </c>
    </row>
    <row r="26" spans="1:9" x14ac:dyDescent="0.3">
      <c r="G26" t="s">
        <v>63</v>
      </c>
      <c r="H26">
        <v>0.12817690000000001</v>
      </c>
      <c r="I26">
        <v>0.1029707</v>
      </c>
    </row>
    <row r="27" spans="1:9" x14ac:dyDescent="0.3">
      <c r="G27" t="s">
        <v>65</v>
      </c>
      <c r="H27">
        <v>0.15796109999999999</v>
      </c>
      <c r="I27">
        <v>0.10123740000000001</v>
      </c>
    </row>
  </sheetData>
  <mergeCells count="2">
    <mergeCell ref="A21:C21"/>
    <mergeCell ref="A22:C2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2F1C-A8DA-4AC4-9704-369111771D4E}">
  <dimension ref="A1:AB12"/>
  <sheetViews>
    <sheetView workbookViewId="0">
      <selection activeCell="O15" sqref="O15"/>
    </sheetView>
  </sheetViews>
  <sheetFormatPr defaultRowHeight="14.4" x14ac:dyDescent="0.3"/>
  <sheetData>
    <row r="1" spans="1:28" x14ac:dyDescent="0.3">
      <c r="A1" s="31" t="s">
        <v>204</v>
      </c>
    </row>
    <row r="3" spans="1:28" ht="27.6" x14ac:dyDescent="0.3">
      <c r="A3" s="28" t="s">
        <v>193</v>
      </c>
      <c r="B3" s="28" t="s">
        <v>194</v>
      </c>
      <c r="C3" s="29" t="s">
        <v>41</v>
      </c>
      <c r="D3" s="29" t="s">
        <v>15</v>
      </c>
      <c r="E3" s="29" t="s">
        <v>17</v>
      </c>
      <c r="F3" s="29" t="s">
        <v>37</v>
      </c>
      <c r="G3" s="29" t="s">
        <v>33</v>
      </c>
      <c r="H3" s="29" t="s">
        <v>29</v>
      </c>
      <c r="I3" s="29" t="s">
        <v>31</v>
      </c>
      <c r="J3" s="29" t="s">
        <v>7</v>
      </c>
      <c r="K3" s="29" t="s">
        <v>23</v>
      </c>
      <c r="L3" s="29" t="s">
        <v>5</v>
      </c>
      <c r="M3" s="29" t="s">
        <v>11</v>
      </c>
      <c r="N3" s="29" t="s">
        <v>39</v>
      </c>
      <c r="O3" s="29" t="s">
        <v>21</v>
      </c>
      <c r="P3" s="29" t="s">
        <v>35</v>
      </c>
      <c r="Q3" s="29" t="s">
        <v>27</v>
      </c>
      <c r="R3" s="29" t="s">
        <v>13</v>
      </c>
      <c r="S3" s="29" t="s">
        <v>19</v>
      </c>
      <c r="T3" s="29" t="s">
        <v>9</v>
      </c>
      <c r="U3" s="29" t="s">
        <v>25</v>
      </c>
      <c r="V3" s="29" t="s">
        <v>59</v>
      </c>
      <c r="W3" s="29" t="s">
        <v>63</v>
      </c>
      <c r="X3" s="29" t="s">
        <v>55</v>
      </c>
      <c r="Y3" s="29" t="s">
        <v>61</v>
      </c>
      <c r="Z3" s="29" t="s">
        <v>65</v>
      </c>
      <c r="AA3" s="29" t="s">
        <v>57</v>
      </c>
      <c r="AB3" s="29" t="s">
        <v>53</v>
      </c>
    </row>
    <row r="4" spans="1:28" x14ac:dyDescent="0.3">
      <c r="A4" s="29" t="s">
        <v>195</v>
      </c>
      <c r="B4" s="29">
        <v>0</v>
      </c>
      <c r="C4" s="29">
        <v>4.7231223050159323E-7</v>
      </c>
      <c r="D4" s="29">
        <v>3.9854006802281881E-7</v>
      </c>
      <c r="E4" s="29">
        <v>8.0080160240400646E-7</v>
      </c>
      <c r="F4" s="29">
        <v>0</v>
      </c>
      <c r="G4" s="29">
        <v>7.7222553673535926E-7</v>
      </c>
      <c r="H4" s="30"/>
      <c r="I4" s="29">
        <v>4.0401072464832703E-6</v>
      </c>
      <c r="J4" s="29">
        <v>2.6137577892561486E-6</v>
      </c>
      <c r="K4" s="29">
        <v>6.6759128059028419E-6</v>
      </c>
      <c r="L4" s="29">
        <v>0</v>
      </c>
      <c r="M4" s="29">
        <v>1.0790170963515059E-6</v>
      </c>
      <c r="N4" s="29">
        <v>2.5894202331255033E-7</v>
      </c>
      <c r="O4" s="29">
        <v>0</v>
      </c>
      <c r="P4" s="29">
        <v>0</v>
      </c>
      <c r="Q4" s="30"/>
      <c r="R4" s="30"/>
      <c r="S4" s="29">
        <v>0</v>
      </c>
      <c r="T4" s="30"/>
      <c r="U4" s="29">
        <v>0</v>
      </c>
      <c r="V4" s="29">
        <v>1.2688899649075792E-7</v>
      </c>
      <c r="W4" s="29">
        <v>8.3755531005878803E-7</v>
      </c>
      <c r="X4" s="29">
        <v>0</v>
      </c>
      <c r="Y4" s="30"/>
      <c r="Z4" s="29">
        <v>1.1300137296668154E-6</v>
      </c>
      <c r="AA4" s="29">
        <v>0</v>
      </c>
      <c r="AB4" s="29">
        <v>0</v>
      </c>
    </row>
    <row r="5" spans="1:28" x14ac:dyDescent="0.3">
      <c r="A5" s="29" t="s">
        <v>196</v>
      </c>
      <c r="B5" s="29">
        <v>10</v>
      </c>
      <c r="C5" s="29">
        <v>1.0557260787778577E-6</v>
      </c>
      <c r="D5" s="29">
        <v>3.8054274782561043E-7</v>
      </c>
      <c r="E5" s="29">
        <v>0</v>
      </c>
      <c r="F5" s="29">
        <v>0</v>
      </c>
      <c r="G5" s="29">
        <v>6.0833811619679175E-7</v>
      </c>
      <c r="H5" s="29">
        <v>2.8611784297049036E-7</v>
      </c>
      <c r="I5" s="29">
        <v>2.7265978057898915E-6</v>
      </c>
      <c r="J5" s="29">
        <v>1.2515867070708807E-5</v>
      </c>
      <c r="K5" s="29">
        <v>3.2661515781574635E-6</v>
      </c>
      <c r="L5" s="29">
        <v>2.802411362881305E-7</v>
      </c>
      <c r="M5" s="29">
        <v>2.4630918009092748E-7</v>
      </c>
      <c r="N5" s="29">
        <v>4.803455106043957E-7</v>
      </c>
      <c r="O5" s="29">
        <v>0</v>
      </c>
      <c r="P5" s="29">
        <v>0</v>
      </c>
      <c r="Q5" s="30"/>
      <c r="R5" s="30"/>
      <c r="S5" s="29">
        <v>0</v>
      </c>
      <c r="T5" s="30"/>
      <c r="U5" s="29">
        <v>5.1185140748900032E-7</v>
      </c>
      <c r="V5" s="29">
        <v>2.5218721975695206E-7</v>
      </c>
      <c r="W5" s="29">
        <v>0</v>
      </c>
      <c r="X5" s="29">
        <v>0</v>
      </c>
      <c r="Y5" s="30"/>
      <c r="Z5" s="29">
        <v>0</v>
      </c>
      <c r="AA5" s="29">
        <v>0</v>
      </c>
      <c r="AB5" s="29">
        <v>5.090841484534176E-7</v>
      </c>
    </row>
    <row r="6" spans="1:28" x14ac:dyDescent="0.3">
      <c r="A6" s="29" t="s">
        <v>197</v>
      </c>
      <c r="B6" s="29">
        <v>20</v>
      </c>
      <c r="C6" s="29">
        <v>5.1975063230912864E-6</v>
      </c>
      <c r="D6" s="29">
        <v>2.848991640108864E-6</v>
      </c>
      <c r="E6" s="29">
        <v>2.4576320616780449E-6</v>
      </c>
      <c r="F6" s="29">
        <v>0</v>
      </c>
      <c r="G6" s="29">
        <v>1.1744212681768499E-6</v>
      </c>
      <c r="H6" s="29">
        <v>1.2005701325723017E-6</v>
      </c>
      <c r="I6" s="29">
        <v>1.2277276714005489E-5</v>
      </c>
      <c r="J6" s="29">
        <v>1.4631438892352575E-5</v>
      </c>
      <c r="K6" s="29">
        <v>1.1961946471853793E-5</v>
      </c>
      <c r="L6" s="29">
        <v>1.4290646600312337E-7</v>
      </c>
      <c r="M6" s="29">
        <v>3.1648928384239692E-6</v>
      </c>
      <c r="N6" s="29">
        <v>2.5637260958425335E-6</v>
      </c>
      <c r="O6" s="29">
        <v>5.1989751780129103E-7</v>
      </c>
      <c r="P6" s="29">
        <v>1.8627211748554994E-6</v>
      </c>
      <c r="Q6" s="30"/>
      <c r="R6" s="30"/>
      <c r="S6" s="29">
        <v>0</v>
      </c>
      <c r="T6" s="30"/>
      <c r="U6" s="29">
        <v>1.4302877739001088E-6</v>
      </c>
      <c r="V6" s="29">
        <v>9.5975829447112038E-7</v>
      </c>
      <c r="W6" s="29">
        <v>6.2650262739539362E-6</v>
      </c>
      <c r="X6" s="29">
        <v>0</v>
      </c>
      <c r="Y6" s="30"/>
      <c r="Z6" s="29">
        <v>0</v>
      </c>
      <c r="AA6" s="29">
        <v>0</v>
      </c>
      <c r="AB6" s="29">
        <v>1.2791593251212251E-6</v>
      </c>
    </row>
    <row r="7" spans="1:28" x14ac:dyDescent="0.3">
      <c r="A7" s="29" t="s">
        <v>198</v>
      </c>
      <c r="B7" s="29">
        <v>30</v>
      </c>
      <c r="C7" s="29">
        <v>1.0674360338956688E-5</v>
      </c>
      <c r="D7" s="29">
        <v>1.0735172043614757E-5</v>
      </c>
      <c r="E7" s="29">
        <v>9.2877920974892376E-6</v>
      </c>
      <c r="F7" s="29">
        <v>1.4124614980651397E-7</v>
      </c>
      <c r="G7" s="29">
        <v>4.3220433175823883E-6</v>
      </c>
      <c r="H7" s="29">
        <v>2.7333572537896924E-6</v>
      </c>
      <c r="I7" s="29">
        <v>4.0335206594634235E-5</v>
      </c>
      <c r="J7" s="29">
        <v>4.3159505524329691E-5</v>
      </c>
      <c r="K7" s="29">
        <v>4.152535774572392E-5</v>
      </c>
      <c r="L7" s="29">
        <v>1.7077001129566002E-6</v>
      </c>
      <c r="M7" s="29">
        <v>7.5541282094321871E-6</v>
      </c>
      <c r="N7" s="29">
        <v>1.0733285246902488E-5</v>
      </c>
      <c r="O7" s="29">
        <v>1.4156240300763481E-6</v>
      </c>
      <c r="P7" s="29">
        <v>8.2283600302474515E-7</v>
      </c>
      <c r="Q7" s="30"/>
      <c r="R7" s="30"/>
      <c r="S7" s="29">
        <v>2.7671289432279225E-7</v>
      </c>
      <c r="T7" s="30"/>
      <c r="U7" s="29">
        <v>5.2442609906599709E-6</v>
      </c>
      <c r="V7" s="29">
        <v>2.1155222304594729E-6</v>
      </c>
      <c r="W7" s="29">
        <v>9.8462545226497929E-6</v>
      </c>
      <c r="X7" s="29">
        <v>0</v>
      </c>
      <c r="Y7" s="29">
        <v>3.9772754390514356E-6</v>
      </c>
      <c r="Z7" s="29">
        <v>4.1009691410274074E-6</v>
      </c>
      <c r="AA7" s="29">
        <v>0</v>
      </c>
      <c r="AB7" s="29">
        <v>7.9388776985017134E-6</v>
      </c>
    </row>
    <row r="8" spans="1:28" x14ac:dyDescent="0.3">
      <c r="A8" s="29" t="s">
        <v>199</v>
      </c>
      <c r="B8" s="29">
        <v>40</v>
      </c>
      <c r="C8" s="29">
        <v>2.7335142323504732E-5</v>
      </c>
      <c r="D8" s="29">
        <v>2.8225966760380881E-5</v>
      </c>
      <c r="E8" s="29">
        <v>3.1811114249118044E-5</v>
      </c>
      <c r="F8" s="29">
        <v>3.6501483663639309E-7</v>
      </c>
      <c r="G8" s="29">
        <v>5.523413710103794E-6</v>
      </c>
      <c r="H8" s="29">
        <v>9.4454134166122826E-6</v>
      </c>
      <c r="I8" s="29">
        <v>1.4378843177204403E-4</v>
      </c>
      <c r="J8" s="29">
        <v>1.0841081221692779E-4</v>
      </c>
      <c r="K8" s="29">
        <v>1.1765944365393789E-4</v>
      </c>
      <c r="L8" s="29">
        <v>5.2376642531509791E-6</v>
      </c>
      <c r="M8" s="29">
        <v>2.449313548873959E-5</v>
      </c>
      <c r="N8" s="29">
        <v>3.2797242759937672E-5</v>
      </c>
      <c r="O8" s="29">
        <v>2.5059309119859426E-6</v>
      </c>
      <c r="P8" s="29">
        <v>1.0787411218019292E-5</v>
      </c>
      <c r="Q8" s="29">
        <v>6.8972176623949898E-6</v>
      </c>
      <c r="R8" s="30"/>
      <c r="S8" s="29">
        <v>4.8719555352858142E-7</v>
      </c>
      <c r="T8" s="29">
        <v>5.4297154363707159E-5</v>
      </c>
      <c r="U8" s="29">
        <v>1.3479369128340327E-5</v>
      </c>
      <c r="V8" s="29">
        <v>6.736076895148863E-6</v>
      </c>
      <c r="W8" s="29">
        <v>3.3224615009773576E-5</v>
      </c>
      <c r="X8" s="29">
        <v>3.0247484921628769E-7</v>
      </c>
      <c r="Y8" s="29">
        <v>6.2963846788812328E-6</v>
      </c>
      <c r="Z8" s="29">
        <v>3.4288026278343338E-6</v>
      </c>
      <c r="AA8" s="29">
        <v>0</v>
      </c>
      <c r="AB8" s="29">
        <v>2.530826308040705E-5</v>
      </c>
    </row>
    <row r="9" spans="1:28" x14ac:dyDescent="0.3">
      <c r="A9" s="29" t="s">
        <v>200</v>
      </c>
      <c r="B9" s="29">
        <v>50</v>
      </c>
      <c r="C9" s="29">
        <v>9.3098148865359217E-5</v>
      </c>
      <c r="D9" s="29">
        <v>1.0306822525896473E-4</v>
      </c>
      <c r="E9" s="29">
        <v>1.2166579284705481E-4</v>
      </c>
      <c r="F9" s="29">
        <v>1.6515863073585602E-6</v>
      </c>
      <c r="G9" s="29">
        <v>2.060442493370286E-5</v>
      </c>
      <c r="H9" s="29">
        <v>2.8240093163793846E-5</v>
      </c>
      <c r="I9" s="29">
        <v>4.2699205372314438E-4</v>
      </c>
      <c r="J9" s="29">
        <v>2.3794897564829119E-4</v>
      </c>
      <c r="K9" s="29">
        <v>2.5662387851485162E-4</v>
      </c>
      <c r="L9" s="29">
        <v>1.4011489421325487E-5</v>
      </c>
      <c r="M9" s="29">
        <v>4.9603353547451473E-5</v>
      </c>
      <c r="N9" s="29">
        <v>9.080669738077651E-5</v>
      </c>
      <c r="O9" s="29">
        <v>5.403623670033124E-6</v>
      </c>
      <c r="P9" s="29">
        <v>3.3085596489415647E-5</v>
      </c>
      <c r="Q9" s="29">
        <v>8.4209580804706758E-6</v>
      </c>
      <c r="R9" s="30"/>
      <c r="S9" s="29">
        <v>1.2090790958385614E-6</v>
      </c>
      <c r="T9" s="29">
        <v>1.6792282861966158E-4</v>
      </c>
      <c r="U9" s="29">
        <v>5.7843040927517121E-5</v>
      </c>
      <c r="V9" s="29">
        <v>2.298272299746901E-5</v>
      </c>
      <c r="W9" s="29">
        <v>1.1259810881450384E-4</v>
      </c>
      <c r="X9" s="29">
        <v>6.4355551551210136E-7</v>
      </c>
      <c r="Y9" s="29">
        <v>1.7479781719144856E-5</v>
      </c>
      <c r="Z9" s="29">
        <v>3.0288757873183998E-5</v>
      </c>
      <c r="AA9" s="29">
        <v>3.0487610741904429E-5</v>
      </c>
      <c r="AB9" s="29">
        <v>4.5103842086558075E-5</v>
      </c>
    </row>
    <row r="10" spans="1:28" x14ac:dyDescent="0.3">
      <c r="A10" s="29" t="s">
        <v>201</v>
      </c>
      <c r="B10" s="29">
        <v>60</v>
      </c>
      <c r="C10" s="29">
        <v>3.411567197575428E-4</v>
      </c>
      <c r="D10" s="29">
        <v>2.8989852392583644E-4</v>
      </c>
      <c r="E10" s="29">
        <v>4.5117732297536014E-4</v>
      </c>
      <c r="F10" s="29">
        <v>5.1133410787538203E-6</v>
      </c>
      <c r="G10" s="29">
        <v>5.7153831067223624E-5</v>
      </c>
      <c r="H10" s="29">
        <v>5.6561108032046141E-5</v>
      </c>
      <c r="I10" s="29">
        <v>9.2460860066088653E-4</v>
      </c>
      <c r="J10" s="29">
        <v>5.7241397840616796E-4</v>
      </c>
      <c r="K10" s="29">
        <v>4.0895574360797935E-4</v>
      </c>
      <c r="L10" s="29">
        <v>3.1739356405200493E-5</v>
      </c>
      <c r="M10" s="29">
        <v>1.2170682284736692E-4</v>
      </c>
      <c r="N10" s="29">
        <v>1.5389763942509909E-4</v>
      </c>
      <c r="O10" s="29">
        <v>1.9522489210338553E-5</v>
      </c>
      <c r="P10" s="29">
        <v>1.0588766323703997E-4</v>
      </c>
      <c r="Q10" s="29">
        <v>3.5826640007097089E-5</v>
      </c>
      <c r="R10" s="29">
        <v>8.8613203367301732E-5</v>
      </c>
      <c r="S10" s="29">
        <v>4.1574187720685708E-6</v>
      </c>
      <c r="T10" s="29">
        <v>4.7271243736002105E-4</v>
      </c>
      <c r="U10" s="29">
        <v>2.3338800967926288E-4</v>
      </c>
      <c r="V10" s="29">
        <v>7.9104544076920432E-5</v>
      </c>
      <c r="W10" s="29">
        <v>3.2727897698808263E-4</v>
      </c>
      <c r="X10" s="29">
        <v>4.9034639955612335E-6</v>
      </c>
      <c r="Y10" s="29">
        <v>6.8124479498358893E-5</v>
      </c>
      <c r="Z10" s="29">
        <v>1.2788574176287936E-4</v>
      </c>
      <c r="AA10" s="29">
        <v>1.130975924005208E-4</v>
      </c>
      <c r="AB10" s="29">
        <v>1.0969308630954632E-4</v>
      </c>
    </row>
    <row r="11" spans="1:28" x14ac:dyDescent="0.3">
      <c r="A11" s="29" t="s">
        <v>202</v>
      </c>
      <c r="B11" s="29">
        <v>70</v>
      </c>
      <c r="C11" s="29">
        <v>1.2168437474005718E-3</v>
      </c>
      <c r="D11" s="29">
        <v>7.4340433793366415E-4</v>
      </c>
      <c r="E11" s="29">
        <v>1.4672640551157854E-3</v>
      </c>
      <c r="F11" s="29">
        <v>1.9097658121588049E-5</v>
      </c>
      <c r="G11" s="29">
        <v>9.8877906243287385E-5</v>
      </c>
      <c r="H11" s="29">
        <v>6.4462684108482489E-5</v>
      </c>
      <c r="I11" s="29">
        <v>1.4489301892849262E-3</v>
      </c>
      <c r="J11" s="29">
        <v>1.2233071193929342E-3</v>
      </c>
      <c r="K11" s="29">
        <v>5.6031530448612742E-4</v>
      </c>
      <c r="L11" s="29">
        <v>5.7810076078929442E-5</v>
      </c>
      <c r="M11" s="29">
        <v>2.3992795089912368E-4</v>
      </c>
      <c r="N11" s="29">
        <v>2.1679408965113089E-4</v>
      </c>
      <c r="O11" s="29">
        <v>2.3410500194599784E-5</v>
      </c>
      <c r="P11" s="29">
        <v>2.8773050355784168E-4</v>
      </c>
      <c r="Q11" s="29">
        <v>1.2543454108877183E-4</v>
      </c>
      <c r="R11" s="29">
        <v>2.9344625327141387E-4</v>
      </c>
      <c r="S11" s="29">
        <v>9.8854675903400448E-6</v>
      </c>
      <c r="T11" s="29">
        <v>1.2304581694568464E-3</v>
      </c>
      <c r="U11" s="29">
        <v>1.0229189129413066E-3</v>
      </c>
      <c r="V11" s="29">
        <v>2.6688388570088605E-4</v>
      </c>
      <c r="W11" s="29">
        <v>1.1113972022964182E-3</v>
      </c>
      <c r="X11" s="29">
        <v>1.6789646312560387E-5</v>
      </c>
      <c r="Y11" s="29">
        <v>1.9962767666458772E-4</v>
      </c>
      <c r="Z11" s="29">
        <v>4.508020686362772E-4</v>
      </c>
      <c r="AA11" s="29">
        <v>4.5914168993293748E-4</v>
      </c>
      <c r="AB11" s="29">
        <v>8.9498496217127517E-5</v>
      </c>
    </row>
    <row r="12" spans="1:28" x14ac:dyDescent="0.3">
      <c r="A12" s="29" t="s">
        <v>203</v>
      </c>
      <c r="B12" s="29">
        <v>80</v>
      </c>
      <c r="C12" s="29">
        <v>4.3986660013318095E-3</v>
      </c>
      <c r="D12" s="29">
        <v>2.7574524466710435E-3</v>
      </c>
      <c r="E12" s="29">
        <v>4.317276902601694E-3</v>
      </c>
      <c r="F12" s="29">
        <v>5.7109484269030921E-5</v>
      </c>
      <c r="G12" s="29">
        <v>1.4872848084792736E-4</v>
      </c>
      <c r="H12" s="29">
        <v>7.5413518781939829E-5</v>
      </c>
      <c r="I12" s="29">
        <v>1.9989735000945459E-3</v>
      </c>
      <c r="J12" s="29">
        <v>2.7504029187596043E-3</v>
      </c>
      <c r="K12" s="29">
        <v>6.9086696443948741E-4</v>
      </c>
      <c r="L12" s="29">
        <v>1.8211741285849645E-4</v>
      </c>
      <c r="M12" s="29">
        <v>5.1395558620018678E-4</v>
      </c>
      <c r="N12" s="29">
        <v>4.6231098593152106E-4</v>
      </c>
      <c r="O12" s="29">
        <v>4.5657440282753845E-5</v>
      </c>
      <c r="P12" s="29">
        <v>1.5020471804009952E-3</v>
      </c>
      <c r="Q12" s="29">
        <v>6.8200000874358993E-4</v>
      </c>
      <c r="R12" s="29">
        <v>1.2931681887952289E-3</v>
      </c>
      <c r="S12" s="29">
        <v>2.880707776686476E-5</v>
      </c>
      <c r="T12" s="29">
        <v>2.5961418653911599E-3</v>
      </c>
      <c r="U12" s="29">
        <v>4.5000800598417445E-3</v>
      </c>
      <c r="V12" s="29">
        <v>9.5324098531181754E-4</v>
      </c>
      <c r="W12" s="29">
        <v>6.3524162674480017E-3</v>
      </c>
      <c r="X12" s="29">
        <v>5.2119313427546097E-5</v>
      </c>
      <c r="Y12" s="29">
        <v>6.3553031989905726E-4</v>
      </c>
      <c r="Z12" s="29">
        <v>2.5347604063456117E-3</v>
      </c>
      <c r="AA12" s="29">
        <v>3.2545749432582646E-3</v>
      </c>
      <c r="AB12" s="29">
        <v>3.1154118480056643E-4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6A0E1-4CDB-49F1-B153-F5A9642A4A7A}">
  <dimension ref="A1:C204"/>
  <sheetViews>
    <sheetView workbookViewId="0"/>
  </sheetViews>
  <sheetFormatPr defaultRowHeight="14.4" x14ac:dyDescent="0.3"/>
  <cols>
    <col min="1" max="1" width="36.109375" bestFit="1" customWidth="1"/>
    <col min="2" max="2" width="19.44140625" bestFit="1" customWidth="1"/>
    <col min="3" max="3" width="11" style="32" bestFit="1" customWidth="1"/>
  </cols>
  <sheetData>
    <row r="1" spans="1:3" x14ac:dyDescent="0.3">
      <c r="A1" t="s">
        <v>206</v>
      </c>
    </row>
    <row r="3" spans="1:3" x14ac:dyDescent="0.3">
      <c r="A3" t="s">
        <v>207</v>
      </c>
      <c r="B3" t="s">
        <v>208</v>
      </c>
      <c r="C3" s="32" t="s">
        <v>209</v>
      </c>
    </row>
    <row r="4" spans="1:3" x14ac:dyDescent="0.3">
      <c r="A4" t="s">
        <v>53</v>
      </c>
      <c r="B4">
        <v>0.57214860000000001</v>
      </c>
      <c r="C4" s="32">
        <v>1.5670869999999999</v>
      </c>
    </row>
    <row r="5" spans="1:3" x14ac:dyDescent="0.3">
      <c r="A5" t="s">
        <v>210</v>
      </c>
      <c r="B5">
        <v>0.45315319999999998</v>
      </c>
      <c r="C5" s="32">
        <v>1.2411650000000001</v>
      </c>
    </row>
    <row r="6" spans="1:3" x14ac:dyDescent="0.3">
      <c r="A6" t="s">
        <v>211</v>
      </c>
      <c r="B6">
        <v>0.40824199999999999</v>
      </c>
      <c r="C6" s="32">
        <v>1.118155</v>
      </c>
    </row>
    <row r="7" spans="1:3" x14ac:dyDescent="0.3">
      <c r="A7" t="s">
        <v>212</v>
      </c>
      <c r="B7">
        <v>0.58924900000000002</v>
      </c>
      <c r="C7" s="32">
        <v>1.6139239999999999</v>
      </c>
    </row>
    <row r="8" spans="1:3" x14ac:dyDescent="0.3">
      <c r="A8" t="s">
        <v>213</v>
      </c>
      <c r="B8">
        <v>0.45131549999999998</v>
      </c>
      <c r="C8" s="32">
        <v>1.2361310000000001</v>
      </c>
    </row>
    <row r="9" spans="1:3" x14ac:dyDescent="0.3">
      <c r="A9" t="s">
        <v>5</v>
      </c>
      <c r="B9">
        <v>0.41378199999999998</v>
      </c>
      <c r="C9" s="32">
        <v>1.133329</v>
      </c>
    </row>
    <row r="10" spans="1:3" x14ac:dyDescent="0.3">
      <c r="A10" t="s">
        <v>214</v>
      </c>
      <c r="B10">
        <v>0.4783655</v>
      </c>
      <c r="C10" s="32">
        <v>1.3102199999999999</v>
      </c>
    </row>
    <row r="11" spans="1:3" x14ac:dyDescent="0.3">
      <c r="A11" t="s">
        <v>215</v>
      </c>
      <c r="B11">
        <v>0.46117059999999999</v>
      </c>
      <c r="C11" s="32">
        <v>1.2631239999999999</v>
      </c>
    </row>
    <row r="12" spans="1:3" x14ac:dyDescent="0.3">
      <c r="A12" t="s">
        <v>55</v>
      </c>
      <c r="B12">
        <v>0.34059</v>
      </c>
      <c r="C12" s="32">
        <v>0.93285949999999995</v>
      </c>
    </row>
    <row r="13" spans="1:3" x14ac:dyDescent="0.3">
      <c r="A13" t="s">
        <v>216</v>
      </c>
      <c r="B13">
        <v>0.37925009999999998</v>
      </c>
      <c r="C13" s="32">
        <v>1.038748</v>
      </c>
    </row>
    <row r="14" spans="1:3" x14ac:dyDescent="0.3">
      <c r="A14" t="s">
        <v>217</v>
      </c>
      <c r="B14">
        <v>0.51751420000000004</v>
      </c>
      <c r="C14" s="32">
        <v>1.417446</v>
      </c>
    </row>
    <row r="15" spans="1:3" x14ac:dyDescent="0.3">
      <c r="A15" t="s">
        <v>218</v>
      </c>
      <c r="B15">
        <v>0.4624934</v>
      </c>
      <c r="C15" s="32">
        <v>1.2667470000000001</v>
      </c>
    </row>
    <row r="16" spans="1:3" x14ac:dyDescent="0.3">
      <c r="A16" t="s">
        <v>219</v>
      </c>
      <c r="B16">
        <v>0.46598590000000001</v>
      </c>
      <c r="C16" s="32">
        <v>1.276313</v>
      </c>
    </row>
    <row r="17" spans="1:3" x14ac:dyDescent="0.3">
      <c r="A17" t="s">
        <v>220</v>
      </c>
      <c r="B17">
        <v>0.4276837</v>
      </c>
      <c r="C17" s="32">
        <v>1.171405</v>
      </c>
    </row>
    <row r="18" spans="1:3" x14ac:dyDescent="0.3">
      <c r="A18" t="s">
        <v>221</v>
      </c>
      <c r="B18">
        <v>0.35992020000000002</v>
      </c>
      <c r="C18" s="32">
        <v>0.98580400000000001</v>
      </c>
    </row>
    <row r="19" spans="1:3" x14ac:dyDescent="0.3">
      <c r="A19" t="s">
        <v>222</v>
      </c>
      <c r="B19">
        <v>0.46178940000000002</v>
      </c>
      <c r="C19" s="32">
        <v>1.2648189999999999</v>
      </c>
    </row>
    <row r="20" spans="1:3" x14ac:dyDescent="0.3">
      <c r="A20" t="s">
        <v>223</v>
      </c>
      <c r="B20">
        <v>0.37248779999999998</v>
      </c>
      <c r="C20" s="32">
        <v>1.0202260000000001</v>
      </c>
    </row>
    <row r="21" spans="1:3" x14ac:dyDescent="0.3">
      <c r="A21" t="s">
        <v>224</v>
      </c>
      <c r="B21">
        <v>0.37544359999999999</v>
      </c>
      <c r="C21" s="32">
        <v>1.028322</v>
      </c>
    </row>
    <row r="22" spans="1:3" x14ac:dyDescent="0.3">
      <c r="A22" t="s">
        <v>225</v>
      </c>
      <c r="B22">
        <v>0.54540440000000001</v>
      </c>
      <c r="C22" s="32">
        <v>1.4938359999999999</v>
      </c>
    </row>
    <row r="23" spans="1:3" x14ac:dyDescent="0.3">
      <c r="A23" t="s">
        <v>226</v>
      </c>
      <c r="B23">
        <v>0.36943860000000001</v>
      </c>
      <c r="C23" s="32">
        <v>1.0118739999999999</v>
      </c>
    </row>
    <row r="24" spans="1:3" x14ac:dyDescent="0.3">
      <c r="A24" t="s">
        <v>227</v>
      </c>
      <c r="B24">
        <v>0.3356403</v>
      </c>
      <c r="C24" s="32">
        <v>0.91930250000000002</v>
      </c>
    </row>
    <row r="25" spans="1:3" x14ac:dyDescent="0.3">
      <c r="A25" t="s">
        <v>228</v>
      </c>
      <c r="B25">
        <v>0.43146119999999999</v>
      </c>
      <c r="C25" s="32">
        <v>1.181751</v>
      </c>
    </row>
    <row r="26" spans="1:3" x14ac:dyDescent="0.3">
      <c r="A26" t="s">
        <v>229</v>
      </c>
      <c r="B26">
        <v>0.50171849999999996</v>
      </c>
      <c r="C26" s="32">
        <v>1.3741829999999999</v>
      </c>
    </row>
    <row r="27" spans="1:3" x14ac:dyDescent="0.3">
      <c r="A27" t="s">
        <v>7</v>
      </c>
      <c r="B27">
        <v>0.3522092</v>
      </c>
      <c r="C27" s="32">
        <v>0.96468390000000004</v>
      </c>
    </row>
    <row r="28" spans="1:3" x14ac:dyDescent="0.3">
      <c r="A28" t="s">
        <v>230</v>
      </c>
      <c r="B28">
        <v>0.43252629999999997</v>
      </c>
      <c r="C28" s="32">
        <v>1.1846680000000001</v>
      </c>
    </row>
    <row r="29" spans="1:3" x14ac:dyDescent="0.3">
      <c r="A29" t="s">
        <v>231</v>
      </c>
      <c r="B29">
        <v>0.49027850000000001</v>
      </c>
      <c r="C29" s="32">
        <v>1.342849</v>
      </c>
    </row>
    <row r="30" spans="1:3" x14ac:dyDescent="0.3">
      <c r="A30" t="s">
        <v>232</v>
      </c>
      <c r="B30">
        <v>0.64161829999999997</v>
      </c>
      <c r="C30" s="32">
        <v>1.757361</v>
      </c>
    </row>
    <row r="31" spans="1:3" x14ac:dyDescent="0.3">
      <c r="A31" t="s">
        <v>233</v>
      </c>
      <c r="B31">
        <v>0.56152469999999999</v>
      </c>
      <c r="C31" s="32">
        <v>1.5379890000000001</v>
      </c>
    </row>
    <row r="32" spans="1:3" x14ac:dyDescent="0.3">
      <c r="A32" t="s">
        <v>234</v>
      </c>
      <c r="B32">
        <v>0.51219610000000004</v>
      </c>
      <c r="C32" s="32">
        <v>1.4028799999999999</v>
      </c>
    </row>
    <row r="33" spans="1:3" x14ac:dyDescent="0.3">
      <c r="A33" t="s">
        <v>235</v>
      </c>
      <c r="B33">
        <v>0.5292926</v>
      </c>
      <c r="C33" s="32">
        <v>1.4497070000000001</v>
      </c>
    </row>
    <row r="34" spans="1:3" x14ac:dyDescent="0.3">
      <c r="A34" t="s">
        <v>236</v>
      </c>
      <c r="B34">
        <v>0.64002700000000001</v>
      </c>
      <c r="C34" s="32">
        <v>1.7530030000000001</v>
      </c>
    </row>
    <row r="35" spans="1:3" x14ac:dyDescent="0.3">
      <c r="A35" t="s">
        <v>57</v>
      </c>
      <c r="B35">
        <v>0.34749819999999998</v>
      </c>
      <c r="C35" s="32">
        <v>0.95178059999999998</v>
      </c>
    </row>
    <row r="36" spans="1:3" x14ac:dyDescent="0.3">
      <c r="A36" t="s">
        <v>237</v>
      </c>
      <c r="B36">
        <v>0.6360943</v>
      </c>
      <c r="C36" s="32">
        <v>1.7422310000000001</v>
      </c>
    </row>
    <row r="37" spans="1:3" x14ac:dyDescent="0.3">
      <c r="A37" t="s">
        <v>238</v>
      </c>
      <c r="B37">
        <v>0.58168339999999996</v>
      </c>
      <c r="C37" s="32">
        <v>1.593202</v>
      </c>
    </row>
    <row r="38" spans="1:3" x14ac:dyDescent="0.3">
      <c r="A38" t="s">
        <v>239</v>
      </c>
      <c r="B38">
        <v>0.35053640000000003</v>
      </c>
      <c r="C38" s="32">
        <v>0.96010209999999996</v>
      </c>
    </row>
    <row r="39" spans="1:3" x14ac:dyDescent="0.3">
      <c r="A39" t="s">
        <v>9</v>
      </c>
      <c r="B39">
        <v>0.35220760000000001</v>
      </c>
      <c r="C39" s="32">
        <v>0.96467950000000002</v>
      </c>
    </row>
    <row r="40" spans="1:3" x14ac:dyDescent="0.3">
      <c r="A40" t="s">
        <v>240</v>
      </c>
      <c r="B40">
        <v>0.44317699999999999</v>
      </c>
      <c r="C40" s="32">
        <v>1.21384</v>
      </c>
    </row>
    <row r="41" spans="1:3" x14ac:dyDescent="0.3">
      <c r="A41" t="s">
        <v>241</v>
      </c>
      <c r="B41">
        <v>0.29956430000000001</v>
      </c>
      <c r="C41" s="32">
        <v>0.82049209999999995</v>
      </c>
    </row>
    <row r="42" spans="1:3" x14ac:dyDescent="0.3">
      <c r="A42" t="s">
        <v>242</v>
      </c>
      <c r="B42">
        <v>0.33646710000000002</v>
      </c>
      <c r="C42" s="32">
        <v>0.92156700000000003</v>
      </c>
    </row>
    <row r="43" spans="1:3" x14ac:dyDescent="0.3">
      <c r="A43" t="s">
        <v>243</v>
      </c>
      <c r="B43">
        <v>0.34745110000000001</v>
      </c>
      <c r="C43" s="32">
        <v>0.95165169999999999</v>
      </c>
    </row>
    <row r="44" spans="1:3" x14ac:dyDescent="0.3">
      <c r="A44" t="s">
        <v>11</v>
      </c>
      <c r="B44">
        <v>0.35960160000000002</v>
      </c>
      <c r="C44" s="32">
        <v>0.98493120000000001</v>
      </c>
    </row>
    <row r="45" spans="1:3" x14ac:dyDescent="0.3">
      <c r="A45" t="s">
        <v>244</v>
      </c>
      <c r="B45">
        <v>0.57793050000000001</v>
      </c>
      <c r="C45" s="32">
        <v>1.5829230000000001</v>
      </c>
    </row>
    <row r="46" spans="1:3" x14ac:dyDescent="0.3">
      <c r="A46" t="s">
        <v>245</v>
      </c>
      <c r="B46">
        <v>0.59827039999999998</v>
      </c>
      <c r="C46" s="32">
        <v>1.638633</v>
      </c>
    </row>
    <row r="47" spans="1:3" x14ac:dyDescent="0.3">
      <c r="A47" t="s">
        <v>246</v>
      </c>
      <c r="B47">
        <v>0.32773140000000001</v>
      </c>
      <c r="C47" s="32">
        <v>0.89764029999999995</v>
      </c>
    </row>
    <row r="48" spans="1:3" x14ac:dyDescent="0.3">
      <c r="A48" t="s">
        <v>247</v>
      </c>
      <c r="B48">
        <v>0.43937520000000002</v>
      </c>
      <c r="C48" s="32">
        <v>1.203427</v>
      </c>
    </row>
    <row r="49" spans="1:3" x14ac:dyDescent="0.3">
      <c r="A49" t="s">
        <v>248</v>
      </c>
      <c r="B49">
        <v>0.38186569999999997</v>
      </c>
      <c r="C49" s="32">
        <v>1.045912</v>
      </c>
    </row>
    <row r="50" spans="1:3" x14ac:dyDescent="0.3">
      <c r="A50" t="s">
        <v>249</v>
      </c>
      <c r="B50">
        <v>0.35367500000000002</v>
      </c>
      <c r="C50" s="32">
        <v>0.96869870000000002</v>
      </c>
    </row>
    <row r="51" spans="1:3" x14ac:dyDescent="0.3">
      <c r="A51" t="s">
        <v>250</v>
      </c>
      <c r="B51">
        <v>0.39935809999999999</v>
      </c>
      <c r="C51" s="32">
        <v>1.0938220000000001</v>
      </c>
    </row>
    <row r="52" spans="1:3" x14ac:dyDescent="0.3">
      <c r="A52" t="s">
        <v>251</v>
      </c>
      <c r="B52">
        <v>0.420126</v>
      </c>
      <c r="C52" s="32">
        <v>1.1507050000000001</v>
      </c>
    </row>
    <row r="53" spans="1:3" x14ac:dyDescent="0.3">
      <c r="A53" t="s">
        <v>252</v>
      </c>
      <c r="B53">
        <v>0.64475210000000005</v>
      </c>
      <c r="C53" s="32">
        <v>1.7659450000000001</v>
      </c>
    </row>
    <row r="54" spans="1:3" x14ac:dyDescent="0.3">
      <c r="A54" t="s">
        <v>253</v>
      </c>
      <c r="B54">
        <v>0.4865623</v>
      </c>
      <c r="C54" s="32">
        <v>1.33267</v>
      </c>
    </row>
    <row r="55" spans="1:3" x14ac:dyDescent="0.3">
      <c r="A55" t="s">
        <v>254</v>
      </c>
      <c r="B55">
        <v>0.54387770000000002</v>
      </c>
      <c r="C55" s="32">
        <v>1.489655</v>
      </c>
    </row>
    <row r="56" spans="1:3" x14ac:dyDescent="0.3">
      <c r="A56" t="s">
        <v>13</v>
      </c>
      <c r="B56">
        <v>0.38076680000000002</v>
      </c>
      <c r="C56" s="32">
        <v>1.042902</v>
      </c>
    </row>
    <row r="57" spans="1:3" x14ac:dyDescent="0.3">
      <c r="A57" t="s">
        <v>255</v>
      </c>
      <c r="B57">
        <v>0.51549610000000001</v>
      </c>
      <c r="C57" s="32">
        <v>1.4119189999999999</v>
      </c>
    </row>
    <row r="58" spans="1:3" x14ac:dyDescent="0.3">
      <c r="A58" t="s">
        <v>256</v>
      </c>
      <c r="B58">
        <v>0.34452149999999998</v>
      </c>
      <c r="C58" s="32">
        <v>0.94362769999999996</v>
      </c>
    </row>
    <row r="59" spans="1:3" x14ac:dyDescent="0.3">
      <c r="A59" t="s">
        <v>257</v>
      </c>
      <c r="B59">
        <v>0.3576067</v>
      </c>
      <c r="C59" s="32">
        <v>0.97946730000000004</v>
      </c>
    </row>
    <row r="60" spans="1:3" x14ac:dyDescent="0.3">
      <c r="A60" t="s">
        <v>258</v>
      </c>
      <c r="B60">
        <v>0.52825230000000001</v>
      </c>
      <c r="C60" s="32">
        <v>1.4468570000000001</v>
      </c>
    </row>
    <row r="61" spans="1:3" x14ac:dyDescent="0.3">
      <c r="A61" t="s">
        <v>259</v>
      </c>
      <c r="B61">
        <v>0.4015339</v>
      </c>
      <c r="C61" s="32">
        <v>1.099782</v>
      </c>
    </row>
    <row r="62" spans="1:3" x14ac:dyDescent="0.3">
      <c r="A62" t="s">
        <v>260</v>
      </c>
      <c r="B62">
        <v>0.63097599999999998</v>
      </c>
      <c r="C62" s="32">
        <v>1.728213</v>
      </c>
    </row>
    <row r="63" spans="1:3" x14ac:dyDescent="0.3">
      <c r="A63" t="s">
        <v>261</v>
      </c>
      <c r="B63">
        <v>0.52104720000000004</v>
      </c>
      <c r="C63" s="32">
        <v>1.4271229999999999</v>
      </c>
    </row>
    <row r="64" spans="1:3" x14ac:dyDescent="0.3">
      <c r="A64" t="s">
        <v>262</v>
      </c>
      <c r="B64">
        <v>0.3774132</v>
      </c>
      <c r="C64" s="32">
        <v>1.0337160000000001</v>
      </c>
    </row>
    <row r="65" spans="1:3" x14ac:dyDescent="0.3">
      <c r="A65" t="s">
        <v>263</v>
      </c>
      <c r="B65">
        <v>0.5543169</v>
      </c>
      <c r="C65" s="32">
        <v>1.5182469999999999</v>
      </c>
    </row>
    <row r="66" spans="1:3" x14ac:dyDescent="0.3">
      <c r="A66" t="s">
        <v>264</v>
      </c>
      <c r="B66">
        <v>0.51631369999999999</v>
      </c>
      <c r="C66" s="32">
        <v>1.414158</v>
      </c>
    </row>
    <row r="67" spans="1:3" x14ac:dyDescent="0.3">
      <c r="A67" t="s">
        <v>265</v>
      </c>
      <c r="B67">
        <v>0.58463560000000003</v>
      </c>
      <c r="C67" s="32">
        <v>1.601288</v>
      </c>
    </row>
    <row r="68" spans="1:3" x14ac:dyDescent="0.3">
      <c r="A68" t="s">
        <v>266</v>
      </c>
      <c r="B68">
        <v>0.35862339999999998</v>
      </c>
      <c r="C68" s="32">
        <v>0.98225189999999996</v>
      </c>
    </row>
    <row r="69" spans="1:3" x14ac:dyDescent="0.3">
      <c r="A69" t="s">
        <v>15</v>
      </c>
      <c r="B69">
        <v>0.34276909999999999</v>
      </c>
      <c r="C69" s="32">
        <v>0.93882790000000005</v>
      </c>
    </row>
    <row r="70" spans="1:3" x14ac:dyDescent="0.3">
      <c r="A70" t="s">
        <v>267</v>
      </c>
      <c r="B70">
        <v>0.39428590000000002</v>
      </c>
      <c r="C70" s="32">
        <v>1.0799300000000001</v>
      </c>
    </row>
    <row r="71" spans="1:3" x14ac:dyDescent="0.3">
      <c r="A71" t="s">
        <v>268</v>
      </c>
      <c r="B71">
        <v>0.4192593</v>
      </c>
      <c r="C71" s="32">
        <v>1.148331</v>
      </c>
    </row>
    <row r="72" spans="1:3" x14ac:dyDescent="0.3">
      <c r="A72" t="s">
        <v>269</v>
      </c>
      <c r="B72">
        <v>0.58236659999999996</v>
      </c>
      <c r="C72" s="32">
        <v>1.5950740000000001</v>
      </c>
    </row>
    <row r="73" spans="1:3" x14ac:dyDescent="0.3">
      <c r="A73" t="s">
        <v>270</v>
      </c>
      <c r="B73">
        <v>0.64399830000000002</v>
      </c>
      <c r="C73" s="32">
        <v>1.7638799999999999</v>
      </c>
    </row>
    <row r="74" spans="1:3" x14ac:dyDescent="0.3">
      <c r="A74" t="s">
        <v>271</v>
      </c>
      <c r="B74">
        <v>0.48867719999999998</v>
      </c>
      <c r="C74" s="32">
        <v>1.338463</v>
      </c>
    </row>
    <row r="75" spans="1:3" x14ac:dyDescent="0.3">
      <c r="A75" t="s">
        <v>59</v>
      </c>
      <c r="B75">
        <v>0.37021599999999999</v>
      </c>
      <c r="C75" s="32">
        <v>1.0140039999999999</v>
      </c>
    </row>
    <row r="76" spans="1:3" x14ac:dyDescent="0.3">
      <c r="A76" t="s">
        <v>272</v>
      </c>
      <c r="B76">
        <v>0.62312230000000002</v>
      </c>
      <c r="C76" s="32">
        <v>1.7067019999999999</v>
      </c>
    </row>
    <row r="77" spans="1:3" x14ac:dyDescent="0.3">
      <c r="A77" t="s">
        <v>273</v>
      </c>
      <c r="B77">
        <v>0.3524293</v>
      </c>
      <c r="C77" s="32">
        <v>0.9652868</v>
      </c>
    </row>
    <row r="78" spans="1:3" x14ac:dyDescent="0.3">
      <c r="A78" t="s">
        <v>274</v>
      </c>
      <c r="B78">
        <v>0.52240940000000002</v>
      </c>
      <c r="C78" s="32">
        <v>1.4308540000000001</v>
      </c>
    </row>
    <row r="79" spans="1:3" x14ac:dyDescent="0.3">
      <c r="A79" t="s">
        <v>275</v>
      </c>
      <c r="B79">
        <v>0.3069055</v>
      </c>
      <c r="C79" s="32">
        <v>0.84059919999999999</v>
      </c>
    </row>
    <row r="80" spans="1:3" x14ac:dyDescent="0.3">
      <c r="A80" t="s">
        <v>276</v>
      </c>
      <c r="B80">
        <v>0.37776110000000002</v>
      </c>
      <c r="C80" s="32">
        <v>1.0346690000000001</v>
      </c>
    </row>
    <row r="81" spans="1:3" x14ac:dyDescent="0.3">
      <c r="A81" t="s">
        <v>277</v>
      </c>
      <c r="B81">
        <v>0.39116010000000001</v>
      </c>
      <c r="C81" s="32">
        <v>1.0713680000000001</v>
      </c>
    </row>
    <row r="82" spans="1:3" x14ac:dyDescent="0.3">
      <c r="A82" t="s">
        <v>278</v>
      </c>
      <c r="B82">
        <v>0.64740370000000003</v>
      </c>
      <c r="C82" s="32">
        <v>1.773207</v>
      </c>
    </row>
    <row r="83" spans="1:3" x14ac:dyDescent="0.3">
      <c r="A83" t="s">
        <v>279</v>
      </c>
      <c r="B83">
        <v>0.64886089999999996</v>
      </c>
      <c r="C83" s="32">
        <v>1.7771980000000001</v>
      </c>
    </row>
    <row r="84" spans="1:3" x14ac:dyDescent="0.3">
      <c r="A84" t="s">
        <v>280</v>
      </c>
      <c r="B84">
        <v>0.35567690000000002</v>
      </c>
      <c r="C84" s="32">
        <v>0.97418179999999999</v>
      </c>
    </row>
    <row r="85" spans="1:3" x14ac:dyDescent="0.3">
      <c r="A85" t="s">
        <v>281</v>
      </c>
      <c r="B85">
        <v>0.46384930000000002</v>
      </c>
      <c r="C85" s="32">
        <v>1.2704610000000001</v>
      </c>
    </row>
    <row r="86" spans="1:3" x14ac:dyDescent="0.3">
      <c r="A86" t="s">
        <v>282</v>
      </c>
      <c r="B86">
        <v>0.36842439999999999</v>
      </c>
      <c r="C86" s="32">
        <v>1.009096</v>
      </c>
    </row>
    <row r="87" spans="1:3" x14ac:dyDescent="0.3">
      <c r="A87" t="s">
        <v>61</v>
      </c>
      <c r="B87">
        <v>0.42856620000000001</v>
      </c>
      <c r="C87" s="32">
        <v>1.1738219999999999</v>
      </c>
    </row>
    <row r="88" spans="1:3" x14ac:dyDescent="0.3">
      <c r="A88" t="s">
        <v>283</v>
      </c>
      <c r="B88">
        <v>0.3710522</v>
      </c>
      <c r="C88" s="32">
        <v>1.016294</v>
      </c>
    </row>
    <row r="89" spans="1:3" x14ac:dyDescent="0.3">
      <c r="A89" t="s">
        <v>284</v>
      </c>
      <c r="B89">
        <v>0.48773339999999998</v>
      </c>
      <c r="C89" s="32">
        <v>1.3358779999999999</v>
      </c>
    </row>
    <row r="90" spans="1:3" x14ac:dyDescent="0.3">
      <c r="A90" t="s">
        <v>285</v>
      </c>
      <c r="B90">
        <v>0.50119840000000004</v>
      </c>
      <c r="C90" s="32">
        <v>1.3727579999999999</v>
      </c>
    </row>
    <row r="91" spans="1:3" x14ac:dyDescent="0.3">
      <c r="A91" t="s">
        <v>286</v>
      </c>
      <c r="B91">
        <v>0.51172640000000003</v>
      </c>
      <c r="C91" s="32">
        <v>1.401594</v>
      </c>
    </row>
    <row r="92" spans="1:3" x14ac:dyDescent="0.3">
      <c r="A92" t="s">
        <v>287</v>
      </c>
      <c r="B92">
        <v>0.54372140000000002</v>
      </c>
      <c r="C92" s="32">
        <v>1.4892270000000001</v>
      </c>
    </row>
    <row r="93" spans="1:3" x14ac:dyDescent="0.3">
      <c r="A93" t="s">
        <v>288</v>
      </c>
      <c r="B93">
        <v>0.3670312</v>
      </c>
      <c r="C93" s="32">
        <v>1.00528</v>
      </c>
    </row>
    <row r="94" spans="1:3" x14ac:dyDescent="0.3">
      <c r="A94" t="s">
        <v>289</v>
      </c>
      <c r="B94">
        <v>0.3563905</v>
      </c>
      <c r="C94" s="32">
        <v>0.97613620000000001</v>
      </c>
    </row>
    <row r="95" spans="1:3" x14ac:dyDescent="0.3">
      <c r="A95" t="s">
        <v>17</v>
      </c>
      <c r="B95">
        <v>0.35135759999999999</v>
      </c>
      <c r="C95" s="32">
        <v>0.96235130000000002</v>
      </c>
    </row>
    <row r="96" spans="1:3" x14ac:dyDescent="0.3">
      <c r="A96" t="s">
        <v>290</v>
      </c>
      <c r="B96">
        <v>0.46536919999999998</v>
      </c>
      <c r="C96" s="32">
        <v>1.274624</v>
      </c>
    </row>
    <row r="97" spans="1:3" x14ac:dyDescent="0.3">
      <c r="A97" t="s">
        <v>19</v>
      </c>
      <c r="B97">
        <v>0.30459890000000001</v>
      </c>
      <c r="C97" s="32">
        <v>0.83428159999999996</v>
      </c>
    </row>
    <row r="98" spans="1:3" x14ac:dyDescent="0.3">
      <c r="A98" t="s">
        <v>291</v>
      </c>
      <c r="B98">
        <v>0.49630950000000001</v>
      </c>
      <c r="C98" s="32">
        <v>1.359367</v>
      </c>
    </row>
    <row r="99" spans="1:3" x14ac:dyDescent="0.3">
      <c r="A99" t="s">
        <v>292</v>
      </c>
      <c r="B99">
        <v>0.44539469999999998</v>
      </c>
      <c r="C99" s="32">
        <v>1.2199139999999999</v>
      </c>
    </row>
    <row r="100" spans="1:3" x14ac:dyDescent="0.3">
      <c r="A100" t="s">
        <v>293</v>
      </c>
      <c r="B100">
        <v>0.54499520000000001</v>
      </c>
      <c r="C100" s="32">
        <v>1.492715</v>
      </c>
    </row>
    <row r="101" spans="1:3" x14ac:dyDescent="0.3">
      <c r="A101" t="s">
        <v>294</v>
      </c>
      <c r="B101">
        <v>0.45733950000000001</v>
      </c>
      <c r="C101" s="32">
        <v>1.2526299999999999</v>
      </c>
    </row>
    <row r="102" spans="1:3" x14ac:dyDescent="0.3">
      <c r="A102" t="s">
        <v>295</v>
      </c>
      <c r="B102">
        <v>0.58226730000000004</v>
      </c>
      <c r="C102" s="32">
        <v>1.5948020000000001</v>
      </c>
    </row>
    <row r="103" spans="1:3" x14ac:dyDescent="0.3">
      <c r="A103" t="s">
        <v>296</v>
      </c>
      <c r="B103">
        <v>0.55049099999999995</v>
      </c>
      <c r="C103" s="32">
        <v>1.507768</v>
      </c>
    </row>
    <row r="104" spans="1:3" x14ac:dyDescent="0.3">
      <c r="A104" t="s">
        <v>297</v>
      </c>
      <c r="B104">
        <v>0.5637373</v>
      </c>
      <c r="C104" s="32">
        <v>1.544049</v>
      </c>
    </row>
    <row r="105" spans="1:3" x14ac:dyDescent="0.3">
      <c r="A105" t="s">
        <v>298</v>
      </c>
      <c r="B105">
        <v>0.3991074</v>
      </c>
      <c r="C105" s="32">
        <v>1.0931360000000001</v>
      </c>
    </row>
    <row r="106" spans="1:3" x14ac:dyDescent="0.3">
      <c r="A106" t="s">
        <v>299</v>
      </c>
      <c r="B106">
        <v>0.41588550000000002</v>
      </c>
      <c r="C106" s="32">
        <v>1.1390899999999999</v>
      </c>
    </row>
    <row r="107" spans="1:3" x14ac:dyDescent="0.3">
      <c r="A107" t="s">
        <v>300</v>
      </c>
      <c r="B107">
        <v>0.60224659999999997</v>
      </c>
      <c r="C107" s="32">
        <v>1.649524</v>
      </c>
    </row>
    <row r="108" spans="1:3" x14ac:dyDescent="0.3">
      <c r="A108" t="s">
        <v>301</v>
      </c>
      <c r="B108">
        <v>0.58077869999999998</v>
      </c>
      <c r="C108" s="32">
        <v>1.590724</v>
      </c>
    </row>
    <row r="109" spans="1:3" x14ac:dyDescent="0.3">
      <c r="A109" t="s">
        <v>302</v>
      </c>
      <c r="B109">
        <v>0.51867439999999998</v>
      </c>
      <c r="C109" s="32">
        <v>1.4206240000000001</v>
      </c>
    </row>
    <row r="110" spans="1:3" x14ac:dyDescent="0.3">
      <c r="A110" t="s">
        <v>303</v>
      </c>
      <c r="B110">
        <v>0.3686334</v>
      </c>
      <c r="C110" s="32">
        <v>1.0096689999999999</v>
      </c>
    </row>
    <row r="111" spans="1:3" x14ac:dyDescent="0.3">
      <c r="A111" t="s">
        <v>304</v>
      </c>
      <c r="B111">
        <v>0.3629714</v>
      </c>
      <c r="C111" s="32">
        <v>0.99416099999999996</v>
      </c>
    </row>
    <row r="112" spans="1:3" x14ac:dyDescent="0.3">
      <c r="A112" t="s">
        <v>305</v>
      </c>
      <c r="B112">
        <v>0.52734250000000005</v>
      </c>
      <c r="C112" s="32">
        <v>1.4443649999999999</v>
      </c>
    </row>
    <row r="113" spans="1:3" x14ac:dyDescent="0.3">
      <c r="A113" t="s">
        <v>306</v>
      </c>
      <c r="B113">
        <v>0.57537780000000005</v>
      </c>
      <c r="C113" s="32">
        <v>1.5759320000000001</v>
      </c>
    </row>
    <row r="114" spans="1:3" x14ac:dyDescent="0.3">
      <c r="A114" t="s">
        <v>21</v>
      </c>
      <c r="B114">
        <v>0.41226629999999997</v>
      </c>
      <c r="C114" s="32">
        <v>1.1291770000000001</v>
      </c>
    </row>
    <row r="115" spans="1:3" x14ac:dyDescent="0.3">
      <c r="A115" t="s">
        <v>307</v>
      </c>
      <c r="B115">
        <v>0.39197979999999999</v>
      </c>
      <c r="C115" s="32">
        <v>1.0736140000000001</v>
      </c>
    </row>
    <row r="116" spans="1:3" x14ac:dyDescent="0.3">
      <c r="A116" t="s">
        <v>308</v>
      </c>
      <c r="B116">
        <v>0.64964440000000001</v>
      </c>
      <c r="C116" s="32">
        <v>1.779344</v>
      </c>
    </row>
    <row r="117" spans="1:3" x14ac:dyDescent="0.3">
      <c r="A117" t="s">
        <v>309</v>
      </c>
      <c r="B117">
        <v>0.35593320000000001</v>
      </c>
      <c r="C117" s="32">
        <v>0.97488370000000002</v>
      </c>
    </row>
    <row r="118" spans="1:3" x14ac:dyDescent="0.3">
      <c r="A118" t="s">
        <v>310</v>
      </c>
      <c r="B118">
        <v>0.3220172</v>
      </c>
      <c r="C118" s="32">
        <v>0.88198940000000003</v>
      </c>
    </row>
    <row r="119" spans="1:3" x14ac:dyDescent="0.3">
      <c r="A119" t="s">
        <v>311</v>
      </c>
      <c r="B119">
        <v>0.571349</v>
      </c>
      <c r="C119" s="32">
        <v>1.564897</v>
      </c>
    </row>
    <row r="120" spans="1:3" x14ac:dyDescent="0.3">
      <c r="A120" t="s">
        <v>312</v>
      </c>
      <c r="B120">
        <v>0.40680889999999997</v>
      </c>
      <c r="C120" s="32">
        <v>1.1142300000000001</v>
      </c>
    </row>
    <row r="121" spans="1:3" x14ac:dyDescent="0.3">
      <c r="A121" t="s">
        <v>313</v>
      </c>
      <c r="B121">
        <v>0.3523403</v>
      </c>
      <c r="C121" s="32">
        <v>0.96504299999999998</v>
      </c>
    </row>
    <row r="122" spans="1:3" x14ac:dyDescent="0.3">
      <c r="A122" t="s">
        <v>23</v>
      </c>
      <c r="B122">
        <v>0.3960072</v>
      </c>
      <c r="C122" s="32">
        <v>1.0846450000000001</v>
      </c>
    </row>
    <row r="123" spans="1:3" x14ac:dyDescent="0.3">
      <c r="A123" t="s">
        <v>314</v>
      </c>
      <c r="B123">
        <v>0.6713886</v>
      </c>
      <c r="C123" s="32">
        <v>1.8389009999999999</v>
      </c>
    </row>
    <row r="124" spans="1:3" x14ac:dyDescent="0.3">
      <c r="A124" t="s">
        <v>315</v>
      </c>
      <c r="B124">
        <v>0.50004870000000001</v>
      </c>
      <c r="C124" s="32">
        <v>1.3696090000000001</v>
      </c>
    </row>
    <row r="125" spans="1:3" x14ac:dyDescent="0.3">
      <c r="A125" t="s">
        <v>316</v>
      </c>
      <c r="B125">
        <v>0.47435070000000001</v>
      </c>
      <c r="C125" s="32">
        <v>1.299223</v>
      </c>
    </row>
    <row r="126" spans="1:3" x14ac:dyDescent="0.3">
      <c r="A126" t="s">
        <v>317</v>
      </c>
      <c r="B126">
        <v>0.51448430000000001</v>
      </c>
      <c r="C126" s="32">
        <v>1.4091480000000001</v>
      </c>
    </row>
    <row r="127" spans="1:3" x14ac:dyDescent="0.3">
      <c r="A127" t="s">
        <v>318</v>
      </c>
      <c r="B127">
        <v>0.5938544</v>
      </c>
      <c r="C127" s="32">
        <v>1.626538</v>
      </c>
    </row>
    <row r="128" spans="1:3" x14ac:dyDescent="0.3">
      <c r="A128" t="s">
        <v>319</v>
      </c>
      <c r="B128">
        <v>0.56809679999999996</v>
      </c>
      <c r="C128" s="32">
        <v>1.5559890000000001</v>
      </c>
    </row>
    <row r="129" spans="1:3" x14ac:dyDescent="0.3">
      <c r="A129" t="s">
        <v>320</v>
      </c>
      <c r="B129">
        <v>0.60435130000000004</v>
      </c>
      <c r="C129" s="32">
        <v>1.655289</v>
      </c>
    </row>
    <row r="130" spans="1:3" x14ac:dyDescent="0.3">
      <c r="A130" t="s">
        <v>321</v>
      </c>
      <c r="B130">
        <v>0.54379200000000005</v>
      </c>
      <c r="C130" s="32">
        <v>1.48942</v>
      </c>
    </row>
    <row r="131" spans="1:3" x14ac:dyDescent="0.3">
      <c r="A131" t="s">
        <v>25</v>
      </c>
      <c r="B131">
        <v>0.36955969999999999</v>
      </c>
      <c r="C131" s="32">
        <v>1.0122059999999999</v>
      </c>
    </row>
    <row r="132" spans="1:3" x14ac:dyDescent="0.3">
      <c r="A132" t="s">
        <v>322</v>
      </c>
      <c r="B132">
        <v>0.42990400000000001</v>
      </c>
      <c r="C132" s="32">
        <v>1.177486</v>
      </c>
    </row>
    <row r="133" spans="1:3" x14ac:dyDescent="0.3">
      <c r="A133" t="s">
        <v>323</v>
      </c>
      <c r="B133">
        <v>0.3558289</v>
      </c>
      <c r="C133" s="32">
        <v>0.97459799999999996</v>
      </c>
    </row>
    <row r="134" spans="1:3" x14ac:dyDescent="0.3">
      <c r="A134" t="s">
        <v>324</v>
      </c>
      <c r="B134">
        <v>0.3964782</v>
      </c>
      <c r="C134" s="32">
        <v>1.0859350000000001</v>
      </c>
    </row>
    <row r="135" spans="1:3" x14ac:dyDescent="0.3">
      <c r="A135" t="s">
        <v>325</v>
      </c>
      <c r="B135">
        <v>0.61960420000000005</v>
      </c>
      <c r="C135" s="32">
        <v>1.697066</v>
      </c>
    </row>
    <row r="136" spans="1:3" x14ac:dyDescent="0.3">
      <c r="A136" t="s">
        <v>326</v>
      </c>
      <c r="B136">
        <v>0.69076170000000003</v>
      </c>
      <c r="C136" s="32">
        <v>1.8919630000000001</v>
      </c>
    </row>
    <row r="137" spans="1:3" x14ac:dyDescent="0.3">
      <c r="A137" t="s">
        <v>327</v>
      </c>
      <c r="B137">
        <v>0.51975190000000004</v>
      </c>
      <c r="C137" s="32">
        <v>1.423575</v>
      </c>
    </row>
    <row r="138" spans="1:3" x14ac:dyDescent="0.3">
      <c r="A138" t="s">
        <v>27</v>
      </c>
      <c r="B138">
        <v>0.37443300000000002</v>
      </c>
      <c r="C138" s="32">
        <v>1.0255540000000001</v>
      </c>
    </row>
    <row r="139" spans="1:3" x14ac:dyDescent="0.3">
      <c r="A139" t="s">
        <v>328</v>
      </c>
      <c r="B139">
        <v>0.37197010000000003</v>
      </c>
      <c r="C139" s="32">
        <v>1.0188079999999999</v>
      </c>
    </row>
    <row r="140" spans="1:3" x14ac:dyDescent="0.3">
      <c r="A140" t="s">
        <v>29</v>
      </c>
      <c r="B140">
        <v>0.54059579999999996</v>
      </c>
      <c r="C140" s="32">
        <v>1.4806649999999999</v>
      </c>
    </row>
    <row r="141" spans="1:3" x14ac:dyDescent="0.3">
      <c r="A141" t="s">
        <v>329</v>
      </c>
      <c r="B141">
        <v>0.30400840000000001</v>
      </c>
      <c r="C141" s="32">
        <v>0.83266419999999997</v>
      </c>
    </row>
    <row r="142" spans="1:3" x14ac:dyDescent="0.3">
      <c r="A142" t="s">
        <v>330</v>
      </c>
      <c r="B142">
        <v>0.64990009999999998</v>
      </c>
      <c r="C142" s="32">
        <v>1.7800450000000001</v>
      </c>
    </row>
    <row r="143" spans="1:3" x14ac:dyDescent="0.3">
      <c r="A143" t="s">
        <v>331</v>
      </c>
      <c r="B143">
        <v>0.42477690000000001</v>
      </c>
      <c r="C143" s="32">
        <v>1.163443</v>
      </c>
    </row>
    <row r="144" spans="1:3" x14ac:dyDescent="0.3">
      <c r="A144" t="s">
        <v>31</v>
      </c>
      <c r="B144">
        <v>0.38015539999999998</v>
      </c>
      <c r="C144" s="32">
        <v>1.0412269999999999</v>
      </c>
    </row>
    <row r="145" spans="1:3" x14ac:dyDescent="0.3">
      <c r="A145" t="s">
        <v>33</v>
      </c>
      <c r="B145">
        <v>0.43967810000000002</v>
      </c>
      <c r="C145" s="32">
        <v>1.2042569999999999</v>
      </c>
    </row>
    <row r="146" spans="1:3" x14ac:dyDescent="0.3">
      <c r="A146" t="s">
        <v>332</v>
      </c>
      <c r="B146">
        <v>0.37462230000000002</v>
      </c>
      <c r="C146" s="32">
        <v>1.0260720000000001</v>
      </c>
    </row>
    <row r="147" spans="1:3" x14ac:dyDescent="0.3">
      <c r="A147" t="s">
        <v>35</v>
      </c>
      <c r="B147">
        <v>0.36777520000000002</v>
      </c>
      <c r="C147" s="32">
        <v>1.0073179999999999</v>
      </c>
    </row>
    <row r="148" spans="1:3" x14ac:dyDescent="0.3">
      <c r="A148" t="s">
        <v>333</v>
      </c>
      <c r="B148">
        <v>0.33589229999999998</v>
      </c>
      <c r="C148" s="32">
        <v>0.91999249999999999</v>
      </c>
    </row>
    <row r="149" spans="1:3" x14ac:dyDescent="0.3">
      <c r="A149" t="s">
        <v>334</v>
      </c>
      <c r="B149">
        <v>0.32855129999999999</v>
      </c>
      <c r="C149" s="32">
        <v>0.89988610000000002</v>
      </c>
    </row>
    <row r="150" spans="1:3" x14ac:dyDescent="0.3">
      <c r="A150" t="s">
        <v>37</v>
      </c>
      <c r="B150">
        <v>0.32855240000000002</v>
      </c>
      <c r="C150" s="32">
        <v>0.8998891</v>
      </c>
    </row>
    <row r="151" spans="1:3" x14ac:dyDescent="0.3">
      <c r="A151" t="s">
        <v>335</v>
      </c>
      <c r="B151">
        <v>0.52551340000000002</v>
      </c>
      <c r="C151" s="32">
        <v>1.4393549999999999</v>
      </c>
    </row>
    <row r="152" spans="1:3" x14ac:dyDescent="0.3">
      <c r="A152" t="s">
        <v>336</v>
      </c>
      <c r="B152">
        <v>0.44883610000000002</v>
      </c>
      <c r="C152" s="32">
        <v>1.2293400000000001</v>
      </c>
    </row>
    <row r="153" spans="1:3" x14ac:dyDescent="0.3">
      <c r="A153" t="s">
        <v>337</v>
      </c>
      <c r="B153">
        <v>0.43525839999999999</v>
      </c>
      <c r="C153" s="32">
        <v>1.192151</v>
      </c>
    </row>
    <row r="154" spans="1:3" x14ac:dyDescent="0.3">
      <c r="A154" t="s">
        <v>338</v>
      </c>
      <c r="B154">
        <v>0.54974270000000003</v>
      </c>
      <c r="C154" s="32">
        <v>1.5057179999999999</v>
      </c>
    </row>
    <row r="155" spans="1:3" x14ac:dyDescent="0.3">
      <c r="A155" t="s">
        <v>339</v>
      </c>
      <c r="B155">
        <v>0.33564149999999998</v>
      </c>
      <c r="C155" s="32">
        <v>0.9193057</v>
      </c>
    </row>
    <row r="156" spans="1:3" x14ac:dyDescent="0.3">
      <c r="A156" t="s">
        <v>340</v>
      </c>
      <c r="B156">
        <v>0.41696899999999998</v>
      </c>
      <c r="C156" s="32">
        <v>1.142058</v>
      </c>
    </row>
    <row r="157" spans="1:3" x14ac:dyDescent="0.3">
      <c r="A157" t="s">
        <v>341</v>
      </c>
      <c r="B157">
        <v>0.47877120000000001</v>
      </c>
      <c r="C157" s="32">
        <v>1.311331</v>
      </c>
    </row>
    <row r="158" spans="1:3" x14ac:dyDescent="0.3">
      <c r="A158" t="s">
        <v>342</v>
      </c>
      <c r="B158">
        <v>0.56040670000000004</v>
      </c>
      <c r="C158" s="32">
        <v>1.5349269999999999</v>
      </c>
    </row>
    <row r="159" spans="1:3" x14ac:dyDescent="0.3">
      <c r="A159" t="s">
        <v>343</v>
      </c>
      <c r="B159">
        <v>0.53729000000000005</v>
      </c>
      <c r="C159" s="32">
        <v>1.471611</v>
      </c>
    </row>
    <row r="160" spans="1:3" x14ac:dyDescent="0.3">
      <c r="A160" t="s">
        <v>344</v>
      </c>
      <c r="B160">
        <v>0.49024679999999998</v>
      </c>
      <c r="C160" s="32">
        <v>1.342762</v>
      </c>
    </row>
    <row r="161" spans="1:3" x14ac:dyDescent="0.3">
      <c r="A161" t="s">
        <v>345</v>
      </c>
      <c r="B161">
        <v>0.59989760000000003</v>
      </c>
      <c r="C161" s="32">
        <v>1.6430899999999999</v>
      </c>
    </row>
    <row r="162" spans="1:3" x14ac:dyDescent="0.3">
      <c r="A162" t="s">
        <v>346</v>
      </c>
      <c r="B162">
        <v>0.50269109999999995</v>
      </c>
      <c r="C162" s="32">
        <v>1.376846</v>
      </c>
    </row>
    <row r="163" spans="1:3" x14ac:dyDescent="0.3">
      <c r="A163" t="s">
        <v>347</v>
      </c>
      <c r="B163">
        <v>0.47568830000000001</v>
      </c>
      <c r="C163" s="32">
        <v>1.3028869999999999</v>
      </c>
    </row>
    <row r="164" spans="1:3" x14ac:dyDescent="0.3">
      <c r="A164" t="s">
        <v>348</v>
      </c>
      <c r="B164">
        <v>0.6081472</v>
      </c>
      <c r="C164" s="32">
        <v>1.665686</v>
      </c>
    </row>
    <row r="165" spans="1:3" x14ac:dyDescent="0.3">
      <c r="A165" t="s">
        <v>349</v>
      </c>
      <c r="B165">
        <v>0.30997740000000001</v>
      </c>
      <c r="C165" s="32">
        <v>0.84901300000000002</v>
      </c>
    </row>
    <row r="166" spans="1:3" x14ac:dyDescent="0.3">
      <c r="A166" t="s">
        <v>350</v>
      </c>
      <c r="B166">
        <v>0.43755129999999998</v>
      </c>
      <c r="C166" s="32">
        <v>1.1984319999999999</v>
      </c>
    </row>
    <row r="167" spans="1:3" x14ac:dyDescent="0.3">
      <c r="A167" t="s">
        <v>351</v>
      </c>
      <c r="B167">
        <v>0.37452279999999999</v>
      </c>
      <c r="C167" s="32">
        <v>1.0258</v>
      </c>
    </row>
    <row r="168" spans="1:3" x14ac:dyDescent="0.3">
      <c r="A168" t="s">
        <v>352</v>
      </c>
      <c r="B168">
        <v>0.48415130000000001</v>
      </c>
      <c r="C168" s="32">
        <v>1.3260670000000001</v>
      </c>
    </row>
    <row r="169" spans="1:3" x14ac:dyDescent="0.3">
      <c r="A169" t="s">
        <v>353</v>
      </c>
      <c r="B169">
        <v>0.56155390000000005</v>
      </c>
      <c r="C169" s="32">
        <v>1.5380689999999999</v>
      </c>
    </row>
    <row r="170" spans="1:3" x14ac:dyDescent="0.3">
      <c r="A170" t="s">
        <v>39</v>
      </c>
      <c r="B170">
        <v>0.57509290000000002</v>
      </c>
      <c r="C170" s="32">
        <v>1.575151</v>
      </c>
    </row>
    <row r="171" spans="1:3" x14ac:dyDescent="0.3">
      <c r="A171" t="s">
        <v>354</v>
      </c>
      <c r="B171">
        <v>0.55726929999999997</v>
      </c>
      <c r="C171" s="32">
        <v>1.5263340000000001</v>
      </c>
    </row>
    <row r="172" spans="1:3" x14ac:dyDescent="0.3">
      <c r="A172" t="s">
        <v>41</v>
      </c>
      <c r="B172">
        <v>0.35102070000000002</v>
      </c>
      <c r="C172" s="32">
        <v>0.96142859999999997</v>
      </c>
    </row>
    <row r="173" spans="1:3" x14ac:dyDescent="0.3">
      <c r="A173" t="s">
        <v>355</v>
      </c>
      <c r="B173">
        <v>0.43531029999999998</v>
      </c>
      <c r="C173" s="32">
        <v>1.192294</v>
      </c>
    </row>
    <row r="174" spans="1:3" x14ac:dyDescent="0.3">
      <c r="A174" t="s">
        <v>356</v>
      </c>
      <c r="B174">
        <v>0.4964692</v>
      </c>
      <c r="C174" s="32">
        <v>1.3598049999999999</v>
      </c>
    </row>
    <row r="175" spans="1:3" x14ac:dyDescent="0.3">
      <c r="A175" t="s">
        <v>357</v>
      </c>
      <c r="B175">
        <v>0.51882870000000003</v>
      </c>
      <c r="C175" s="32">
        <v>1.421046</v>
      </c>
    </row>
    <row r="176" spans="1:3" x14ac:dyDescent="0.3">
      <c r="A176" t="s">
        <v>358</v>
      </c>
      <c r="B176">
        <v>0.46024670000000001</v>
      </c>
      <c r="C176" s="32">
        <v>1.2605930000000001</v>
      </c>
    </row>
    <row r="177" spans="1:3" x14ac:dyDescent="0.3">
      <c r="A177" t="s">
        <v>63</v>
      </c>
      <c r="B177">
        <v>0.36905700000000002</v>
      </c>
      <c r="C177" s="32">
        <v>1.010829</v>
      </c>
    </row>
    <row r="178" spans="1:3" x14ac:dyDescent="0.3">
      <c r="A178" t="s">
        <v>65</v>
      </c>
      <c r="B178">
        <v>0.34462759999999998</v>
      </c>
      <c r="C178" s="32">
        <v>0.94391820000000004</v>
      </c>
    </row>
    <row r="179" spans="1:3" x14ac:dyDescent="0.3">
      <c r="A179" t="s">
        <v>359</v>
      </c>
      <c r="B179">
        <v>0.4979711</v>
      </c>
      <c r="C179" s="32">
        <v>1.3639190000000001</v>
      </c>
    </row>
    <row r="180" spans="1:3" x14ac:dyDescent="0.3">
      <c r="A180" t="s">
        <v>360</v>
      </c>
      <c r="B180">
        <v>0.57679409999999998</v>
      </c>
      <c r="C180" s="32">
        <v>1.5798110000000001</v>
      </c>
    </row>
    <row r="181" spans="1:3" x14ac:dyDescent="0.3">
      <c r="A181" t="s">
        <v>361</v>
      </c>
      <c r="B181">
        <v>0.35874549999999999</v>
      </c>
      <c r="C181" s="32">
        <v>0.98258659999999998</v>
      </c>
    </row>
    <row r="182" spans="1:3" x14ac:dyDescent="0.3">
      <c r="A182" t="s">
        <v>362</v>
      </c>
      <c r="B182">
        <v>0.54586389999999996</v>
      </c>
      <c r="C182" s="32">
        <v>1.4950950000000001</v>
      </c>
    </row>
    <row r="183" spans="1:3" x14ac:dyDescent="0.3">
      <c r="A183" t="s">
        <v>363</v>
      </c>
      <c r="B183">
        <v>0.65072929999999995</v>
      </c>
      <c r="C183" s="32">
        <v>1.782316</v>
      </c>
    </row>
    <row r="184" spans="1:3" x14ac:dyDescent="0.3">
      <c r="A184" t="s">
        <v>364</v>
      </c>
      <c r="B184">
        <v>0.5666466</v>
      </c>
      <c r="C184" s="32">
        <v>1.5520179999999999</v>
      </c>
    </row>
    <row r="185" spans="1:3" x14ac:dyDescent="0.3">
      <c r="A185" t="s">
        <v>365</v>
      </c>
      <c r="B185">
        <v>0.43757410000000002</v>
      </c>
      <c r="C185" s="32">
        <v>1.1984939999999999</v>
      </c>
    </row>
    <row r="186" spans="1:3" x14ac:dyDescent="0.3">
      <c r="A186" t="s">
        <v>366</v>
      </c>
      <c r="B186">
        <v>0.46436369999999999</v>
      </c>
      <c r="C186" s="32">
        <v>1.2718700000000001</v>
      </c>
    </row>
    <row r="187" spans="1:3" x14ac:dyDescent="0.3">
      <c r="A187" t="s">
        <v>367</v>
      </c>
      <c r="B187">
        <v>0.4141476</v>
      </c>
      <c r="C187" s="32">
        <v>1.1343300000000001</v>
      </c>
    </row>
    <row r="188" spans="1:3" x14ac:dyDescent="0.3">
      <c r="A188" t="s">
        <v>368</v>
      </c>
      <c r="B188">
        <v>0.51370669999999996</v>
      </c>
      <c r="C188" s="32">
        <v>1.4070180000000001</v>
      </c>
    </row>
    <row r="189" spans="1:3" x14ac:dyDescent="0.3">
      <c r="A189" t="s">
        <v>369</v>
      </c>
      <c r="B189">
        <v>0.59484740000000003</v>
      </c>
      <c r="C189" s="32">
        <v>1.6292580000000001</v>
      </c>
    </row>
    <row r="190" spans="1:3" x14ac:dyDescent="0.3">
      <c r="A190" t="s">
        <v>370</v>
      </c>
      <c r="B190">
        <v>0.48793120000000001</v>
      </c>
      <c r="C190" s="32">
        <v>1.3364199999999999</v>
      </c>
    </row>
    <row r="191" spans="1:3" x14ac:dyDescent="0.3">
      <c r="A191" t="s">
        <v>371</v>
      </c>
      <c r="B191">
        <v>0.43240970000000001</v>
      </c>
      <c r="C191" s="32">
        <v>1.1843490000000001</v>
      </c>
    </row>
    <row r="192" spans="1:3" x14ac:dyDescent="0.3">
      <c r="A192" t="s">
        <v>372</v>
      </c>
      <c r="B192">
        <v>0.37739430000000002</v>
      </c>
      <c r="C192" s="32">
        <v>1.0336650000000001</v>
      </c>
    </row>
    <row r="193" spans="1:3" x14ac:dyDescent="0.3">
      <c r="A193" t="s">
        <v>373</v>
      </c>
      <c r="B193">
        <v>0.58413760000000003</v>
      </c>
      <c r="C193" s="32">
        <v>1.5999239999999999</v>
      </c>
    </row>
    <row r="194" spans="1:3" x14ac:dyDescent="0.3">
      <c r="A194" t="s">
        <v>374</v>
      </c>
      <c r="B194">
        <v>0.37345879999999998</v>
      </c>
      <c r="C194" s="32">
        <v>1.022885</v>
      </c>
    </row>
    <row r="195" spans="1:3" x14ac:dyDescent="0.3">
      <c r="A195" t="s">
        <v>375</v>
      </c>
      <c r="B195">
        <v>0.36510320000000002</v>
      </c>
      <c r="C195" s="32">
        <v>1</v>
      </c>
    </row>
    <row r="196" spans="1:3" x14ac:dyDescent="0.3">
      <c r="A196" t="s">
        <v>376</v>
      </c>
      <c r="B196">
        <v>0.36802380000000001</v>
      </c>
      <c r="C196" s="32">
        <v>1.0079990000000001</v>
      </c>
    </row>
    <row r="197" spans="1:3" x14ac:dyDescent="0.3">
      <c r="A197" t="s">
        <v>377</v>
      </c>
      <c r="B197">
        <v>0.54158969999999995</v>
      </c>
      <c r="C197" s="32">
        <v>1.4833879999999999</v>
      </c>
    </row>
    <row r="198" spans="1:3" x14ac:dyDescent="0.3">
      <c r="A198" t="s">
        <v>378</v>
      </c>
      <c r="B198">
        <v>0.61692130000000001</v>
      </c>
      <c r="C198" s="32">
        <v>1.6897169999999999</v>
      </c>
    </row>
    <row r="199" spans="1:3" x14ac:dyDescent="0.3">
      <c r="A199" t="s">
        <v>379</v>
      </c>
      <c r="B199">
        <v>0.40905279999999999</v>
      </c>
      <c r="C199" s="32">
        <v>1.120376</v>
      </c>
    </row>
    <row r="200" spans="1:3" x14ac:dyDescent="0.3">
      <c r="A200" t="s">
        <v>380</v>
      </c>
      <c r="B200">
        <v>0.3809128</v>
      </c>
      <c r="C200" s="32">
        <v>1.043302</v>
      </c>
    </row>
    <row r="201" spans="1:3" x14ac:dyDescent="0.3">
      <c r="A201" t="s">
        <v>381</v>
      </c>
      <c r="B201">
        <v>0.55052029999999996</v>
      </c>
      <c r="C201" s="32">
        <v>1.5078480000000001</v>
      </c>
    </row>
    <row r="202" spans="1:3" x14ac:dyDescent="0.3">
      <c r="A202" t="s">
        <v>382</v>
      </c>
      <c r="B202">
        <v>0.5762661</v>
      </c>
      <c r="C202" s="32">
        <v>1.578365</v>
      </c>
    </row>
    <row r="203" spans="1:3" x14ac:dyDescent="0.3">
      <c r="A203" t="s">
        <v>383</v>
      </c>
      <c r="B203">
        <v>0.56739130000000004</v>
      </c>
      <c r="C203" s="32">
        <v>1.554057</v>
      </c>
    </row>
    <row r="204" spans="1:3" x14ac:dyDescent="0.3">
      <c r="A204" t="s">
        <v>384</v>
      </c>
      <c r="B204">
        <v>0.58287699999999998</v>
      </c>
      <c r="C204" s="32">
        <v>1.5964719999999999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C1C3-46F2-4173-863A-8639DDA6EA73}">
  <dimension ref="A1:AB12"/>
  <sheetViews>
    <sheetView workbookViewId="0"/>
  </sheetViews>
  <sheetFormatPr defaultRowHeight="14.4" x14ac:dyDescent="0.3"/>
  <sheetData>
    <row r="1" spans="1:28" x14ac:dyDescent="0.3">
      <c r="A1" s="31" t="s">
        <v>205</v>
      </c>
    </row>
    <row r="3" spans="1:28" ht="27.6" x14ac:dyDescent="0.3">
      <c r="A3" s="28" t="s">
        <v>193</v>
      </c>
      <c r="B3" s="28" t="s">
        <v>194</v>
      </c>
      <c r="C3" s="29" t="s">
        <v>41</v>
      </c>
      <c r="D3" s="29" t="s">
        <v>15</v>
      </c>
      <c r="E3" s="29" t="s">
        <v>17</v>
      </c>
      <c r="F3" s="29" t="s">
        <v>37</v>
      </c>
      <c r="G3" s="29" t="s">
        <v>33</v>
      </c>
      <c r="H3" s="29" t="s">
        <v>29</v>
      </c>
      <c r="I3" s="29" t="s">
        <v>31</v>
      </c>
      <c r="J3" s="29" t="s">
        <v>7</v>
      </c>
      <c r="K3" s="29" t="s">
        <v>23</v>
      </c>
      <c r="L3" s="29" t="s">
        <v>5</v>
      </c>
      <c r="M3" s="29" t="s">
        <v>11</v>
      </c>
      <c r="N3" s="29" t="s">
        <v>39</v>
      </c>
      <c r="O3" s="29" t="s">
        <v>21</v>
      </c>
      <c r="P3" s="29" t="s">
        <v>35</v>
      </c>
      <c r="Q3" s="29" t="s">
        <v>27</v>
      </c>
      <c r="R3" s="29" t="s">
        <v>13</v>
      </c>
      <c r="S3" s="29" t="s">
        <v>19</v>
      </c>
      <c r="T3" s="29" t="s">
        <v>9</v>
      </c>
      <c r="U3" s="29" t="s">
        <v>25</v>
      </c>
      <c r="V3" s="29" t="s">
        <v>59</v>
      </c>
      <c r="W3" s="29" t="s">
        <v>63</v>
      </c>
      <c r="X3" s="29" t="s">
        <v>55</v>
      </c>
      <c r="Y3" s="29" t="s">
        <v>61</v>
      </c>
      <c r="Z3" s="29" t="s">
        <v>65</v>
      </c>
      <c r="AA3" s="29" t="s">
        <v>57</v>
      </c>
      <c r="AB3" s="29" t="s">
        <v>53</v>
      </c>
    </row>
    <row r="4" spans="1:28" x14ac:dyDescent="0.3">
      <c r="A4" s="29" t="s">
        <v>195</v>
      </c>
      <c r="B4" s="29">
        <v>0</v>
      </c>
      <c r="C4" s="29">
        <v>7.9717338009847877E-5</v>
      </c>
      <c r="D4" s="29">
        <v>1.057771359035518E-4</v>
      </c>
      <c r="E4" s="29">
        <v>1.283500133640423E-4</v>
      </c>
      <c r="F4" s="29">
        <v>0</v>
      </c>
      <c r="G4" s="29">
        <v>2.097618616624461E-3</v>
      </c>
      <c r="H4" s="30"/>
      <c r="I4" s="29">
        <v>7.9450163045882444E-4</v>
      </c>
      <c r="J4" s="29">
        <v>5.3689654078259408E-4</v>
      </c>
      <c r="K4" s="29">
        <v>3.0959618778860802E-3</v>
      </c>
      <c r="L4" s="29">
        <v>0</v>
      </c>
      <c r="M4" s="29">
        <v>1.1310611771456714E-3</v>
      </c>
      <c r="N4" s="29">
        <v>0</v>
      </c>
      <c r="O4" s="29">
        <v>0</v>
      </c>
      <c r="P4" s="29">
        <v>0</v>
      </c>
      <c r="Q4" s="30"/>
      <c r="R4" s="30"/>
      <c r="S4" s="29">
        <v>0</v>
      </c>
      <c r="T4" s="30"/>
      <c r="U4" s="29">
        <v>0</v>
      </c>
      <c r="V4" s="29">
        <v>9.4288560792158075E-5</v>
      </c>
      <c r="W4" s="29">
        <v>1.0439877830929195E-4</v>
      </c>
      <c r="X4" s="29">
        <v>0</v>
      </c>
      <c r="Y4" s="30"/>
      <c r="Z4" s="29">
        <v>3.753895589148583E-4</v>
      </c>
      <c r="AA4" s="29">
        <v>0</v>
      </c>
      <c r="AB4" s="29">
        <v>0</v>
      </c>
    </row>
    <row r="5" spans="1:28" x14ac:dyDescent="0.3">
      <c r="A5" s="29" t="s">
        <v>196</v>
      </c>
      <c r="B5" s="29">
        <v>10</v>
      </c>
      <c r="C5" s="29">
        <v>1.7818651991791237E-4</v>
      </c>
      <c r="D5" s="29">
        <v>1.0100043931230504E-4</v>
      </c>
      <c r="E5" s="29">
        <v>0</v>
      </c>
      <c r="F5" s="29">
        <v>0</v>
      </c>
      <c r="G5" s="29">
        <v>1.6524464641913927E-3</v>
      </c>
      <c r="H5" s="29">
        <v>1.0419763217726227E-3</v>
      </c>
      <c r="I5" s="29">
        <v>5.3619527159611317E-4</v>
      </c>
      <c r="J5" s="29">
        <v>2.5709060582353002E-3</v>
      </c>
      <c r="K5" s="29">
        <v>1.5146813727752765E-3</v>
      </c>
      <c r="L5" s="29">
        <v>0</v>
      </c>
      <c r="M5" s="29">
        <v>2.5818937634763343E-4</v>
      </c>
      <c r="N5" s="29">
        <v>0</v>
      </c>
      <c r="O5" s="29">
        <v>0</v>
      </c>
      <c r="P5" s="29">
        <v>0</v>
      </c>
      <c r="Q5" s="30"/>
      <c r="R5" s="30"/>
      <c r="S5" s="29">
        <v>0</v>
      </c>
      <c r="T5" s="30"/>
      <c r="U5" s="29">
        <v>8.6904367173898389E-5</v>
      </c>
      <c r="V5" s="29">
        <v>1.8739505125482352E-4</v>
      </c>
      <c r="W5" s="29">
        <v>0</v>
      </c>
      <c r="X5" s="29">
        <v>0</v>
      </c>
      <c r="Y5" s="30"/>
      <c r="Z5" s="29">
        <v>0</v>
      </c>
      <c r="AA5" s="29">
        <v>0</v>
      </c>
      <c r="AB5" s="29">
        <v>6.6326470559634827E-4</v>
      </c>
    </row>
    <row r="6" spans="1:28" x14ac:dyDescent="0.3">
      <c r="A6" s="29" t="s">
        <v>197</v>
      </c>
      <c r="B6" s="29">
        <v>20</v>
      </c>
      <c r="C6" s="29">
        <v>8.7724039651942065E-4</v>
      </c>
      <c r="D6" s="29">
        <v>7.5615527793462334E-4</v>
      </c>
      <c r="E6" s="29">
        <v>3.9390169426900957E-4</v>
      </c>
      <c r="F6" s="29">
        <v>0</v>
      </c>
      <c r="G6" s="29">
        <v>3.1901145438702361E-3</v>
      </c>
      <c r="H6" s="29">
        <v>4.3722042560511657E-3</v>
      </c>
      <c r="I6" s="29">
        <v>2.4143706520073712E-3</v>
      </c>
      <c r="J6" s="29">
        <v>3.0054693515467745E-3</v>
      </c>
      <c r="K6" s="29">
        <v>5.54736578186402E-3</v>
      </c>
      <c r="L6" s="29">
        <v>0</v>
      </c>
      <c r="M6" s="29">
        <v>3.3175446723427851E-3</v>
      </c>
      <c r="N6" s="29">
        <v>0</v>
      </c>
      <c r="O6" s="29">
        <v>4.9830402617485727E-3</v>
      </c>
      <c r="P6" s="29">
        <v>9.5366886026266163E-4</v>
      </c>
      <c r="Q6" s="30"/>
      <c r="R6" s="30"/>
      <c r="S6" s="29">
        <v>0</v>
      </c>
      <c r="T6" s="30"/>
      <c r="U6" s="29">
        <v>2.4284050419461623E-4</v>
      </c>
      <c r="V6" s="29">
        <v>7.1317632573924107E-4</v>
      </c>
      <c r="W6" s="29">
        <v>7.8091689136386433E-4</v>
      </c>
      <c r="X6" s="29">
        <v>0</v>
      </c>
      <c r="Y6" s="30"/>
      <c r="Z6" s="29">
        <v>0</v>
      </c>
      <c r="AA6" s="29">
        <v>0</v>
      </c>
      <c r="AB6" s="29">
        <v>1.666563839720469E-3</v>
      </c>
    </row>
    <row r="7" spans="1:28" x14ac:dyDescent="0.3">
      <c r="A7" s="29" t="s">
        <v>198</v>
      </c>
      <c r="B7" s="29">
        <v>30</v>
      </c>
      <c r="C7" s="29">
        <v>1.8016293803695058E-3</v>
      </c>
      <c r="D7" s="29">
        <v>2.8492386169323173E-3</v>
      </c>
      <c r="E7" s="29">
        <v>1.4886186993838938E-3</v>
      </c>
      <c r="F7" s="29">
        <v>1.8164126103572462E-3</v>
      </c>
      <c r="G7" s="29">
        <v>1.1740091584053728E-2</v>
      </c>
      <c r="H7" s="29">
        <v>9.9542674718404323E-3</v>
      </c>
      <c r="I7" s="29">
        <v>7.9320635441609503E-3</v>
      </c>
      <c r="J7" s="29">
        <v>8.8654692156821709E-3</v>
      </c>
      <c r="K7" s="29">
        <v>1.9257430149876905E-2</v>
      </c>
      <c r="L7" s="29">
        <v>0</v>
      </c>
      <c r="M7" s="29">
        <v>7.91848541951767E-3</v>
      </c>
      <c r="N7" s="29">
        <v>0</v>
      </c>
      <c r="O7" s="29">
        <v>1.3568273161222041E-2</v>
      </c>
      <c r="P7" s="29">
        <v>4.2127242862773963E-4</v>
      </c>
      <c r="Q7" s="30"/>
      <c r="R7" s="30"/>
      <c r="S7" s="29">
        <v>0</v>
      </c>
      <c r="T7" s="30"/>
      <c r="U7" s="29">
        <v>8.9039353222421344E-4</v>
      </c>
      <c r="V7" s="29">
        <v>1.5720003463686341E-3</v>
      </c>
      <c r="W7" s="29">
        <v>1.2273063411356415E-3</v>
      </c>
      <c r="X7" s="29">
        <v>0</v>
      </c>
      <c r="Y7" s="29">
        <v>3.8187768420961557E-3</v>
      </c>
      <c r="Z7" s="29">
        <v>1.3623383119669122E-3</v>
      </c>
      <c r="AA7" s="29">
        <v>0</v>
      </c>
      <c r="AB7" s="29">
        <v>1.0343235780290587E-2</v>
      </c>
    </row>
    <row r="8" spans="1:28" x14ac:dyDescent="0.3">
      <c r="A8" s="29" t="s">
        <v>199</v>
      </c>
      <c r="B8" s="29">
        <v>40</v>
      </c>
      <c r="C8" s="29">
        <v>4.6136530867217813E-3</v>
      </c>
      <c r="D8" s="29">
        <v>7.4914974969367372E-3</v>
      </c>
      <c r="E8" s="29">
        <v>5.098587373879299E-3</v>
      </c>
      <c r="F8" s="29">
        <v>4.6940575239896387E-3</v>
      </c>
      <c r="G8" s="29">
        <v>1.5003408815788767E-2</v>
      </c>
      <c r="H8" s="29">
        <v>3.4398054407527884E-2</v>
      </c>
      <c r="I8" s="29">
        <v>2.8276512605809479E-2</v>
      </c>
      <c r="J8" s="29">
        <v>2.2268853794316052E-2</v>
      </c>
      <c r="K8" s="29">
        <v>5.4564695902527396E-2</v>
      </c>
      <c r="L8" s="29">
        <v>1.650550217152821E-2</v>
      </c>
      <c r="M8" s="29">
        <v>2.5674509469363848E-2</v>
      </c>
      <c r="N8" s="29">
        <v>2.6523364271125043E-2</v>
      </c>
      <c r="O8" s="29">
        <v>2.4018492491358578E-2</v>
      </c>
      <c r="P8" s="29">
        <v>5.5228975223686767E-3</v>
      </c>
      <c r="Q8" s="29">
        <v>7.8734714864959737E-3</v>
      </c>
      <c r="R8" s="30"/>
      <c r="S8" s="29">
        <v>1.2164959745135628E-2</v>
      </c>
      <c r="T8" s="29">
        <v>1.2257149337804129E-2</v>
      </c>
      <c r="U8" s="29">
        <v>2.2885861538379615E-3</v>
      </c>
      <c r="V8" s="29">
        <v>5.0054379291679212E-3</v>
      </c>
      <c r="W8" s="29">
        <v>4.1413494430277845E-3</v>
      </c>
      <c r="X8" s="29">
        <v>4.2447166850324049E-3</v>
      </c>
      <c r="Y8" s="29">
        <v>6.0454671468202882E-3</v>
      </c>
      <c r="Z8" s="29">
        <v>1.1390451923520876E-3</v>
      </c>
      <c r="AA8" s="29">
        <v>0</v>
      </c>
      <c r="AB8" s="29">
        <v>3.2973090425574461E-2</v>
      </c>
    </row>
    <row r="9" spans="1:28" x14ac:dyDescent="0.3">
      <c r="A9" s="29" t="s">
        <v>200</v>
      </c>
      <c r="B9" s="29">
        <v>50</v>
      </c>
      <c r="C9" s="29">
        <v>1.5713200128883685E-2</v>
      </c>
      <c r="D9" s="29">
        <v>2.7355497088767451E-2</v>
      </c>
      <c r="E9" s="29">
        <v>1.9500218394902853E-2</v>
      </c>
      <c r="F9" s="29">
        <v>2.1239249352204968E-2</v>
      </c>
      <c r="G9" s="29">
        <v>5.596839688634625E-2</v>
      </c>
      <c r="H9" s="29">
        <v>0.1028440173315615</v>
      </c>
      <c r="I9" s="29">
        <v>8.3969524118771413E-2</v>
      </c>
      <c r="J9" s="29">
        <v>4.887751360644893E-2</v>
      </c>
      <c r="K9" s="29">
        <v>0.11900960481909746</v>
      </c>
      <c r="L9" s="29">
        <v>4.415454253886212E-2</v>
      </c>
      <c r="M9" s="29">
        <v>5.1995865166047865E-2</v>
      </c>
      <c r="N9" s="29">
        <v>7.3436024196222055E-2</v>
      </c>
      <c r="O9" s="29">
        <v>5.1791888564861652E-2</v>
      </c>
      <c r="P9" s="29">
        <v>1.6939037103939639E-2</v>
      </c>
      <c r="Q9" s="29">
        <v>9.6128869032300439E-3</v>
      </c>
      <c r="R9" s="30"/>
      <c r="S9" s="29">
        <v>3.0189927685163511E-2</v>
      </c>
      <c r="T9" s="29">
        <v>3.7907238634101281E-2</v>
      </c>
      <c r="U9" s="29">
        <v>9.8208440841843457E-3</v>
      </c>
      <c r="V9" s="29">
        <v>1.7077981026306109E-2</v>
      </c>
      <c r="W9" s="29">
        <v>1.4035019370059066E-2</v>
      </c>
      <c r="X9" s="29">
        <v>9.0311999213048954E-3</v>
      </c>
      <c r="Y9" s="29">
        <v>1.6783194087731084E-2</v>
      </c>
      <c r="Z9" s="29">
        <v>1.0061898505822538E-2</v>
      </c>
      <c r="AA9" s="29">
        <v>8.2390749285160009E-3</v>
      </c>
      <c r="AB9" s="29">
        <v>5.8763932512313308E-2</v>
      </c>
    </row>
    <row r="10" spans="1:28" x14ac:dyDescent="0.3">
      <c r="A10" s="29" t="s">
        <v>201</v>
      </c>
      <c r="B10" s="29">
        <v>60</v>
      </c>
      <c r="C10" s="29">
        <v>5.7580777686745181E-2</v>
      </c>
      <c r="D10" s="29">
        <v>7.6942415641346573E-2</v>
      </c>
      <c r="E10" s="29">
        <v>7.2313311136739292E-2</v>
      </c>
      <c r="F10" s="29">
        <v>6.5757100134971783E-2</v>
      </c>
      <c r="G10" s="29">
        <v>0.15524860854103412</v>
      </c>
      <c r="H10" s="29">
        <v>0.20598273316597687</v>
      </c>
      <c r="I10" s="29">
        <v>0.18182760900735123</v>
      </c>
      <c r="J10" s="29">
        <v>0.11758055247702832</v>
      </c>
      <c r="K10" s="29">
        <v>0.18965367415125051</v>
      </c>
      <c r="L10" s="29">
        <v>0.10002054174316002</v>
      </c>
      <c r="M10" s="29">
        <v>0.12757709102280843</v>
      </c>
      <c r="N10" s="29">
        <v>0.12445811926374005</v>
      </c>
      <c r="O10" s="29">
        <v>0.18711639585448228</v>
      </c>
      <c r="P10" s="29">
        <v>5.4211960693998175E-2</v>
      </c>
      <c r="Q10" s="29">
        <v>4.0897655019761309E-2</v>
      </c>
      <c r="R10" s="29">
        <v>5.1200576317800492E-2</v>
      </c>
      <c r="S10" s="29">
        <v>0.1038080738619023</v>
      </c>
      <c r="T10" s="29">
        <v>0.10671106076291918</v>
      </c>
      <c r="U10" s="29">
        <v>3.9625635468410587E-2</v>
      </c>
      <c r="V10" s="29">
        <v>5.8780933094351631E-2</v>
      </c>
      <c r="W10" s="29">
        <v>4.0794351075718785E-2</v>
      </c>
      <c r="X10" s="29">
        <v>6.8811722661712288E-2</v>
      </c>
      <c r="Y10" s="29">
        <v>6.5409647552655423E-2</v>
      </c>
      <c r="Z10" s="29">
        <v>4.2483530006331531E-2</v>
      </c>
      <c r="AA10" s="29">
        <v>3.0563875467679434E-2</v>
      </c>
      <c r="AB10" s="29">
        <v>0.14291459048191787</v>
      </c>
    </row>
    <row r="11" spans="1:28" x14ac:dyDescent="0.3">
      <c r="A11" s="29" t="s">
        <v>202</v>
      </c>
      <c r="B11" s="29">
        <v>70</v>
      </c>
      <c r="C11" s="29">
        <v>0.2053801236814978</v>
      </c>
      <c r="D11" s="29">
        <v>0.19730809520611817</v>
      </c>
      <c r="E11" s="29">
        <v>0.23516856174780773</v>
      </c>
      <c r="F11" s="29">
        <v>0.2455941424800821</v>
      </c>
      <c r="G11" s="29">
        <v>0.26858492375893306</v>
      </c>
      <c r="H11" s="29">
        <v>0.23475848196533036</v>
      </c>
      <c r="I11" s="29">
        <v>0.28493733645559399</v>
      </c>
      <c r="J11" s="29">
        <v>0.25128164645420431</v>
      </c>
      <c r="K11" s="29">
        <v>0.25984683633844752</v>
      </c>
      <c r="L11" s="29">
        <v>0.18217745356299683</v>
      </c>
      <c r="M11" s="29">
        <v>0.2515003622201254</v>
      </c>
      <c r="N11" s="29">
        <v>0.17532292740985314</v>
      </c>
      <c r="O11" s="29">
        <v>0.22438165412043798</v>
      </c>
      <c r="P11" s="29">
        <v>0.14731116234403419</v>
      </c>
      <c r="Q11" s="29">
        <v>0.14318893951524456</v>
      </c>
      <c r="R11" s="29">
        <v>0.16955280607020376</v>
      </c>
      <c r="S11" s="29">
        <v>0.24683377019218769</v>
      </c>
      <c r="T11" s="29">
        <v>0.27776611341228197</v>
      </c>
      <c r="U11" s="29">
        <v>0.17367564003677508</v>
      </c>
      <c r="V11" s="29">
        <v>0.19831583649720338</v>
      </c>
      <c r="W11" s="29">
        <v>0.13853235570551992</v>
      </c>
      <c r="X11" s="29">
        <v>0.2356139428563116</v>
      </c>
      <c r="Y11" s="29">
        <v>0.19167230441299291</v>
      </c>
      <c r="Z11" s="29">
        <v>0.14975604743596715</v>
      </c>
      <c r="AA11" s="29">
        <v>0.1240800014860932</v>
      </c>
      <c r="AB11" s="29">
        <v>0.11660389333493588</v>
      </c>
    </row>
    <row r="12" spans="1:28" x14ac:dyDescent="0.3">
      <c r="A12" s="29" t="s">
        <v>203</v>
      </c>
      <c r="B12" s="29">
        <v>80</v>
      </c>
      <c r="C12" s="29">
        <v>0.71377547178133494</v>
      </c>
      <c r="D12" s="29">
        <v>0.68709032309674822</v>
      </c>
      <c r="E12" s="29">
        <v>0.66590845093965378</v>
      </c>
      <c r="F12" s="29">
        <v>0.6608990378983941</v>
      </c>
      <c r="G12" s="29">
        <v>0.48651439078915804</v>
      </c>
      <c r="H12" s="29">
        <v>0.40664826507993918</v>
      </c>
      <c r="I12" s="29">
        <v>0.40931188671425056</v>
      </c>
      <c r="J12" s="29">
        <v>0.54501269250175555</v>
      </c>
      <c r="K12" s="29">
        <v>0.34750974960627484</v>
      </c>
      <c r="L12" s="29">
        <v>0.6504269989070417</v>
      </c>
      <c r="M12" s="29">
        <v>0.53062689147630071</v>
      </c>
      <c r="N12" s="29">
        <v>0.58890830979017794</v>
      </c>
      <c r="O12" s="29">
        <v>0.49414025554588892</v>
      </c>
      <c r="P12" s="29">
        <v>0.77464000104676889</v>
      </c>
      <c r="Q12" s="29">
        <v>0.79842704707526813</v>
      </c>
      <c r="R12" s="29">
        <v>0.77924661761199565</v>
      </c>
      <c r="S12" s="29">
        <v>0.60009392544789086</v>
      </c>
      <c r="T12" s="29">
        <v>0.56535843785289353</v>
      </c>
      <c r="U12" s="29">
        <v>0.77336915585319932</v>
      </c>
      <c r="V12" s="29">
        <v>0.71825295116881616</v>
      </c>
      <c r="W12" s="29">
        <v>0.80038430239486558</v>
      </c>
      <c r="X12" s="29">
        <v>0.68229841787563872</v>
      </c>
      <c r="Y12" s="29">
        <v>0.71627060995770409</v>
      </c>
      <c r="Z12" s="29">
        <v>0.79482175098864483</v>
      </c>
      <c r="AA12" s="29">
        <v>0.83711704811771137</v>
      </c>
      <c r="AB12" s="29">
        <v>0.63607142891965096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D3C6-B87C-4427-B589-9FFF9900B6D4}">
  <dimension ref="A3:D29"/>
  <sheetViews>
    <sheetView topLeftCell="A4" workbookViewId="0">
      <selection activeCell="C21" sqref="C21"/>
    </sheetView>
  </sheetViews>
  <sheetFormatPr defaultRowHeight="14.4" x14ac:dyDescent="0.3"/>
  <cols>
    <col min="1" max="1" width="15.44140625" bestFit="1" customWidth="1"/>
    <col min="2" max="2" width="11.88671875" customWidth="1"/>
  </cols>
  <sheetData>
    <row r="3" spans="1:4" x14ac:dyDescent="0.3">
      <c r="A3" s="16" t="s">
        <v>45</v>
      </c>
      <c r="B3" s="16" t="s">
        <v>1</v>
      </c>
      <c r="C3" t="s">
        <v>388</v>
      </c>
    </row>
    <row r="4" spans="1:4" x14ac:dyDescent="0.3">
      <c r="A4" t="s">
        <v>53</v>
      </c>
      <c r="B4" t="s">
        <v>54</v>
      </c>
      <c r="C4">
        <v>1979</v>
      </c>
    </row>
    <row r="5" spans="1:4" x14ac:dyDescent="0.3">
      <c r="A5" t="s">
        <v>5</v>
      </c>
      <c r="B5" t="s">
        <v>6</v>
      </c>
      <c r="C5">
        <v>2010</v>
      </c>
    </row>
    <row r="6" spans="1:4" x14ac:dyDescent="0.3">
      <c r="A6" t="s">
        <v>55</v>
      </c>
      <c r="B6" t="s">
        <v>56</v>
      </c>
      <c r="C6">
        <v>2016</v>
      </c>
    </row>
    <row r="7" spans="1:4" x14ac:dyDescent="0.3">
      <c r="A7" t="s">
        <v>7</v>
      </c>
      <c r="B7" t="s">
        <v>8</v>
      </c>
      <c r="C7">
        <v>2010</v>
      </c>
    </row>
    <row r="8" spans="1:4" x14ac:dyDescent="0.3">
      <c r="A8" t="s">
        <v>57</v>
      </c>
      <c r="B8" t="s">
        <v>58</v>
      </c>
      <c r="C8">
        <v>2016</v>
      </c>
    </row>
    <row r="9" spans="1:4" x14ac:dyDescent="0.3">
      <c r="A9" t="s">
        <v>9</v>
      </c>
      <c r="B9" t="s">
        <v>10</v>
      </c>
      <c r="C9">
        <v>2002</v>
      </c>
      <c r="D9" t="s">
        <v>389</v>
      </c>
    </row>
    <row r="10" spans="1:4" x14ac:dyDescent="0.3">
      <c r="A10" t="s">
        <v>11</v>
      </c>
      <c r="B10" t="s">
        <v>12</v>
      </c>
      <c r="C10">
        <v>2018</v>
      </c>
    </row>
    <row r="11" spans="1:4" x14ac:dyDescent="0.3">
      <c r="A11" t="s">
        <v>13</v>
      </c>
      <c r="B11" t="s">
        <v>14</v>
      </c>
    </row>
    <row r="12" spans="1:4" x14ac:dyDescent="0.3">
      <c r="A12" t="s">
        <v>15</v>
      </c>
      <c r="B12" t="s">
        <v>16</v>
      </c>
    </row>
    <row r="13" spans="1:4" x14ac:dyDescent="0.3">
      <c r="A13" t="s">
        <v>59</v>
      </c>
      <c r="B13" t="s">
        <v>60</v>
      </c>
      <c r="C13">
        <v>2011</v>
      </c>
    </row>
    <row r="14" spans="1:4" x14ac:dyDescent="0.3">
      <c r="A14" t="s">
        <v>61</v>
      </c>
      <c r="B14" t="s">
        <v>62</v>
      </c>
      <c r="C14">
        <v>2011</v>
      </c>
    </row>
    <row r="15" spans="1:4" x14ac:dyDescent="0.3">
      <c r="A15" t="s">
        <v>17</v>
      </c>
      <c r="B15" t="s">
        <v>18</v>
      </c>
      <c r="C15">
        <v>2011</v>
      </c>
    </row>
    <row r="16" spans="1:4" x14ac:dyDescent="0.3">
      <c r="A16" t="s">
        <v>19</v>
      </c>
      <c r="B16" t="s">
        <v>20</v>
      </c>
      <c r="C16">
        <v>2015</v>
      </c>
    </row>
    <row r="17" spans="1:3" x14ac:dyDescent="0.3">
      <c r="A17" t="s">
        <v>21</v>
      </c>
      <c r="B17" t="s">
        <v>22</v>
      </c>
      <c r="C17">
        <v>2010</v>
      </c>
    </row>
    <row r="18" spans="1:3" x14ac:dyDescent="0.3">
      <c r="A18" t="s">
        <v>23</v>
      </c>
      <c r="B18" t="s">
        <v>24</v>
      </c>
      <c r="C18">
        <v>2010</v>
      </c>
    </row>
    <row r="19" spans="1:3" x14ac:dyDescent="0.3">
      <c r="A19" t="s">
        <v>25</v>
      </c>
      <c r="B19" t="s">
        <v>26</v>
      </c>
    </row>
    <row r="20" spans="1:3" x14ac:dyDescent="0.3">
      <c r="A20" t="s">
        <v>27</v>
      </c>
      <c r="B20" t="s">
        <v>28</v>
      </c>
    </row>
    <row r="21" spans="1:3" x14ac:dyDescent="0.3">
      <c r="A21" t="s">
        <v>29</v>
      </c>
      <c r="B21" t="s">
        <v>30</v>
      </c>
      <c r="C21">
        <v>2017</v>
      </c>
    </row>
    <row r="22" spans="1:3" x14ac:dyDescent="0.3">
      <c r="A22" t="s">
        <v>31</v>
      </c>
      <c r="B22" t="s">
        <v>32</v>
      </c>
      <c r="C22">
        <v>2007</v>
      </c>
    </row>
    <row r="23" spans="1:3" x14ac:dyDescent="0.3">
      <c r="A23" t="s">
        <v>33</v>
      </c>
      <c r="B23" t="s">
        <v>34</v>
      </c>
      <c r="C23">
        <v>2015</v>
      </c>
    </row>
    <row r="24" spans="1:3" x14ac:dyDescent="0.3">
      <c r="A24" t="s">
        <v>35</v>
      </c>
      <c r="B24" t="s">
        <v>36</v>
      </c>
      <c r="C24">
        <v>2011</v>
      </c>
    </row>
    <row r="25" spans="1:3" x14ac:dyDescent="0.3">
      <c r="A25" t="s">
        <v>37</v>
      </c>
      <c r="B25" t="s">
        <v>38</v>
      </c>
      <c r="C25">
        <v>2015</v>
      </c>
    </row>
    <row r="26" spans="1:3" x14ac:dyDescent="0.3">
      <c r="A26" t="s">
        <v>39</v>
      </c>
      <c r="B26" t="s">
        <v>40</v>
      </c>
      <c r="C26">
        <v>2011</v>
      </c>
    </row>
    <row r="27" spans="1:3" x14ac:dyDescent="0.3">
      <c r="A27" t="s">
        <v>41</v>
      </c>
      <c r="B27" t="s">
        <v>42</v>
      </c>
      <c r="C27">
        <v>2011</v>
      </c>
    </row>
    <row r="28" spans="1:3" x14ac:dyDescent="0.3">
      <c r="A28" t="s">
        <v>63</v>
      </c>
      <c r="B28" t="s">
        <v>64</v>
      </c>
      <c r="C28">
        <v>1990</v>
      </c>
    </row>
    <row r="29" spans="1:3" x14ac:dyDescent="0.3">
      <c r="A29" t="s">
        <v>65</v>
      </c>
      <c r="B29" t="s">
        <v>66</v>
      </c>
      <c r="C29">
        <v>2000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BCCC1-F775-4B65-9146-B7AB8A2A7C69}">
  <dimension ref="A1:E32"/>
  <sheetViews>
    <sheetView showGridLines="0" topLeftCell="A7" workbookViewId="0">
      <selection activeCell="L26" sqref="L26"/>
    </sheetView>
  </sheetViews>
  <sheetFormatPr defaultRowHeight="14.4" x14ac:dyDescent="0.3"/>
  <cols>
    <col min="1" max="1" width="12.77734375" customWidth="1"/>
    <col min="2" max="5" width="17.109375" customWidth="1"/>
  </cols>
  <sheetData>
    <row r="1" spans="1:5" x14ac:dyDescent="0.3">
      <c r="A1" s="32" t="s">
        <v>396</v>
      </c>
    </row>
    <row r="2" spans="1:5" ht="15" thickBot="1" x14ac:dyDescent="0.35">
      <c r="A2" s="41"/>
      <c r="B2" s="41"/>
      <c r="C2" s="41"/>
      <c r="D2" s="41"/>
      <c r="E2" s="41"/>
    </row>
    <row r="3" spans="1:5" ht="73.8" customHeight="1" thickTop="1" x14ac:dyDescent="0.3">
      <c r="A3" s="40" t="s">
        <v>0</v>
      </c>
      <c r="B3" s="40" t="s">
        <v>390</v>
      </c>
      <c r="C3" s="40" t="s">
        <v>391</v>
      </c>
      <c r="D3" s="40" t="s">
        <v>392</v>
      </c>
      <c r="E3" s="40" t="s">
        <v>395</v>
      </c>
    </row>
    <row r="4" spans="1:5" x14ac:dyDescent="0.3">
      <c r="A4" t="s">
        <v>53</v>
      </c>
      <c r="B4" s="33">
        <v>520.89660000000003</v>
      </c>
      <c r="C4" s="34">
        <v>1.5063099999999999E-2</v>
      </c>
      <c r="D4" s="34">
        <v>0.19</v>
      </c>
      <c r="E4" s="34">
        <v>0.5362635</v>
      </c>
    </row>
    <row r="5" spans="1:5" x14ac:dyDescent="0.3">
      <c r="A5" t="s">
        <v>29</v>
      </c>
      <c r="B5" s="33">
        <v>1482.403</v>
      </c>
      <c r="C5" s="34">
        <v>2.7083300000000001E-2</v>
      </c>
      <c r="D5" s="34">
        <v>0.23915890000000001</v>
      </c>
      <c r="E5" s="34">
        <v>0.45446560000000003</v>
      </c>
    </row>
    <row r="6" spans="1:5" x14ac:dyDescent="0.3">
      <c r="A6" t="s">
        <v>33</v>
      </c>
      <c r="B6" s="33">
        <v>3102.7130000000002</v>
      </c>
      <c r="C6" s="34">
        <v>3.2432900000000001E-2</v>
      </c>
      <c r="D6" s="34">
        <v>0.35637340000000001</v>
      </c>
      <c r="E6" s="34">
        <v>0.60655460000000005</v>
      </c>
    </row>
    <row r="7" spans="1:5" x14ac:dyDescent="0.3">
      <c r="A7" t="s">
        <v>39</v>
      </c>
      <c r="B7" s="33">
        <v>6374.0280000000002</v>
      </c>
      <c r="C7" s="34">
        <v>3.19995E-2</v>
      </c>
      <c r="D7" s="34">
        <v>0.28265639999999997</v>
      </c>
      <c r="E7" s="34">
        <v>0.55445690000000003</v>
      </c>
    </row>
    <row r="8" spans="1:5" x14ac:dyDescent="0.3">
      <c r="A8" t="s">
        <v>11</v>
      </c>
      <c r="B8" s="33">
        <v>6667.7910000000002</v>
      </c>
      <c r="C8" s="34">
        <v>5.74922E-2</v>
      </c>
      <c r="D8" s="34">
        <v>0.49282049999999999</v>
      </c>
      <c r="E8" s="34">
        <v>0.65947809999999996</v>
      </c>
    </row>
    <row r="9" spans="1:5" x14ac:dyDescent="0.3">
      <c r="A9" t="s">
        <v>31</v>
      </c>
      <c r="B9" s="33">
        <v>6941.2359999999999</v>
      </c>
      <c r="C9" s="34">
        <v>5.6039100000000001E-2</v>
      </c>
      <c r="D9" s="34">
        <v>0.40249299999999999</v>
      </c>
      <c r="E9" s="34">
        <v>0.55257619999999996</v>
      </c>
    </row>
    <row r="10" spans="1:5" x14ac:dyDescent="0.3">
      <c r="A10" t="s">
        <v>7</v>
      </c>
      <c r="B10" s="33">
        <v>9001.2340000000004</v>
      </c>
      <c r="C10" s="34">
        <v>6.0973899999999998E-2</v>
      </c>
      <c r="D10" s="34">
        <v>0.51241460000000005</v>
      </c>
      <c r="E10" s="34">
        <v>0.67720290000000005</v>
      </c>
    </row>
    <row r="11" spans="1:5" x14ac:dyDescent="0.3">
      <c r="A11" t="s">
        <v>23</v>
      </c>
      <c r="B11" s="33">
        <v>9673.4429999999993</v>
      </c>
      <c r="C11" s="34">
        <v>4.8294400000000001E-2</v>
      </c>
      <c r="D11" s="34">
        <v>0.27567730000000001</v>
      </c>
      <c r="E11" s="34">
        <v>0.45682040000000002</v>
      </c>
    </row>
    <row r="12" spans="1:5" x14ac:dyDescent="0.3">
      <c r="A12" t="s">
        <v>21</v>
      </c>
      <c r="B12" s="33">
        <v>11373.23</v>
      </c>
      <c r="C12" s="34">
        <v>4.3178599999999998E-2</v>
      </c>
      <c r="D12" s="34">
        <v>0.33884300000000001</v>
      </c>
      <c r="E12" s="34">
        <v>0.56074880000000005</v>
      </c>
    </row>
    <row r="13" spans="1:5" x14ac:dyDescent="0.3">
      <c r="A13" s="23" t="s">
        <v>5</v>
      </c>
      <c r="B13" s="35">
        <v>11683.95</v>
      </c>
      <c r="C13" s="36">
        <v>7.7267799999999998E-2</v>
      </c>
      <c r="D13" s="36">
        <v>0.6161972</v>
      </c>
      <c r="E13" s="36">
        <v>0.69709180000000004</v>
      </c>
    </row>
    <row r="14" spans="1:5" x14ac:dyDescent="0.3">
      <c r="A14" t="s">
        <v>9</v>
      </c>
      <c r="B14" s="33">
        <v>15923.36</v>
      </c>
      <c r="C14" s="34">
        <v>8.0081100000000002E-2</v>
      </c>
      <c r="D14" s="34">
        <v>0.65449999999999997</v>
      </c>
      <c r="E14" s="34">
        <v>0.74413989999999997</v>
      </c>
    </row>
    <row r="15" spans="1:5" x14ac:dyDescent="0.3">
      <c r="A15" t="s">
        <v>61</v>
      </c>
      <c r="B15" s="33">
        <v>16150.77</v>
      </c>
      <c r="C15" s="34">
        <v>0.13226350000000001</v>
      </c>
      <c r="D15" s="34">
        <v>0.7799296</v>
      </c>
      <c r="E15" s="34">
        <v>0.8121351</v>
      </c>
    </row>
    <row r="16" spans="1:5" x14ac:dyDescent="0.3">
      <c r="A16" t="s">
        <v>35</v>
      </c>
      <c r="B16" s="33">
        <v>23403.22</v>
      </c>
      <c r="C16" s="34">
        <v>0.16679069999999999</v>
      </c>
      <c r="D16" s="34">
        <v>0.86482939999999997</v>
      </c>
      <c r="E16" s="34">
        <v>0.84710169999999996</v>
      </c>
    </row>
    <row r="17" spans="1:5" x14ac:dyDescent="0.3">
      <c r="A17" t="s">
        <v>41</v>
      </c>
      <c r="B17" s="33">
        <v>30323.65</v>
      </c>
      <c r="C17" s="34">
        <v>0.14841579999999999</v>
      </c>
      <c r="D17" s="34">
        <v>0.86418969999999995</v>
      </c>
      <c r="E17" s="34">
        <v>0.85165290000000005</v>
      </c>
    </row>
    <row r="18" spans="1:5" x14ac:dyDescent="0.3">
      <c r="A18" t="s">
        <v>37</v>
      </c>
      <c r="B18" s="33">
        <v>31380.15</v>
      </c>
      <c r="C18" s="34">
        <v>0.1056527</v>
      </c>
      <c r="D18" s="34">
        <v>0.7733333</v>
      </c>
      <c r="E18" s="34">
        <v>0.83944870000000005</v>
      </c>
    </row>
    <row r="19" spans="1:5" x14ac:dyDescent="0.3">
      <c r="A19" t="s">
        <v>17</v>
      </c>
      <c r="B19" s="33">
        <v>34488.639999999999</v>
      </c>
      <c r="C19" s="34">
        <v>0.17461360000000001</v>
      </c>
      <c r="D19" s="34">
        <v>0.85253230000000002</v>
      </c>
      <c r="E19" s="34">
        <v>0.82479020000000003</v>
      </c>
    </row>
    <row r="20" spans="1:5" x14ac:dyDescent="0.3">
      <c r="A20" t="s">
        <v>19</v>
      </c>
      <c r="B20" s="33">
        <v>39289.96</v>
      </c>
      <c r="C20" s="34">
        <v>0.21772240000000001</v>
      </c>
      <c r="D20" s="34">
        <v>0.83105799999999996</v>
      </c>
      <c r="E20" s="34">
        <v>0.7575944</v>
      </c>
    </row>
    <row r="21" spans="1:5" x14ac:dyDescent="0.3">
      <c r="A21" t="s">
        <v>15</v>
      </c>
      <c r="B21" s="33">
        <v>41469.919999999998</v>
      </c>
      <c r="C21" s="34">
        <v>0.14944760000000001</v>
      </c>
      <c r="D21" s="34">
        <v>0.81492679999999995</v>
      </c>
      <c r="E21" s="34">
        <v>0.79895559999999999</v>
      </c>
    </row>
    <row r="22" spans="1:5" x14ac:dyDescent="0.3">
      <c r="A22" t="s">
        <v>57</v>
      </c>
      <c r="B22" s="33">
        <v>46234.35</v>
      </c>
      <c r="C22" s="34">
        <v>0.1240733</v>
      </c>
      <c r="D22" s="34">
        <v>0.90778060000000005</v>
      </c>
      <c r="E22" s="34">
        <v>0.92468260000000002</v>
      </c>
    </row>
    <row r="23" spans="1:5" x14ac:dyDescent="0.3">
      <c r="A23" t="s">
        <v>59</v>
      </c>
      <c r="B23" s="33">
        <v>47615.74</v>
      </c>
      <c r="C23" s="34">
        <v>0.15930449999999999</v>
      </c>
      <c r="D23" s="34">
        <v>0.8580951</v>
      </c>
      <c r="E23" s="34">
        <v>0.84371609999999997</v>
      </c>
    </row>
    <row r="24" spans="1:5" x14ac:dyDescent="0.3">
      <c r="A24" t="s">
        <v>25</v>
      </c>
      <c r="B24" s="33">
        <v>53022.19</v>
      </c>
      <c r="C24" s="34">
        <v>0.1417226</v>
      </c>
      <c r="D24" s="34">
        <v>0.88702519999999996</v>
      </c>
      <c r="E24" s="34">
        <v>0.89702990000000005</v>
      </c>
    </row>
    <row r="25" spans="1:5" x14ac:dyDescent="0.3">
      <c r="A25" t="s">
        <v>63</v>
      </c>
      <c r="B25" s="33">
        <v>54651.09</v>
      </c>
      <c r="C25" s="34">
        <v>0.15113219999999999</v>
      </c>
      <c r="D25" s="34">
        <v>0.88759149999999998</v>
      </c>
      <c r="E25" s="34">
        <v>0.87921700000000003</v>
      </c>
    </row>
    <row r="26" spans="1:5" x14ac:dyDescent="0.3">
      <c r="A26" t="s">
        <v>55</v>
      </c>
      <c r="B26" s="33">
        <v>57395.92</v>
      </c>
      <c r="C26" s="34">
        <v>0.11379060000000001</v>
      </c>
      <c r="D26" s="34">
        <v>0.84313729999999998</v>
      </c>
      <c r="E26" s="34">
        <v>0.85922390000000004</v>
      </c>
    </row>
    <row r="27" spans="1:5" x14ac:dyDescent="0.3">
      <c r="A27" t="s">
        <v>13</v>
      </c>
      <c r="B27" s="33">
        <v>61390.69</v>
      </c>
      <c r="C27" s="34">
        <v>0.14832200000000001</v>
      </c>
      <c r="D27" s="34">
        <v>0.90051460000000005</v>
      </c>
      <c r="E27" s="34">
        <v>0.90163159999999998</v>
      </c>
    </row>
    <row r="28" spans="1:5" x14ac:dyDescent="0.3">
      <c r="A28" t="s">
        <v>27</v>
      </c>
      <c r="B28" s="33">
        <v>81734.47</v>
      </c>
      <c r="C28" s="34">
        <v>0.12454469999999999</v>
      </c>
      <c r="D28" s="34">
        <v>0.86885239999999997</v>
      </c>
      <c r="E28" s="34">
        <v>0.88417270000000003</v>
      </c>
    </row>
    <row r="29" spans="1:5" x14ac:dyDescent="0.3">
      <c r="A29" s="23" t="s">
        <v>65</v>
      </c>
      <c r="B29" s="35">
        <v>82828.800000000003</v>
      </c>
      <c r="C29" s="36">
        <v>0.1399493</v>
      </c>
      <c r="D29" s="36">
        <v>0.89570919999999998</v>
      </c>
      <c r="E29" s="36">
        <v>0.89605239999999997</v>
      </c>
    </row>
    <row r="30" spans="1:5" x14ac:dyDescent="0.3">
      <c r="A30" s="37" t="s">
        <v>393</v>
      </c>
      <c r="B30" s="38"/>
      <c r="C30" s="39">
        <f>AVERAGE(C4:C13)</f>
        <v>4.4982480000000005E-2</v>
      </c>
      <c r="D30" s="39">
        <f>AVERAGE(D4:D13)</f>
        <v>0.37066343000000002</v>
      </c>
      <c r="E30" s="39">
        <f>AVERAGE(E4:E13)</f>
        <v>0.57556587999999986</v>
      </c>
    </row>
    <row r="31" spans="1:5" ht="15" thickBot="1" x14ac:dyDescent="0.35">
      <c r="A31" s="42" t="s">
        <v>394</v>
      </c>
      <c r="B31" s="43"/>
      <c r="C31" s="44">
        <f>AVERAGE(C19:C29)</f>
        <v>0.14951116363636363</v>
      </c>
      <c r="D31" s="44">
        <f>AVERAGE(D19:D29)</f>
        <v>0.86792936363636386</v>
      </c>
      <c r="E31" s="44">
        <f>AVERAGE(E19:E29)</f>
        <v>0.86064240000000003</v>
      </c>
    </row>
    <row r="32" spans="1:5" ht="15" thickTop="1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DC87-98B4-4983-BBA0-089B0E1C3845}">
  <dimension ref="A1:N29"/>
  <sheetViews>
    <sheetView tabSelected="1" topLeftCell="B1" workbookViewId="0">
      <selection activeCell="G11" sqref="G11"/>
    </sheetView>
  </sheetViews>
  <sheetFormatPr defaultRowHeight="14.4" x14ac:dyDescent="0.3"/>
  <cols>
    <col min="1" max="1" width="15.44140625" bestFit="1" customWidth="1"/>
    <col min="2" max="2" width="11.6640625" bestFit="1" customWidth="1"/>
    <col min="3" max="4" width="17.5546875" bestFit="1" customWidth="1"/>
    <col min="5" max="5" width="16.33203125" customWidth="1"/>
    <col min="6" max="6" width="9.5546875" bestFit="1" customWidth="1"/>
    <col min="7" max="7" width="45.44140625" bestFit="1" customWidth="1"/>
    <col min="8" max="8" width="44.6640625" customWidth="1"/>
    <col min="9" max="9" width="15.44140625" bestFit="1" customWidth="1"/>
    <col min="10" max="11" width="14.88671875" bestFit="1" customWidth="1"/>
  </cols>
  <sheetData>
    <row r="1" spans="1:14" x14ac:dyDescent="0.3">
      <c r="A1" t="s">
        <v>45</v>
      </c>
      <c r="B1" t="s">
        <v>1</v>
      </c>
      <c r="C1" s="27" t="s">
        <v>171</v>
      </c>
      <c r="D1" t="s">
        <v>2</v>
      </c>
      <c r="E1" t="s">
        <v>3</v>
      </c>
      <c r="F1" t="s">
        <v>4</v>
      </c>
      <c r="G1" t="s">
        <v>46</v>
      </c>
      <c r="H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</row>
    <row r="2" spans="1:14" x14ac:dyDescent="0.3">
      <c r="A2" t="s">
        <v>53</v>
      </c>
      <c r="B2" t="s">
        <v>54</v>
      </c>
      <c r="C2" t="s">
        <v>182</v>
      </c>
      <c r="D2" s="50">
        <v>43956</v>
      </c>
      <c r="E2" s="2">
        <v>6.6044900000000004E-2</v>
      </c>
      <c r="F2" s="2">
        <v>7.6767100000000005E-2</v>
      </c>
      <c r="G2" s="2">
        <f>N2/M2</f>
        <v>1.9842777623677121</v>
      </c>
      <c r="H2" s="2">
        <f t="shared" ref="H2:H27" si="0">L2/K2</f>
        <v>4.6926328265317956</v>
      </c>
      <c r="I2" s="2"/>
      <c r="J2" t="s">
        <v>53</v>
      </c>
      <c r="K2">
        <v>0.1095169</v>
      </c>
      <c r="L2">
        <v>0.51392260000000001</v>
      </c>
      <c r="M2">
        <v>5.8763900000000001E-2</v>
      </c>
      <c r="N2">
        <v>0.1166039</v>
      </c>
    </row>
    <row r="3" spans="1:14" x14ac:dyDescent="0.3">
      <c r="A3" t="s">
        <v>5</v>
      </c>
      <c r="B3" t="s">
        <v>6</v>
      </c>
      <c r="C3" t="s">
        <v>182</v>
      </c>
      <c r="D3" s="50">
        <v>43956</v>
      </c>
      <c r="E3" s="2">
        <v>8.7651599999999996E-2</v>
      </c>
      <c r="F3" s="2">
        <v>8.4517599999999998E-2</v>
      </c>
      <c r="G3" s="2">
        <f t="shared" ref="G3:G27" si="1">N3/M3</f>
        <v>4.1259101563827016</v>
      </c>
      <c r="H3" s="2">
        <f>L3/K3</f>
        <v>4.8579755641744429</v>
      </c>
      <c r="I3" s="2"/>
      <c r="J3" t="s">
        <v>5</v>
      </c>
      <c r="K3">
        <v>6.2498400000000003E-2</v>
      </c>
      <c r="L3">
        <v>0.30361569999999999</v>
      </c>
      <c r="M3">
        <v>4.4154499999999999E-2</v>
      </c>
      <c r="N3">
        <v>0.18217749999999999</v>
      </c>
    </row>
    <row r="4" spans="1:14" x14ac:dyDescent="0.3">
      <c r="A4" t="s">
        <v>55</v>
      </c>
      <c r="B4" t="s">
        <v>56</v>
      </c>
      <c r="C4" t="s">
        <v>183</v>
      </c>
      <c r="D4" s="50">
        <v>43987</v>
      </c>
      <c r="E4" s="2">
        <v>0.13421089999999999</v>
      </c>
      <c r="F4" s="2">
        <v>9.6195199999999995E-2</v>
      </c>
      <c r="G4" s="2">
        <f t="shared" si="1"/>
        <v>26.088880768890071</v>
      </c>
      <c r="H4" s="2">
        <f t="shared" si="0"/>
        <v>6.1981386862629853</v>
      </c>
      <c r="I4" s="2"/>
      <c r="J4" t="s">
        <v>55</v>
      </c>
      <c r="K4">
        <v>2.77331E-2</v>
      </c>
      <c r="L4">
        <v>0.17189360000000001</v>
      </c>
      <c r="M4">
        <v>9.0311999999999996E-3</v>
      </c>
      <c r="N4">
        <v>0.23561389999999999</v>
      </c>
    </row>
    <row r="5" spans="1:14" x14ac:dyDescent="0.3">
      <c r="A5" t="s">
        <v>7</v>
      </c>
      <c r="B5" t="s">
        <v>8</v>
      </c>
      <c r="C5" t="s">
        <v>182</v>
      </c>
      <c r="D5" s="50">
        <v>43918</v>
      </c>
      <c r="E5" s="2">
        <v>8.0324999999999994E-2</v>
      </c>
      <c r="F5" s="2">
        <v>7.3952199999999996E-2</v>
      </c>
      <c r="G5" s="2">
        <f t="shared" si="1"/>
        <v>5.141048539716639</v>
      </c>
      <c r="H5" s="2">
        <f t="shared" si="0"/>
        <v>4.3294009230289019</v>
      </c>
      <c r="I5" s="2"/>
      <c r="J5" t="s">
        <v>7</v>
      </c>
      <c r="K5">
        <v>6.7278500000000005E-2</v>
      </c>
      <c r="L5">
        <v>0.29127560000000002</v>
      </c>
      <c r="M5">
        <v>4.8877499999999997E-2</v>
      </c>
      <c r="N5">
        <v>0.25128159999999999</v>
      </c>
    </row>
    <row r="6" spans="1:14" x14ac:dyDescent="0.3">
      <c r="A6" t="s">
        <v>57</v>
      </c>
      <c r="B6" t="s">
        <v>58</v>
      </c>
      <c r="C6" t="s">
        <v>183</v>
      </c>
      <c r="D6" s="50">
        <v>43921</v>
      </c>
      <c r="E6" s="2">
        <v>0.15264340000000001</v>
      </c>
      <c r="F6" s="2">
        <v>9.4572000000000003E-2</v>
      </c>
      <c r="G6" s="2">
        <f t="shared" si="1"/>
        <v>15.059897318881918</v>
      </c>
      <c r="H6" s="2">
        <f t="shared" si="0"/>
        <v>5.9839508010926341</v>
      </c>
      <c r="I6" s="2"/>
      <c r="J6" t="s">
        <v>57</v>
      </c>
      <c r="K6">
        <v>3.2911299999999998E-2</v>
      </c>
      <c r="L6">
        <v>0.19693959999999999</v>
      </c>
      <c r="M6">
        <v>8.2390999999999992E-3</v>
      </c>
      <c r="N6">
        <v>0.12408</v>
      </c>
    </row>
    <row r="7" spans="1:14" x14ac:dyDescent="0.3">
      <c r="A7" t="s">
        <v>9</v>
      </c>
      <c r="B7" t="s">
        <v>10</v>
      </c>
      <c r="C7" t="s">
        <v>183</v>
      </c>
      <c r="D7" s="50">
        <v>43937</v>
      </c>
      <c r="E7" s="2">
        <v>9.6543400000000001E-2</v>
      </c>
      <c r="F7" s="2">
        <v>8.6501400000000006E-2</v>
      </c>
      <c r="G7" s="2">
        <f t="shared" si="1"/>
        <v>7.3275288071923015</v>
      </c>
      <c r="H7" s="2">
        <f t="shared" si="0"/>
        <v>5.5777511714324453</v>
      </c>
      <c r="I7" s="2"/>
      <c r="J7" t="s">
        <v>9</v>
      </c>
      <c r="K7">
        <v>4.3515100000000001E-2</v>
      </c>
      <c r="L7">
        <v>0.2427164</v>
      </c>
      <c r="M7">
        <v>3.7907200000000002E-2</v>
      </c>
      <c r="N7">
        <v>0.27776610000000002</v>
      </c>
    </row>
    <row r="8" spans="1:14" x14ac:dyDescent="0.3">
      <c r="A8" t="s">
        <v>11</v>
      </c>
      <c r="B8" t="s">
        <v>12</v>
      </c>
      <c r="C8" t="s">
        <v>182</v>
      </c>
      <c r="D8" s="50">
        <v>43932</v>
      </c>
      <c r="E8" s="2">
        <v>7.6333999999999999E-2</v>
      </c>
      <c r="F8" s="2">
        <v>8.1968700000000005E-2</v>
      </c>
      <c r="G8" s="2">
        <f t="shared" si="1"/>
        <v>4.8369275269780889</v>
      </c>
      <c r="H8" s="2">
        <f t="shared" si="0"/>
        <v>5.1903580864668033</v>
      </c>
      <c r="I8" s="2"/>
      <c r="J8" t="s">
        <v>11</v>
      </c>
      <c r="K8">
        <v>5.0641400000000003E-2</v>
      </c>
      <c r="L8">
        <v>0.262847</v>
      </c>
      <c r="M8">
        <v>5.1995899999999998E-2</v>
      </c>
      <c r="N8">
        <v>0.25150040000000001</v>
      </c>
    </row>
    <row r="9" spans="1:14" x14ac:dyDescent="0.3">
      <c r="A9" t="s">
        <v>13</v>
      </c>
      <c r="B9" t="s">
        <v>14</v>
      </c>
      <c r="C9" t="s">
        <v>183</v>
      </c>
      <c r="D9" s="50">
        <v>43922</v>
      </c>
      <c r="E9" s="2">
        <v>0.13612879999999999</v>
      </c>
      <c r="F9" s="2">
        <v>9.4795400000000002E-2</v>
      </c>
      <c r="G9" s="2"/>
      <c r="H9" s="2">
        <f t="shared" si="0"/>
        <v>5.5851074849286313</v>
      </c>
      <c r="I9" s="2"/>
      <c r="J9" t="s">
        <v>13</v>
      </c>
      <c r="K9">
        <v>4.3443299999999997E-2</v>
      </c>
      <c r="L9">
        <v>0.2426355</v>
      </c>
      <c r="N9">
        <v>0.1695528</v>
      </c>
    </row>
    <row r="10" spans="1:14" x14ac:dyDescent="0.3">
      <c r="A10" t="s">
        <v>15</v>
      </c>
      <c r="B10" t="s">
        <v>16</v>
      </c>
      <c r="C10" t="s">
        <v>183</v>
      </c>
      <c r="D10" s="50">
        <v>43905</v>
      </c>
      <c r="E10" s="2">
        <v>0.11013240000000001</v>
      </c>
      <c r="F10" s="2">
        <v>8.5571300000000003E-2</v>
      </c>
      <c r="G10" s="2">
        <f t="shared" si="1"/>
        <v>7.2127396684396183</v>
      </c>
      <c r="H10" s="2">
        <f t="shared" si="0"/>
        <v>3.9563387233886962</v>
      </c>
      <c r="I10" s="2"/>
      <c r="J10" t="s">
        <v>15</v>
      </c>
      <c r="K10">
        <v>4.3759600000000003E-2</v>
      </c>
      <c r="L10">
        <v>0.1731278</v>
      </c>
      <c r="M10">
        <v>2.7355500000000001E-2</v>
      </c>
      <c r="N10">
        <v>0.19730809999999999</v>
      </c>
    </row>
    <row r="11" spans="1:14" x14ac:dyDescent="0.3">
      <c r="A11" t="s">
        <v>59</v>
      </c>
      <c r="B11" t="s">
        <v>60</v>
      </c>
      <c r="C11" t="s">
        <v>183</v>
      </c>
      <c r="D11" s="50">
        <v>43914</v>
      </c>
      <c r="E11" s="2">
        <v>0.1238466</v>
      </c>
      <c r="F11" s="2">
        <v>9.3064800000000003E-2</v>
      </c>
      <c r="G11" s="2">
        <f t="shared" si="1"/>
        <v>11.612355076706875</v>
      </c>
      <c r="H11" s="2">
        <f t="shared" si="0"/>
        <v>5.4040309932693864</v>
      </c>
      <c r="I11" s="2"/>
      <c r="J11" t="s">
        <v>59</v>
      </c>
      <c r="K11">
        <v>4.0679800000000002E-2</v>
      </c>
      <c r="L11">
        <v>0.2198349</v>
      </c>
      <c r="M11">
        <v>1.7077999999999999E-2</v>
      </c>
      <c r="N11">
        <v>0.19831579999999999</v>
      </c>
    </row>
    <row r="12" spans="1:14" x14ac:dyDescent="0.3">
      <c r="A12" t="s">
        <v>61</v>
      </c>
      <c r="B12" t="s">
        <v>62</v>
      </c>
      <c r="C12" t="s">
        <v>183</v>
      </c>
      <c r="D12" s="50">
        <v>43934</v>
      </c>
      <c r="E12" s="2">
        <v>0.1198491</v>
      </c>
      <c r="F12" s="2">
        <v>8.3890000000000006E-2</v>
      </c>
      <c r="G12" s="2">
        <f t="shared" si="1"/>
        <v>11.420485962152627</v>
      </c>
      <c r="H12" s="2">
        <f t="shared" si="0"/>
        <v>3.6643087867535615</v>
      </c>
      <c r="I12" s="2"/>
      <c r="J12" t="s">
        <v>61</v>
      </c>
      <c r="K12">
        <v>8.4454399999999999E-2</v>
      </c>
      <c r="L12">
        <v>0.30946699999999999</v>
      </c>
      <c r="M12">
        <v>1.6783200000000002E-2</v>
      </c>
      <c r="N12">
        <v>0.19167229999999999</v>
      </c>
    </row>
    <row r="13" spans="1:14" x14ac:dyDescent="0.3">
      <c r="A13" t="s">
        <v>17</v>
      </c>
      <c r="B13" t="s">
        <v>18</v>
      </c>
      <c r="C13" t="s">
        <v>183</v>
      </c>
      <c r="D13" s="50">
        <v>43894</v>
      </c>
      <c r="E13" s="2">
        <v>0.12234250000000001</v>
      </c>
      <c r="F13" s="2">
        <v>0.1008589</v>
      </c>
      <c r="G13" s="2">
        <f t="shared" si="1"/>
        <v>12.05980451482549</v>
      </c>
      <c r="H13" s="2">
        <f t="shared" si="0"/>
        <v>6.3799468270571831</v>
      </c>
      <c r="I13" s="2"/>
      <c r="J13" t="s">
        <v>17</v>
      </c>
      <c r="K13">
        <v>2.75328E-2</v>
      </c>
      <c r="L13">
        <v>0.1756578</v>
      </c>
      <c r="M13">
        <v>1.9500199999999999E-2</v>
      </c>
      <c r="N13">
        <v>0.23516860000000001</v>
      </c>
    </row>
    <row r="14" spans="1:14" x14ac:dyDescent="0.3">
      <c r="A14" t="s">
        <v>19</v>
      </c>
      <c r="B14" t="s">
        <v>20</v>
      </c>
      <c r="C14" t="s">
        <v>183</v>
      </c>
      <c r="D14" s="50">
        <v>43934</v>
      </c>
      <c r="E14" s="2">
        <v>9.8982600000000004E-2</v>
      </c>
      <c r="F14" s="2">
        <v>9.3342499999999995E-2</v>
      </c>
      <c r="G14" s="2">
        <f t="shared" si="1"/>
        <v>8.1760390064226787</v>
      </c>
      <c r="H14" s="2">
        <f t="shared" si="0"/>
        <v>5.4806841950110199</v>
      </c>
      <c r="I14" s="2"/>
      <c r="J14" t="s">
        <v>19</v>
      </c>
      <c r="K14">
        <v>2.8494800000000001E-2</v>
      </c>
      <c r="L14">
        <v>0.156171</v>
      </c>
      <c r="M14">
        <v>3.0189899999999999E-2</v>
      </c>
      <c r="N14">
        <v>0.24683379999999999</v>
      </c>
    </row>
    <row r="15" spans="1:14" x14ac:dyDescent="0.3">
      <c r="A15" t="s">
        <v>21</v>
      </c>
      <c r="B15" t="s">
        <v>22</v>
      </c>
      <c r="C15" t="s">
        <v>182</v>
      </c>
      <c r="D15" s="50">
        <v>43951</v>
      </c>
      <c r="E15" s="2">
        <v>7.5141100000000002E-2</v>
      </c>
      <c r="F15" s="2">
        <v>8.1137699999999993E-2</v>
      </c>
      <c r="G15" s="2">
        <f t="shared" si="1"/>
        <v>4.3323705058126842</v>
      </c>
      <c r="H15" s="2">
        <f t="shared" si="0"/>
        <v>4.8528860179204001</v>
      </c>
      <c r="I15" s="2"/>
      <c r="J15" t="s">
        <v>21</v>
      </c>
      <c r="K15">
        <v>7.1505100000000002E-2</v>
      </c>
      <c r="L15">
        <v>0.34700609999999998</v>
      </c>
      <c r="M15">
        <v>5.1791900000000002E-2</v>
      </c>
      <c r="N15">
        <v>0.22438169999999999</v>
      </c>
    </row>
    <row r="16" spans="1:14" x14ac:dyDescent="0.3">
      <c r="A16" t="s">
        <v>23</v>
      </c>
      <c r="B16" t="s">
        <v>24</v>
      </c>
      <c r="C16" t="s">
        <v>182</v>
      </c>
      <c r="D16" s="50">
        <v>43927</v>
      </c>
      <c r="E16" s="2">
        <v>4.4837000000000002E-2</v>
      </c>
      <c r="F16" s="2">
        <v>7.5882500000000006E-2</v>
      </c>
      <c r="G16" s="2">
        <f t="shared" si="1"/>
        <v>2.1834104139497992</v>
      </c>
      <c r="H16" s="2">
        <f t="shared" si="0"/>
        <v>4.5369786102554936</v>
      </c>
      <c r="I16" s="2"/>
      <c r="J16" t="s">
        <v>23</v>
      </c>
      <c r="K16">
        <v>7.2170100000000001E-2</v>
      </c>
      <c r="L16">
        <v>0.32743420000000001</v>
      </c>
      <c r="M16">
        <v>0.11900959999999999</v>
      </c>
      <c r="N16">
        <v>0.25984679999999999</v>
      </c>
    </row>
    <row r="17" spans="1:14" x14ac:dyDescent="0.3">
      <c r="A17" t="s">
        <v>25</v>
      </c>
      <c r="B17" t="s">
        <v>26</v>
      </c>
      <c r="C17" t="s">
        <v>183</v>
      </c>
      <c r="D17" s="50">
        <v>43910</v>
      </c>
      <c r="E17" s="2">
        <v>0.14518329999999999</v>
      </c>
      <c r="F17" s="2">
        <v>9.9586900000000006E-2</v>
      </c>
      <c r="G17" s="2">
        <f t="shared" si="1"/>
        <v>17.684465623981755</v>
      </c>
      <c r="H17" s="2">
        <f t="shared" si="0"/>
        <v>6.5885223635937864</v>
      </c>
      <c r="I17" s="2"/>
      <c r="J17" t="s">
        <v>25</v>
      </c>
      <c r="K17">
        <v>3.20275E-2</v>
      </c>
      <c r="L17">
        <v>0.2110139</v>
      </c>
      <c r="M17">
        <v>9.8207999999999993E-3</v>
      </c>
      <c r="N17">
        <v>0.17367560000000001</v>
      </c>
    </row>
    <row r="18" spans="1:14" x14ac:dyDescent="0.3">
      <c r="A18" t="s">
        <v>27</v>
      </c>
      <c r="B18" t="s">
        <v>28</v>
      </c>
      <c r="C18" t="s">
        <v>183</v>
      </c>
      <c r="D18" s="50">
        <v>43929</v>
      </c>
      <c r="E18" s="2">
        <v>0.1193935</v>
      </c>
      <c r="F18" s="2">
        <v>0.1000161</v>
      </c>
      <c r="G18" s="2">
        <f t="shared" si="1"/>
        <v>14.895494595803555</v>
      </c>
      <c r="H18" s="2">
        <f t="shared" si="0"/>
        <v>6.4248743250791289</v>
      </c>
      <c r="I18" s="2"/>
      <c r="J18" t="s">
        <v>27</v>
      </c>
      <c r="K18">
        <v>3.11518E-2</v>
      </c>
      <c r="L18">
        <v>0.2001464</v>
      </c>
      <c r="M18">
        <v>9.6129000000000006E-3</v>
      </c>
      <c r="N18">
        <v>0.14318890000000001</v>
      </c>
    </row>
    <row r="19" spans="1:14" x14ac:dyDescent="0.3">
      <c r="A19" t="s">
        <v>29</v>
      </c>
      <c r="B19" t="s">
        <v>30</v>
      </c>
      <c r="C19" t="s">
        <v>182</v>
      </c>
      <c r="D19" s="50">
        <v>43936</v>
      </c>
      <c r="E19" s="2">
        <v>5.7652399999999999E-2</v>
      </c>
      <c r="F19" s="2">
        <v>8.2810900000000007E-2</v>
      </c>
      <c r="G19" s="2">
        <f t="shared" si="1"/>
        <v>2.2826659795418305</v>
      </c>
      <c r="H19" s="2">
        <f t="shared" si="0"/>
        <v>5.2620792965700911</v>
      </c>
      <c r="I19" s="2"/>
      <c r="J19" t="s">
        <v>29</v>
      </c>
      <c r="K19">
        <v>8.7115999999999999E-2</v>
      </c>
      <c r="L19">
        <v>0.45841130000000002</v>
      </c>
      <c r="M19">
        <v>0.102844</v>
      </c>
      <c r="N19">
        <v>0.23475850000000001</v>
      </c>
    </row>
    <row r="20" spans="1:14" x14ac:dyDescent="0.3">
      <c r="A20" t="s">
        <v>31</v>
      </c>
      <c r="B20" t="s">
        <v>32</v>
      </c>
      <c r="C20" t="s">
        <v>182</v>
      </c>
      <c r="D20" s="50">
        <v>43928</v>
      </c>
      <c r="E20" s="2">
        <v>6.5667100000000006E-2</v>
      </c>
      <c r="F20" s="2">
        <v>8.2074800000000003E-2</v>
      </c>
      <c r="G20" s="2">
        <f t="shared" si="1"/>
        <v>3.3933428209052097</v>
      </c>
      <c r="H20" s="2">
        <f t="shared" si="0"/>
        <v>5.3461807605470693</v>
      </c>
      <c r="I20" s="2"/>
      <c r="J20" t="s">
        <v>31</v>
      </c>
      <c r="K20">
        <v>5.3017099999999998E-2</v>
      </c>
      <c r="L20">
        <v>0.283439</v>
      </c>
      <c r="M20">
        <v>8.3969500000000002E-2</v>
      </c>
      <c r="N20">
        <v>0.2849373</v>
      </c>
    </row>
    <row r="21" spans="1:14" x14ac:dyDescent="0.3">
      <c r="A21" t="s">
        <v>33</v>
      </c>
      <c r="B21" t="s">
        <v>34</v>
      </c>
      <c r="C21" t="s">
        <v>182</v>
      </c>
      <c r="D21" s="50">
        <v>43923</v>
      </c>
      <c r="E21" s="2">
        <v>8.5263599999999995E-2</v>
      </c>
      <c r="F21" s="2">
        <v>7.1932800000000005E-2</v>
      </c>
      <c r="G21" s="2">
        <f t="shared" si="1"/>
        <v>4.7988668605856164</v>
      </c>
      <c r="H21" s="2">
        <f t="shared" si="0"/>
        <v>3.7193003272917839</v>
      </c>
      <c r="I21" s="2"/>
      <c r="J21" t="s">
        <v>33</v>
      </c>
      <c r="K21">
        <v>0.101133</v>
      </c>
      <c r="L21">
        <v>0.37614399999999998</v>
      </c>
      <c r="M21">
        <v>5.5968400000000001E-2</v>
      </c>
      <c r="N21">
        <v>0.26858490000000002</v>
      </c>
    </row>
    <row r="22" spans="1:14" x14ac:dyDescent="0.3">
      <c r="A22" t="s">
        <v>35</v>
      </c>
      <c r="B22" t="s">
        <v>36</v>
      </c>
      <c r="C22" t="s">
        <v>183</v>
      </c>
      <c r="D22" s="50">
        <v>43918</v>
      </c>
      <c r="E22" s="2">
        <v>0.1204992</v>
      </c>
      <c r="F22" s="2">
        <v>9.1648199999999999E-2</v>
      </c>
      <c r="G22" s="2">
        <f t="shared" si="1"/>
        <v>8.6965700454572303</v>
      </c>
      <c r="H22" s="2">
        <f t="shared" si="0"/>
        <v>4.9061795741546321</v>
      </c>
      <c r="I22" s="2"/>
      <c r="J22" t="s">
        <v>35</v>
      </c>
      <c r="K22">
        <v>3.8826300000000001E-2</v>
      </c>
      <c r="L22">
        <v>0.19048880000000001</v>
      </c>
      <c r="M22">
        <v>1.6938999999999999E-2</v>
      </c>
      <c r="N22">
        <v>0.1473112</v>
      </c>
    </row>
    <row r="23" spans="1:14" x14ac:dyDescent="0.3">
      <c r="A23" t="s">
        <v>37</v>
      </c>
      <c r="B23" t="s">
        <v>38</v>
      </c>
      <c r="C23" t="s">
        <v>183</v>
      </c>
      <c r="D23" s="50">
        <v>43910</v>
      </c>
      <c r="E23" s="2">
        <v>0.1234244</v>
      </c>
      <c r="F23" s="2">
        <v>9.5935699999999999E-2</v>
      </c>
      <c r="G23" s="2">
        <f t="shared" si="1"/>
        <v>11.563246261629441</v>
      </c>
      <c r="H23" s="2">
        <f t="shared" si="0"/>
        <v>6.5497845779199055</v>
      </c>
      <c r="I23" s="2"/>
      <c r="J23" t="s">
        <v>37</v>
      </c>
      <c r="K23">
        <v>2.9894799999999999E-2</v>
      </c>
      <c r="L23">
        <v>0.19580449999999999</v>
      </c>
      <c r="M23">
        <v>2.12392E-2</v>
      </c>
      <c r="N23">
        <v>0.24559410000000001</v>
      </c>
    </row>
    <row r="24" spans="1:14" x14ac:dyDescent="0.3">
      <c r="A24" t="s">
        <v>39</v>
      </c>
      <c r="B24" t="s">
        <v>40</v>
      </c>
      <c r="C24" t="s">
        <v>182</v>
      </c>
      <c r="D24" s="50">
        <v>43950</v>
      </c>
      <c r="E24" s="2">
        <v>7.0707000000000006E-2</v>
      </c>
      <c r="F24" s="2">
        <v>6.3210799999999998E-2</v>
      </c>
      <c r="G24" s="2">
        <f t="shared" si="1"/>
        <v>2.3874244239882345</v>
      </c>
      <c r="H24" s="2">
        <f t="shared" si="0"/>
        <v>3.392477989110311</v>
      </c>
      <c r="I24" s="2"/>
      <c r="J24" t="s">
        <v>39</v>
      </c>
      <c r="K24">
        <v>0.14448530000000001</v>
      </c>
      <c r="L24">
        <v>0.49016320000000002</v>
      </c>
      <c r="M24">
        <v>7.3436000000000001E-2</v>
      </c>
      <c r="N24">
        <v>0.1753229</v>
      </c>
    </row>
    <row r="25" spans="1:14" x14ac:dyDescent="0.3">
      <c r="A25" t="s">
        <v>41</v>
      </c>
      <c r="B25" t="s">
        <v>42</v>
      </c>
      <c r="C25" t="s">
        <v>183</v>
      </c>
      <c r="D25" s="50">
        <v>43902</v>
      </c>
      <c r="E25" s="2">
        <v>0.1265346</v>
      </c>
      <c r="F25" s="2">
        <v>9.5259700000000003E-2</v>
      </c>
      <c r="G25" s="2">
        <f t="shared" si="1"/>
        <v>13.070545783163201</v>
      </c>
      <c r="H25" s="2">
        <f t="shared" si="0"/>
        <v>5.204638299410723</v>
      </c>
      <c r="I25" s="2"/>
      <c r="J25" t="s">
        <v>41</v>
      </c>
      <c r="K25">
        <v>3.3193199999999999E-2</v>
      </c>
      <c r="L25">
        <v>0.17275860000000001</v>
      </c>
      <c r="M25">
        <v>1.57132E-2</v>
      </c>
      <c r="N25">
        <v>0.20538010000000001</v>
      </c>
    </row>
    <row r="26" spans="1:14" x14ac:dyDescent="0.3">
      <c r="A26" t="s">
        <v>63</v>
      </c>
      <c r="B26" t="s">
        <v>64</v>
      </c>
      <c r="C26" t="s">
        <v>183</v>
      </c>
      <c r="D26" s="50">
        <v>43915</v>
      </c>
      <c r="E26" s="2">
        <v>0.12817690000000001</v>
      </c>
      <c r="F26" s="2">
        <v>0.1029707</v>
      </c>
      <c r="G26" s="2">
        <f t="shared" si="1"/>
        <v>9.8704951905949407</v>
      </c>
      <c r="H26" s="2">
        <f t="shared" si="0"/>
        <v>6.7913502117167628</v>
      </c>
      <c r="I26" s="2"/>
      <c r="J26" t="s">
        <v>63</v>
      </c>
      <c r="K26">
        <v>2.82689E-2</v>
      </c>
      <c r="L26">
        <v>0.19198399999999999</v>
      </c>
      <c r="M26">
        <v>1.4035000000000001E-2</v>
      </c>
      <c r="N26">
        <v>0.1385324</v>
      </c>
    </row>
    <row r="27" spans="1:14" x14ac:dyDescent="0.3">
      <c r="A27" t="s">
        <v>65</v>
      </c>
      <c r="B27" t="s">
        <v>66</v>
      </c>
      <c r="C27" t="s">
        <v>183</v>
      </c>
      <c r="D27" s="50">
        <v>43915</v>
      </c>
      <c r="E27" s="2">
        <v>0.15796109999999999</v>
      </c>
      <c r="F27" s="2">
        <v>0.10123740000000001</v>
      </c>
      <c r="G27" s="2">
        <f t="shared" si="1"/>
        <v>14.883471312575159</v>
      </c>
      <c r="H27" s="2">
        <f t="shared" si="0"/>
        <v>6.067595147698861</v>
      </c>
      <c r="I27" s="2"/>
      <c r="J27" t="s">
        <v>65</v>
      </c>
      <c r="K27">
        <v>2.6997500000000001E-2</v>
      </c>
      <c r="L27">
        <v>0.16380990000000001</v>
      </c>
      <c r="M27">
        <v>1.00619E-2</v>
      </c>
      <c r="N27">
        <v>0.149756</v>
      </c>
    </row>
    <row r="28" spans="1:14" x14ac:dyDescent="0.3">
      <c r="A28" s="46" t="s">
        <v>43</v>
      </c>
      <c r="B28" s="46"/>
      <c r="C28" s="46"/>
      <c r="D28" s="46"/>
      <c r="E28" s="2">
        <f>AVERAGE(E25:E27,E22:E23,E17:E18,E9:E14,E6:E7,E4)</f>
        <v>0.12599079375</v>
      </c>
      <c r="F28" s="2">
        <f>AVERAGE(F25:F27,F22:F23,F17:F18,F9:F14,F6:F7,F4)</f>
        <v>9.4715387500000012E-2</v>
      </c>
      <c r="G28" s="2">
        <f t="shared" ref="G28:H28" si="2">AVERAGE(G25:G27,G22:G23,G17:G18,G9:G14,G6:G7,G4)</f>
        <v>12.641467995781124</v>
      </c>
      <c r="H28" s="2">
        <f t="shared" si="2"/>
        <v>5.6727001355481459</v>
      </c>
    </row>
    <row r="29" spans="1:14" x14ac:dyDescent="0.3">
      <c r="A29" s="46" t="s">
        <v>44</v>
      </c>
      <c r="B29" s="46"/>
      <c r="C29" s="46"/>
      <c r="D29" s="46"/>
      <c r="E29" s="2">
        <f>AVERAGE(E24,E19:E21,E15:E16,E8,E5,E2:E3)</f>
        <v>7.0962370000000011E-2</v>
      </c>
      <c r="F29" s="2">
        <f>AVERAGE(F24,F19:F21,F15:F16,F8,F5,F2:F3)</f>
        <v>7.7425510000000003E-2</v>
      </c>
      <c r="G29" s="2">
        <f t="shared" ref="G29:H29" si="3">AVERAGE(G24,G19:G21,G15:G16,G8,G5,G2:G3)</f>
        <v>3.5466244990228519</v>
      </c>
      <c r="H29" s="2">
        <f t="shared" si="3"/>
        <v>4.6180270401897099</v>
      </c>
    </row>
  </sheetData>
  <mergeCells count="2">
    <mergeCell ref="A28:D28"/>
    <mergeCell ref="A29:D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6D66-1CF8-42E6-83BD-6F138A7F648D}">
  <dimension ref="A3:T32"/>
  <sheetViews>
    <sheetView workbookViewId="0">
      <selection activeCell="B29" sqref="B29"/>
    </sheetView>
  </sheetViews>
  <sheetFormatPr defaultRowHeight="14.4" x14ac:dyDescent="0.3"/>
  <cols>
    <col min="2" max="2" width="15.44140625" bestFit="1" customWidth="1"/>
    <col min="3" max="3" width="11.6640625" bestFit="1" customWidth="1"/>
    <col min="4" max="12" width="11.6640625" style="10" customWidth="1"/>
    <col min="13" max="13" width="25.6640625" bestFit="1" customWidth="1"/>
    <col min="14" max="14" width="20.6640625" bestFit="1" customWidth="1"/>
    <col min="15" max="15" width="34.109375" bestFit="1" customWidth="1"/>
    <col min="16" max="17" width="16.6640625" customWidth="1"/>
    <col min="19" max="19" width="17.6640625" bestFit="1" customWidth="1"/>
    <col min="20" max="20" width="14.5546875" bestFit="1" customWidth="1"/>
  </cols>
  <sheetData>
    <row r="3" spans="1:20" x14ac:dyDescent="0.3">
      <c r="A3" t="s">
        <v>67</v>
      </c>
      <c r="B3" t="s">
        <v>45</v>
      </c>
      <c r="C3" t="s">
        <v>1</v>
      </c>
      <c r="D3" s="10" t="s">
        <v>68</v>
      </c>
      <c r="E3" s="10" t="s">
        <v>69</v>
      </c>
      <c r="F3" s="10" t="s">
        <v>70</v>
      </c>
      <c r="G3" s="10" t="s">
        <v>71</v>
      </c>
      <c r="H3" s="10" t="s">
        <v>72</v>
      </c>
      <c r="I3" s="10" t="s">
        <v>73</v>
      </c>
      <c r="J3" s="10" t="s">
        <v>74</v>
      </c>
      <c r="K3" s="10" t="s">
        <v>75</v>
      </c>
      <c r="L3" s="10" t="s">
        <v>76</v>
      </c>
      <c r="M3" t="s">
        <v>77</v>
      </c>
      <c r="N3" t="s">
        <v>78</v>
      </c>
      <c r="O3" t="s">
        <v>79</v>
      </c>
      <c r="P3" t="s">
        <v>80</v>
      </c>
      <c r="Q3" t="s">
        <v>166</v>
      </c>
      <c r="S3" t="s">
        <v>81</v>
      </c>
      <c r="T3" t="s">
        <v>82</v>
      </c>
    </row>
    <row r="4" spans="1:20" x14ac:dyDescent="0.3">
      <c r="A4" t="s">
        <v>83</v>
      </c>
      <c r="B4" t="s">
        <v>55</v>
      </c>
      <c r="C4" t="s">
        <v>56</v>
      </c>
      <c r="D4" s="10">
        <f>[1]Australia!$N$6</f>
        <v>0</v>
      </c>
      <c r="E4" s="11">
        <f>[1]Australia!$N$7</f>
        <v>0</v>
      </c>
      <c r="F4" s="11">
        <f>[1]Australia!$N$8</f>
        <v>0</v>
      </c>
      <c r="G4" s="11">
        <f>[1]Australia!$N$9</f>
        <v>0</v>
      </c>
      <c r="H4" s="11">
        <f>[1]Australia!$N$10</f>
        <v>1</v>
      </c>
      <c r="I4" s="11">
        <f>[1]Australia!$N$11</f>
        <v>2</v>
      </c>
      <c r="J4" s="11">
        <f>[1]Australia!$N$12</f>
        <v>13</v>
      </c>
      <c r="K4" s="11">
        <f>[1]Australia!$N$13</f>
        <v>31</v>
      </c>
      <c r="L4" s="11">
        <f>[1]Australia!$N$14</f>
        <v>55</v>
      </c>
      <c r="M4" s="3">
        <f>SUM([1]Australia!$N$13:$N$14)</f>
        <v>86</v>
      </c>
      <c r="N4" s="3">
        <f>[1]Australia!$N$15</f>
        <v>102</v>
      </c>
      <c r="O4" s="5">
        <f t="shared" ref="O4:O28" si="0">S4/T4</f>
        <v>0.11379060945421667</v>
      </c>
      <c r="P4" s="5">
        <f t="shared" ref="P4:P29" si="1">M4/N4</f>
        <v>0.84313725490196079</v>
      </c>
      <c r="Q4" s="8">
        <f t="shared" ref="Q4:Q29" si="2">L4/N4</f>
        <v>0.53921568627450978</v>
      </c>
      <c r="R4" s="5">
        <f t="shared" ref="R4:R29" si="3">1-P4</f>
        <v>0.15686274509803921</v>
      </c>
      <c r="S4" s="4">
        <f>SUM([1]Australia!$Q$13:$Q$14)</f>
        <v>2901647</v>
      </c>
      <c r="T4" s="4">
        <f>[1]Australia!$Q$15</f>
        <v>25499881</v>
      </c>
    </row>
    <row r="5" spans="1:20" x14ac:dyDescent="0.3">
      <c r="A5" t="s">
        <v>83</v>
      </c>
      <c r="B5" t="s">
        <v>57</v>
      </c>
      <c r="C5" t="s">
        <v>58</v>
      </c>
      <c r="D5" s="10">
        <f>[1]Canada!$N$6</f>
        <v>0</v>
      </c>
      <c r="E5" s="10">
        <f>[1]Canada!$N$7</f>
        <v>0</v>
      </c>
      <c r="F5" s="10">
        <f>[1]Canada!$N$8</f>
        <v>0</v>
      </c>
      <c r="G5" s="10">
        <f>[1]Canada!$N$9</f>
        <v>0</v>
      </c>
      <c r="H5" s="10">
        <f>[1]Canada!$N$10</f>
        <v>0</v>
      </c>
      <c r="I5" s="10">
        <f>[1]Canada!$N$11</f>
        <v>158</v>
      </c>
      <c r="J5" s="10">
        <f>[1]Canada!$N$12</f>
        <v>533</v>
      </c>
      <c r="K5" s="10">
        <f>[1]Canada!$N$13</f>
        <v>1386</v>
      </c>
      <c r="L5" s="11">
        <f>[1]Canada!$N$14</f>
        <v>5416</v>
      </c>
      <c r="M5" s="3">
        <f>SUM([1]Canada!$N$13:$N$14)</f>
        <v>6802</v>
      </c>
      <c r="N5" s="3">
        <f>[1]Canada!$N$15</f>
        <v>7493</v>
      </c>
      <c r="O5" s="5">
        <f t="shared" si="0"/>
        <v>0.12407332734056509</v>
      </c>
      <c r="P5" s="5">
        <f t="shared" si="1"/>
        <v>0.90778059522220744</v>
      </c>
      <c r="Q5" s="8">
        <f t="shared" si="2"/>
        <v>0.72280795409048448</v>
      </c>
      <c r="R5" s="5">
        <f t="shared" si="3"/>
        <v>9.2219404777792557E-2</v>
      </c>
      <c r="S5" s="4">
        <f>SUM([1]Canada!$Q$13:$Q$14)</f>
        <v>4682795</v>
      </c>
      <c r="T5" s="4">
        <f>[1]Canada!$Q$15</f>
        <v>37742157</v>
      </c>
    </row>
    <row r="6" spans="1:20" x14ac:dyDescent="0.3">
      <c r="A6" t="s">
        <v>83</v>
      </c>
      <c r="B6" t="s">
        <v>13</v>
      </c>
      <c r="C6" t="s">
        <v>14</v>
      </c>
      <c r="D6" s="10">
        <f>[1]Denmark!$N$6</f>
        <v>0</v>
      </c>
      <c r="E6" s="10">
        <f>[1]Denmark!$N$7</f>
        <v>0</v>
      </c>
      <c r="F6" s="10">
        <f>[1]Denmark!$N$8</f>
        <v>0</v>
      </c>
      <c r="G6" s="10">
        <f>[1]Denmark!$N$9</f>
        <v>0</v>
      </c>
      <c r="H6" s="10">
        <f>[1]Denmark!$N$10</f>
        <v>0</v>
      </c>
      <c r="I6" s="10">
        <f>[1]Denmark!$N$11</f>
        <v>0</v>
      </c>
      <c r="J6" s="10">
        <f>[1]Denmark!$N$12</f>
        <v>58</v>
      </c>
      <c r="K6" s="10">
        <f>[1]Denmark!$N$13</f>
        <v>172</v>
      </c>
      <c r="L6" s="10">
        <f>[1]Denmark!$N$14</f>
        <v>353</v>
      </c>
      <c r="M6" s="3">
        <f>SUM([1]Denmark!$N$13:$N$14)</f>
        <v>525</v>
      </c>
      <c r="N6" s="3">
        <f>[1]Denmark!$N$15</f>
        <v>583</v>
      </c>
      <c r="O6" s="5">
        <f t="shared" si="0"/>
        <v>0.1483219769749092</v>
      </c>
      <c r="P6" s="5">
        <f t="shared" si="1"/>
        <v>0.90051457975986282</v>
      </c>
      <c r="Q6" s="8">
        <f t="shared" si="2"/>
        <v>0.60548885077186965</v>
      </c>
      <c r="R6" s="5">
        <f t="shared" si="3"/>
        <v>9.9485420240137179E-2</v>
      </c>
      <c r="S6" s="4">
        <f>SUM([1]Denmark!$Q$13:$Q$14)</f>
        <v>859111</v>
      </c>
      <c r="T6" s="4">
        <f>[1]Denmark!$Q$15</f>
        <v>5792203</v>
      </c>
    </row>
    <row r="7" spans="1:20" x14ac:dyDescent="0.3">
      <c r="A7" t="s">
        <v>83</v>
      </c>
      <c r="B7" t="s">
        <v>15</v>
      </c>
      <c r="C7" t="s">
        <v>16</v>
      </c>
      <c r="D7" s="10">
        <f>[1]France!$N$6</f>
        <v>3</v>
      </c>
      <c r="E7" s="10">
        <f>[1]France!$N$7</f>
        <v>3</v>
      </c>
      <c r="F7" s="10">
        <f>[1]France!$N$8</f>
        <v>21</v>
      </c>
      <c r="G7" s="10">
        <f>[1]France!$N$9</f>
        <v>86</v>
      </c>
      <c r="H7" s="10">
        <f>[1]France!$N$10</f>
        <v>235</v>
      </c>
      <c r="I7" s="10">
        <f>[1]France!$N$11</f>
        <v>890</v>
      </c>
      <c r="J7" s="10">
        <f>[1]France!$N$12</f>
        <v>2251</v>
      </c>
      <c r="K7" s="10">
        <f>[1]France!$N$13</f>
        <v>4258</v>
      </c>
      <c r="L7" s="10">
        <f>[1]France!$N$14</f>
        <v>11105</v>
      </c>
      <c r="M7" s="3">
        <f>SUM([1]France!$N$13:$N$14)</f>
        <v>15363</v>
      </c>
      <c r="N7" s="3">
        <f>[1]France!$N$15</f>
        <v>18852</v>
      </c>
      <c r="O7" s="5">
        <f t="shared" si="0"/>
        <v>0.14944763505294459</v>
      </c>
      <c r="P7" s="5">
        <f t="shared" si="1"/>
        <v>0.81492679821769576</v>
      </c>
      <c r="Q7" s="8">
        <f t="shared" si="2"/>
        <v>0.58906216847018888</v>
      </c>
      <c r="R7" s="5">
        <f t="shared" si="3"/>
        <v>0.18507320178230424</v>
      </c>
      <c r="S7" s="4">
        <f>SUM([1]France!$Q$13:$Q$14)</f>
        <v>9754972</v>
      </c>
      <c r="T7" s="4">
        <f>[1]France!$Q$15</f>
        <v>65273512</v>
      </c>
    </row>
    <row r="8" spans="1:20" x14ac:dyDescent="0.3">
      <c r="A8" t="s">
        <v>83</v>
      </c>
      <c r="B8" t="s">
        <v>59</v>
      </c>
      <c r="C8" t="s">
        <v>60</v>
      </c>
      <c r="D8" s="10">
        <f>[1]Germany!$N$6</f>
        <v>1</v>
      </c>
      <c r="E8" s="11">
        <f>[1]Germany!$N$7</f>
        <v>2</v>
      </c>
      <c r="F8" s="11">
        <f>[1]Germany!$N$8</f>
        <v>9</v>
      </c>
      <c r="G8" s="11">
        <f>[1]Germany!$N$9</f>
        <v>23</v>
      </c>
      <c r="H8" s="11">
        <f>[1]Germany!$N$10</f>
        <v>69</v>
      </c>
      <c r="I8" s="11">
        <f>[1]Germany!$N$11</f>
        <v>310</v>
      </c>
      <c r="J8" s="11">
        <f>[1]Germany!$N$12</f>
        <v>842</v>
      </c>
      <c r="K8" s="11">
        <f>[1]Germany!$N$13</f>
        <v>1994</v>
      </c>
      <c r="L8" s="11">
        <f>[1]Germany!$N$14</f>
        <v>5601</v>
      </c>
      <c r="M8" s="3">
        <f>SUM([1]Germany!$N$13:$N$14)</f>
        <v>7595</v>
      </c>
      <c r="N8" s="3">
        <f>[1]Germany!$N$15</f>
        <v>8851</v>
      </c>
      <c r="O8" s="5">
        <f t="shared" si="0"/>
        <v>0.15930448249960061</v>
      </c>
      <c r="P8" s="5">
        <f t="shared" si="1"/>
        <v>0.85809513049372954</v>
      </c>
      <c r="Q8" s="8">
        <f t="shared" si="2"/>
        <v>0.63280985199412498</v>
      </c>
      <c r="R8" s="5">
        <f t="shared" si="3"/>
        <v>0.14190486950627046</v>
      </c>
      <c r="S8" s="4">
        <f>SUM([1]Germany!$Q$13:$Q$14)</f>
        <v>13347158</v>
      </c>
      <c r="T8" s="4">
        <f>[1]Germany!$Q$15</f>
        <v>83783945</v>
      </c>
    </row>
    <row r="9" spans="1:20" x14ac:dyDescent="0.3">
      <c r="A9" t="s">
        <v>83</v>
      </c>
      <c r="B9" t="s">
        <v>61</v>
      </c>
      <c r="C9" t="s">
        <v>62</v>
      </c>
      <c r="D9" s="10">
        <f>[1]Hungary!$N$6</f>
        <v>0</v>
      </c>
      <c r="E9" s="11">
        <f>[1]Hungary!$N$7</f>
        <v>0</v>
      </c>
      <c r="F9" s="11">
        <f>[1]Hungary!$N$8</f>
        <v>0</v>
      </c>
      <c r="G9" s="11">
        <f>[1]Hungary!$N$9</f>
        <v>5</v>
      </c>
      <c r="H9" s="11">
        <f>[1]Hungary!$N$10</f>
        <v>10</v>
      </c>
      <c r="I9" s="11">
        <f>[1]Hungary!$N$11</f>
        <v>21</v>
      </c>
      <c r="J9" s="11">
        <f>[1]Hungary!$N$12</f>
        <v>89</v>
      </c>
      <c r="K9" s="11">
        <f>[1]Hungary!$N$13</f>
        <v>169</v>
      </c>
      <c r="L9" s="11">
        <f>[1]Hungary!$N$14</f>
        <v>274</v>
      </c>
      <c r="M9" s="3">
        <f>SUM([1]Hungary!$N$13:$N$14)</f>
        <v>443</v>
      </c>
      <c r="N9" s="3">
        <f>[1]Hungary!$N$15</f>
        <v>568</v>
      </c>
      <c r="O9" s="5">
        <f t="shared" si="0"/>
        <v>0.13226353082445252</v>
      </c>
      <c r="P9" s="5">
        <f t="shared" si="1"/>
        <v>0.77992957746478875</v>
      </c>
      <c r="Q9" s="8">
        <f t="shared" si="2"/>
        <v>0.48239436619718312</v>
      </c>
      <c r="R9" s="5">
        <f t="shared" si="3"/>
        <v>0.22007042253521125</v>
      </c>
      <c r="S9" s="4">
        <f>SUM([1]Hungary!$Q$13:$Q$14)</f>
        <v>1277712</v>
      </c>
      <c r="T9" s="4">
        <f>[1]Hungary!$Q$15</f>
        <v>9660350</v>
      </c>
    </row>
    <row r="10" spans="1:20" x14ac:dyDescent="0.3">
      <c r="A10" t="s">
        <v>83</v>
      </c>
      <c r="B10" t="s">
        <v>17</v>
      </c>
      <c r="C10" t="s">
        <v>18</v>
      </c>
      <c r="D10" s="10">
        <f>[1]Italy!$N$6</f>
        <v>4</v>
      </c>
      <c r="E10" s="10">
        <f>[1]Italy!$N$7</f>
        <v>0</v>
      </c>
      <c r="F10" s="10">
        <f>[1]Italy!$N$8</f>
        <v>15</v>
      </c>
      <c r="G10" s="10">
        <f>[1]Italy!$N$9</f>
        <v>65</v>
      </c>
      <c r="H10" s="10">
        <f>[1]Italy!$N$10</f>
        <v>287</v>
      </c>
      <c r="I10" s="10">
        <f>[1]Italy!$N$11</f>
        <v>1164</v>
      </c>
      <c r="J10" s="10">
        <f>[1]Italy!$N$12</f>
        <v>3377</v>
      </c>
      <c r="K10" s="10">
        <f>[1]Italy!$N$13</f>
        <v>8846</v>
      </c>
      <c r="L10" s="10">
        <f>[1]Italy!$N$14</f>
        <v>19551</v>
      </c>
      <c r="M10" s="3">
        <f>SUM([1]Italy!$N$13:$N$14)</f>
        <v>28397</v>
      </c>
      <c r="N10" s="3">
        <f>[1]Italy!$N$15</f>
        <v>33309</v>
      </c>
      <c r="O10" s="5">
        <f t="shared" si="0"/>
        <v>0.17461359256289771</v>
      </c>
      <c r="P10" s="5">
        <f t="shared" si="1"/>
        <v>0.85253234861448857</v>
      </c>
      <c r="Q10" s="8">
        <f t="shared" si="2"/>
        <v>0.58695847969017378</v>
      </c>
      <c r="R10" s="5">
        <f t="shared" si="3"/>
        <v>0.14746765138551143</v>
      </c>
      <c r="S10" s="4">
        <f>SUM([1]Italy!$Q$13:$Q$14)</f>
        <v>10557457</v>
      </c>
      <c r="T10" s="4">
        <f>[1]Italy!$Q$15</f>
        <v>60461828</v>
      </c>
    </row>
    <row r="11" spans="1:20" x14ac:dyDescent="0.3">
      <c r="A11" t="s">
        <v>83</v>
      </c>
      <c r="B11" t="s">
        <v>19</v>
      </c>
      <c r="C11" t="s">
        <v>20</v>
      </c>
      <c r="D11" s="10">
        <f>[1]Japan!$N$6</f>
        <v>0</v>
      </c>
      <c r="E11" s="10">
        <f>[1]Japan!$N$7</f>
        <v>0</v>
      </c>
      <c r="F11" s="10">
        <f>[1]Japan!$N$8</f>
        <v>0</v>
      </c>
      <c r="G11" s="10">
        <f>[1]Japan!$N$9</f>
        <v>4</v>
      </c>
      <c r="H11" s="10">
        <f>[1]Japan!$N$10</f>
        <v>9</v>
      </c>
      <c r="I11" s="10">
        <f>[1]Japan!$N$11</f>
        <v>20</v>
      </c>
      <c r="J11" s="10">
        <f>[1]Japan!$N$12</f>
        <v>66</v>
      </c>
      <c r="K11" s="10">
        <f>[1]Japan!$N$13</f>
        <v>160</v>
      </c>
      <c r="L11" s="11">
        <f>[1]Japan!$N$14</f>
        <v>327</v>
      </c>
      <c r="M11" s="3">
        <f>SUM([1]Japan!$N$13:$N$14)</f>
        <v>487</v>
      </c>
      <c r="N11" s="3">
        <f>[1]Japan!$N$15</f>
        <v>586</v>
      </c>
      <c r="O11" s="5">
        <f t="shared" si="0"/>
        <v>0.21772235272433071</v>
      </c>
      <c r="P11" s="5">
        <f t="shared" si="1"/>
        <v>0.83105802047781574</v>
      </c>
      <c r="Q11" s="8">
        <f t="shared" si="2"/>
        <v>0.55802047781569963</v>
      </c>
      <c r="R11" s="5">
        <f t="shared" si="3"/>
        <v>0.16894197952218426</v>
      </c>
      <c r="S11" s="4">
        <f>SUM([1]Japan!$Q$13:$Q$14)</f>
        <v>27536752</v>
      </c>
      <c r="T11" s="4">
        <f>[1]Japan!$Q$15</f>
        <v>126476458</v>
      </c>
    </row>
    <row r="12" spans="1:20" x14ac:dyDescent="0.3">
      <c r="A12" t="s">
        <v>83</v>
      </c>
      <c r="B12" t="s">
        <v>25</v>
      </c>
      <c r="C12" t="s">
        <v>26</v>
      </c>
      <c r="D12" s="10">
        <f>[1]Netherlands!$N$6</f>
        <v>0</v>
      </c>
      <c r="E12" s="10">
        <f>[1]Netherlands!$N$7</f>
        <v>1</v>
      </c>
      <c r="F12" s="10">
        <f>[1]Netherlands!$N$8</f>
        <v>3</v>
      </c>
      <c r="G12" s="10">
        <f>[1]Netherlands!$N$9</f>
        <v>11</v>
      </c>
      <c r="H12" s="10">
        <f>[1]Netherlands!$N$10</f>
        <v>29</v>
      </c>
      <c r="I12" s="10">
        <f>[1]Netherlands!$N$11</f>
        <v>146</v>
      </c>
      <c r="J12" s="10">
        <f>[1]Netherlands!$N$12</f>
        <v>497</v>
      </c>
      <c r="K12" s="10">
        <f>[1]Netherlands!$N$13</f>
        <v>1628</v>
      </c>
      <c r="L12" s="10">
        <f>[1]Netherlands!$N$14</f>
        <v>3766</v>
      </c>
      <c r="M12" s="3">
        <f>SUM([1]Netherlands!$N$13:$N$14)</f>
        <v>5394</v>
      </c>
      <c r="N12" s="3">
        <f>[1]Netherlands!$N$15</f>
        <v>6081</v>
      </c>
      <c r="O12" s="5">
        <f t="shared" si="0"/>
        <v>0.14172255609948203</v>
      </c>
      <c r="P12" s="5">
        <f t="shared" si="1"/>
        <v>0.88702516033547119</v>
      </c>
      <c r="Q12" s="8">
        <f t="shared" si="2"/>
        <v>0.61930603519158034</v>
      </c>
      <c r="R12" s="5">
        <f t="shared" si="3"/>
        <v>0.11297483966452881</v>
      </c>
      <c r="S12" s="4">
        <f>SUM([1]Netherlands!$Q$13:$Q$14)</f>
        <v>2428398</v>
      </c>
      <c r="T12" s="4">
        <f>[1]Netherlands!$Q$15</f>
        <v>17134873</v>
      </c>
    </row>
    <row r="13" spans="1:20" x14ac:dyDescent="0.3">
      <c r="A13" t="s">
        <v>83</v>
      </c>
      <c r="B13" t="s">
        <v>27</v>
      </c>
      <c r="C13" t="s">
        <v>28</v>
      </c>
      <c r="D13" s="10">
        <f>[1]Norway!$N$6</f>
        <v>0</v>
      </c>
      <c r="E13" s="10">
        <f>[1]Norway!$N$7</f>
        <v>0</v>
      </c>
      <c r="F13" s="10">
        <f>[1]Norway!$N$8</f>
        <v>0</v>
      </c>
      <c r="G13" s="10">
        <f>[1]Norway!$N$9</f>
        <v>0</v>
      </c>
      <c r="H13" s="10">
        <f>[1]Norway!$N$10</f>
        <v>5</v>
      </c>
      <c r="I13" s="10">
        <f>[1]Norway!$N$11</f>
        <v>6</v>
      </c>
      <c r="J13" s="10">
        <f>[1]Norway!$N$12</f>
        <v>21</v>
      </c>
      <c r="K13" s="10">
        <f>[1]Norway!$N$13</f>
        <v>56</v>
      </c>
      <c r="L13" s="10">
        <f>[1]Norway!$N$14</f>
        <v>156</v>
      </c>
      <c r="M13" s="3">
        <f>SUM([1]Norway!$N$13:$N$14)</f>
        <v>212</v>
      </c>
      <c r="N13" s="3">
        <f>[1]Norway!$N$15</f>
        <v>244</v>
      </c>
      <c r="O13" s="5">
        <f t="shared" si="0"/>
        <v>0.1245447076518628</v>
      </c>
      <c r="P13" s="5">
        <f t="shared" si="1"/>
        <v>0.86885245901639341</v>
      </c>
      <c r="Q13" s="8">
        <f t="shared" si="2"/>
        <v>0.63934426229508201</v>
      </c>
      <c r="R13" s="5">
        <f t="shared" si="3"/>
        <v>0.13114754098360659</v>
      </c>
      <c r="S13" s="4">
        <f>SUM([1]Norway!$Q$13:$Q$14)</f>
        <v>675187</v>
      </c>
      <c r="T13" s="4">
        <f>[1]Norway!$Q$15</f>
        <v>5421242</v>
      </c>
    </row>
    <row r="14" spans="1:20" x14ac:dyDescent="0.3">
      <c r="A14" t="s">
        <v>83</v>
      </c>
      <c r="B14" t="s">
        <v>35</v>
      </c>
      <c r="C14" t="s">
        <v>36</v>
      </c>
      <c r="D14" s="10">
        <f>[1]Portugal!$N$6</f>
        <v>0</v>
      </c>
      <c r="E14" s="10">
        <f>[1]Portugal!$N$7</f>
        <v>0</v>
      </c>
      <c r="F14" s="10">
        <f>[1]Portugal!$N$8</f>
        <v>2</v>
      </c>
      <c r="G14" s="10">
        <f>[1]Portugal!$N$9</f>
        <v>1</v>
      </c>
      <c r="H14" s="10">
        <f>[1]Portugal!$N$10</f>
        <v>17</v>
      </c>
      <c r="I14" s="10">
        <f>[1]Portugal!$N$11</f>
        <v>49</v>
      </c>
      <c r="J14" s="10">
        <f>[1]Portugal!$N$12</f>
        <v>137</v>
      </c>
      <c r="K14" s="10">
        <f>[1]Portugal!$N$13</f>
        <v>293</v>
      </c>
      <c r="L14" s="10">
        <f>[1]Portugal!$N$14</f>
        <v>1025</v>
      </c>
      <c r="M14" s="3">
        <f>SUM([1]Portugal!$N$13:$N$14)</f>
        <v>1318</v>
      </c>
      <c r="N14" s="3">
        <f>[1]Portugal!$N$15</f>
        <v>1524</v>
      </c>
      <c r="O14" s="5">
        <f t="shared" si="0"/>
        <v>0.16679070998117335</v>
      </c>
      <c r="P14" s="5">
        <f t="shared" si="1"/>
        <v>0.8648293963254593</v>
      </c>
      <c r="Q14" s="8">
        <f t="shared" si="2"/>
        <v>0.67257217847769024</v>
      </c>
      <c r="R14" s="5">
        <f t="shared" si="3"/>
        <v>0.1351706036745407</v>
      </c>
      <c r="S14" s="4">
        <f>SUM([1]Portugal!$Q$13:$Q$14)</f>
        <v>1700716</v>
      </c>
      <c r="T14" s="4">
        <f>[1]Portugal!$Q$15</f>
        <v>10196707</v>
      </c>
    </row>
    <row r="15" spans="1:20" x14ac:dyDescent="0.3">
      <c r="A15" t="s">
        <v>83</v>
      </c>
      <c r="B15" t="s">
        <v>37</v>
      </c>
      <c r="C15" t="s">
        <v>38</v>
      </c>
      <c r="D15" s="10">
        <f>'[1]Republic of Korea'!$N$6</f>
        <v>0</v>
      </c>
      <c r="E15" s="10">
        <f>'[1]Republic of Korea'!$N$7</f>
        <v>0</v>
      </c>
      <c r="F15" s="10">
        <f>'[1]Republic of Korea'!$N$8</f>
        <v>0</v>
      </c>
      <c r="G15" s="10">
        <f>'[1]Republic of Korea'!$N$9</f>
        <v>1</v>
      </c>
      <c r="H15" s="10">
        <f>'[1]Republic of Korea'!$N$10</f>
        <v>3</v>
      </c>
      <c r="I15" s="10">
        <f>'[1]Republic of Korea'!$N$11</f>
        <v>14</v>
      </c>
      <c r="J15" s="10">
        <f>'[1]Republic of Korea'!$N$12</f>
        <v>33</v>
      </c>
      <c r="K15" s="10">
        <f>'[1]Republic of Korea'!$N$13</f>
        <v>68</v>
      </c>
      <c r="L15" s="10">
        <f>'[1]Republic of Korea'!$N$14</f>
        <v>106</v>
      </c>
      <c r="M15" s="3">
        <f>SUM('[1]Republic of Korea'!$N$13:$N$14)</f>
        <v>174</v>
      </c>
      <c r="N15" s="3">
        <f>'[1]Republic of Korea'!$N$15</f>
        <v>225</v>
      </c>
      <c r="O15" s="5">
        <f t="shared" si="0"/>
        <v>0.105652746602184</v>
      </c>
      <c r="P15" s="5">
        <f t="shared" si="1"/>
        <v>0.77333333333333332</v>
      </c>
      <c r="Q15" s="8">
        <f t="shared" si="2"/>
        <v>0.47111111111111109</v>
      </c>
      <c r="R15" s="5">
        <f t="shared" si="3"/>
        <v>0.22666666666666668</v>
      </c>
      <c r="S15" s="4">
        <f>SUM('[1]Republic of Korea'!$Q$13:$Q$14)</f>
        <v>5416730</v>
      </c>
      <c r="T15" s="4">
        <f>'[1]Republic of Korea'!$Q$15</f>
        <v>51269183</v>
      </c>
    </row>
    <row r="16" spans="1:20" x14ac:dyDescent="0.3">
      <c r="A16" t="s">
        <v>83</v>
      </c>
      <c r="B16" t="s">
        <v>41</v>
      </c>
      <c r="C16" t="s">
        <v>42</v>
      </c>
      <c r="D16" s="10">
        <f>[1]Spain!$N$6</f>
        <v>2</v>
      </c>
      <c r="E16" s="10">
        <f>[1]Spain!$N$7</f>
        <v>5</v>
      </c>
      <c r="F16" s="10">
        <f>[1]Spain!$N$8</f>
        <v>24</v>
      </c>
      <c r="G16" s="10">
        <f>[1]Spain!$N$9</f>
        <v>63</v>
      </c>
      <c r="H16" s="10">
        <f>[1]Spain!$N$10</f>
        <v>217</v>
      </c>
      <c r="I16" s="10">
        <f>[1]Spain!$N$11</f>
        <v>656</v>
      </c>
      <c r="J16" s="10">
        <f>[1]Spain!$N$12</f>
        <v>1822</v>
      </c>
      <c r="K16" s="10">
        <f>[1]Spain!$N$13</f>
        <v>4886</v>
      </c>
      <c r="L16" s="10">
        <f>[1]Spain!$N$14</f>
        <v>12861</v>
      </c>
      <c r="M16" s="3">
        <f>SUM([1]Spain!$N$13:$N$14)</f>
        <v>17747</v>
      </c>
      <c r="N16" s="3">
        <f>[1]Spain!$N$15</f>
        <v>20536</v>
      </c>
      <c r="O16" s="5">
        <f t="shared" si="0"/>
        <v>0.14841576743068191</v>
      </c>
      <c r="P16" s="5">
        <f t="shared" si="1"/>
        <v>0.86418971562134783</v>
      </c>
      <c r="Q16" s="8">
        <f t="shared" si="2"/>
        <v>0.62626606934164397</v>
      </c>
      <c r="R16" s="5">
        <f t="shared" si="3"/>
        <v>0.13581028437865217</v>
      </c>
      <c r="S16" s="4">
        <f>SUM([1]Spain!$Q$13:$Q$14)</f>
        <v>6939147</v>
      </c>
      <c r="T16" s="4">
        <f>[1]Spain!$Q$15</f>
        <v>46754783</v>
      </c>
    </row>
    <row r="17" spans="1:20" x14ac:dyDescent="0.3">
      <c r="A17" t="s">
        <v>83</v>
      </c>
      <c r="B17" t="s">
        <v>63</v>
      </c>
      <c r="C17" t="s">
        <v>64</v>
      </c>
      <c r="D17" s="10">
        <f>[1]Sweden!$N$6</f>
        <v>1</v>
      </c>
      <c r="E17" s="10">
        <f>[1]Sweden!$N$7</f>
        <v>0</v>
      </c>
      <c r="F17" s="10">
        <f>[1]Sweden!$N$8</f>
        <v>8</v>
      </c>
      <c r="G17" s="10">
        <f>[1]Sweden!$N$9</f>
        <v>13</v>
      </c>
      <c r="H17" s="10">
        <f>[1]Sweden!$N$10</f>
        <v>42</v>
      </c>
      <c r="I17" s="10">
        <f>[1]Sweden!$N$11</f>
        <v>146</v>
      </c>
      <c r="J17" s="10">
        <f>[1]Sweden!$N$12</f>
        <v>358</v>
      </c>
      <c r="K17" s="10">
        <f>[1]Sweden!$N$13</f>
        <v>1105</v>
      </c>
      <c r="L17" s="11">
        <f>[1]Sweden!$N$14</f>
        <v>3380</v>
      </c>
      <c r="M17" s="3">
        <f>SUM([1]Sweden!$N$13:$N$14)</f>
        <v>4485</v>
      </c>
      <c r="N17" s="3">
        <f>[1]Sweden!$N$15</f>
        <v>5053</v>
      </c>
      <c r="O17" s="5">
        <f t="shared" si="0"/>
        <v>0.15113221054591075</v>
      </c>
      <c r="P17" s="5">
        <f t="shared" si="1"/>
        <v>0.88759152978428657</v>
      </c>
      <c r="Q17" s="8">
        <f t="shared" si="2"/>
        <v>0.66890955867801305</v>
      </c>
      <c r="R17" s="5">
        <f t="shared" si="3"/>
        <v>0.11240847021571343</v>
      </c>
      <c r="S17" s="4">
        <f>SUM([1]Sweden!$Q$13:$Q$14)</f>
        <v>1526325</v>
      </c>
      <c r="T17" s="4">
        <f>[1]Sweden!$Q$15</f>
        <v>10099270</v>
      </c>
    </row>
    <row r="18" spans="1:20" x14ac:dyDescent="0.3">
      <c r="A18" t="s">
        <v>83</v>
      </c>
      <c r="B18" t="s">
        <v>65</v>
      </c>
      <c r="C18" t="s">
        <v>66</v>
      </c>
      <c r="D18" s="10">
        <f>[1]Switzerland!$N$6</f>
        <v>1</v>
      </c>
      <c r="E18" s="10">
        <f>[1]Switzerland!$N$7</f>
        <v>0</v>
      </c>
      <c r="F18" s="10">
        <f>[1]Switzerland!$N$8</f>
        <v>0</v>
      </c>
      <c r="G18" s="10">
        <f>[1]Switzerland!$N$9</f>
        <v>5</v>
      </c>
      <c r="H18" s="10">
        <f>[1]Switzerland!$N$10</f>
        <v>4</v>
      </c>
      <c r="I18" s="10">
        <f>[1]Switzerland!$N$11</f>
        <v>40</v>
      </c>
      <c r="J18" s="10">
        <f>[1]Switzerland!$N$12</f>
        <v>125</v>
      </c>
      <c r="K18" s="10">
        <f>[1]Switzerland!$N$13</f>
        <v>339</v>
      </c>
      <c r="L18" s="11">
        <f>[1]Switzerland!$N$14</f>
        <v>1164</v>
      </c>
      <c r="M18" s="3">
        <f>SUM([1]Switzerland!$N$13:$N$14)</f>
        <v>1503</v>
      </c>
      <c r="N18" s="3">
        <f>[1]Switzerland!$N$15</f>
        <v>1678</v>
      </c>
      <c r="O18" s="5">
        <f t="shared" si="0"/>
        <v>0.13994933109699353</v>
      </c>
      <c r="P18" s="5">
        <f t="shared" si="1"/>
        <v>0.8957091775923719</v>
      </c>
      <c r="Q18" s="8">
        <f t="shared" si="2"/>
        <v>0.69368295589988083</v>
      </c>
      <c r="R18" s="5">
        <f t="shared" si="3"/>
        <v>0.1042908224076281</v>
      </c>
      <c r="S18" s="4">
        <f>SUM([1]Switzerland!$Q$13:$Q$14)</f>
        <v>1211208</v>
      </c>
      <c r="T18" s="4">
        <f>[1]Switzerland!$Q$15</f>
        <v>8654618</v>
      </c>
    </row>
    <row r="19" spans="1:20" x14ac:dyDescent="0.3">
      <c r="B19" s="6" t="s">
        <v>53</v>
      </c>
      <c r="C19" s="6" t="s">
        <v>54</v>
      </c>
      <c r="D19" s="10">
        <f>[1]Afghanistan!$N$6</f>
        <v>0</v>
      </c>
      <c r="E19" s="10">
        <f>[1]Afghanistan!$N$7</f>
        <v>5</v>
      </c>
      <c r="F19" s="10">
        <f>[1]Afghanistan!$N$8</f>
        <v>9</v>
      </c>
      <c r="G19" s="10">
        <f>[1]Afghanistan!$N$9</f>
        <v>36</v>
      </c>
      <c r="H19" s="10">
        <f>[1]Afghanistan!$N$10</f>
        <v>75</v>
      </c>
      <c r="I19" s="10">
        <f>[1]Afghanistan!$N$11</f>
        <v>83</v>
      </c>
      <c r="J19" s="10">
        <f>[1]Afghanistan!$N$12</f>
        <v>116</v>
      </c>
      <c r="K19" s="10">
        <f>[1]Afghanistan!$N$13</f>
        <v>43</v>
      </c>
      <c r="L19" s="10">
        <f>[1]Afghanistan!$N$14</f>
        <v>33</v>
      </c>
      <c r="M19" s="6">
        <f>SUM([1]Afghanistan!$N$13:$N$14)</f>
        <v>76</v>
      </c>
      <c r="N19" s="6">
        <f>[1]Afghanistan!$N$15</f>
        <v>400</v>
      </c>
      <c r="O19" s="8">
        <f t="shared" si="0"/>
        <v>1.5063061639333667E-2</v>
      </c>
      <c r="P19" s="8">
        <f t="shared" si="1"/>
        <v>0.19</v>
      </c>
      <c r="Q19" s="8">
        <f t="shared" si="2"/>
        <v>8.2500000000000004E-2</v>
      </c>
      <c r="R19" s="8">
        <f t="shared" si="3"/>
        <v>0.81</v>
      </c>
      <c r="S19" s="9">
        <f>SUM([1]Afghanistan!$Q$13:$Q$14)</f>
        <v>586380</v>
      </c>
      <c r="T19" s="9">
        <f>[1]Afghanistan!$Q$15</f>
        <v>38928341</v>
      </c>
    </row>
    <row r="20" spans="1:20" x14ac:dyDescent="0.3">
      <c r="B20" s="6" t="s">
        <v>5</v>
      </c>
      <c r="C20" s="6" t="s">
        <v>6</v>
      </c>
      <c r="D20" s="10">
        <f>[1]Argentina!$N$6</f>
        <v>0</v>
      </c>
      <c r="E20" s="10">
        <f>[1]Argentina!$N$7</f>
        <v>2</v>
      </c>
      <c r="F20" s="10">
        <f>[1]Argentina!$N$8</f>
        <v>1</v>
      </c>
      <c r="G20" s="10">
        <f>[1]Argentina!$N$9</f>
        <v>11</v>
      </c>
      <c r="H20" s="10">
        <f>[1]Argentina!$N$10</f>
        <v>30</v>
      </c>
      <c r="I20" s="10">
        <f>[1]Argentina!$N$11</f>
        <v>62</v>
      </c>
      <c r="J20" s="10">
        <f>[1]Argentina!$N$12</f>
        <v>112</v>
      </c>
      <c r="K20" s="10">
        <f>[1]Argentina!$N$13</f>
        <v>133</v>
      </c>
      <c r="L20" s="11">
        <f>[1]Argentina!$N$14</f>
        <v>217</v>
      </c>
      <c r="M20" s="6">
        <f>SUM([1]Argentina!$N$13:$N$14)</f>
        <v>350</v>
      </c>
      <c r="N20" s="7">
        <f>[1]Argentina!$N$15</f>
        <v>568</v>
      </c>
      <c r="O20" s="8">
        <f t="shared" si="0"/>
        <v>7.7267750037796679E-2</v>
      </c>
      <c r="P20" s="8">
        <f t="shared" si="1"/>
        <v>0.61619718309859151</v>
      </c>
      <c r="Q20" s="8">
        <f t="shared" si="2"/>
        <v>0.38204225352112675</v>
      </c>
      <c r="R20" s="8">
        <f t="shared" si="3"/>
        <v>0.38380281690140849</v>
      </c>
      <c r="S20" s="9">
        <f>SUM([1]Argentina!$Q$13:$Q$14)</f>
        <v>3492176</v>
      </c>
      <c r="T20" s="9">
        <f>[1]Argentina!$Q$15</f>
        <v>45195777</v>
      </c>
    </row>
    <row r="21" spans="1:20" x14ac:dyDescent="0.3">
      <c r="B21" s="6" t="s">
        <v>7</v>
      </c>
      <c r="C21" s="6" t="s">
        <v>8</v>
      </c>
      <c r="D21" s="10">
        <f>[1]Brazil!$N$6</f>
        <v>76</v>
      </c>
      <c r="E21" s="10">
        <f>[1]Brazil!$N$7</f>
        <v>390</v>
      </c>
      <c r="F21" s="10">
        <f>[1]Brazil!$N$8</f>
        <v>499</v>
      </c>
      <c r="G21" s="10">
        <f>[1]Brazil!$N$9</f>
        <v>1488</v>
      </c>
      <c r="H21" s="10">
        <f>[1]Brazil!$N$10</f>
        <v>3194</v>
      </c>
      <c r="I21" s="10">
        <f>[1]Brazil!$N$11</f>
        <v>5811</v>
      </c>
      <c r="J21" s="10">
        <f>[1]Brazil!$N$12</f>
        <v>9672</v>
      </c>
      <c r="K21" s="10">
        <f>[1]Brazil!$N$13</f>
        <v>10767</v>
      </c>
      <c r="L21" s="10">
        <f>[1]Brazil!$N$14</f>
        <v>11439</v>
      </c>
      <c r="M21" s="7">
        <f>SUM([1]Brazil!$N$13:$N$14)</f>
        <v>22206</v>
      </c>
      <c r="N21" s="7">
        <f>[1]Brazil!$N$15</f>
        <v>43336</v>
      </c>
      <c r="O21" s="8">
        <f t="shared" si="0"/>
        <v>6.0973908710858338E-2</v>
      </c>
      <c r="P21" s="8">
        <f t="shared" si="1"/>
        <v>0.51241462063872989</v>
      </c>
      <c r="Q21" s="8">
        <f t="shared" si="2"/>
        <v>0.2639606793428097</v>
      </c>
      <c r="R21" s="8">
        <f t="shared" si="3"/>
        <v>0.48758537936127011</v>
      </c>
      <c r="S21" s="9">
        <f>SUM([1]Brazil!$Q$13:$Q$14)</f>
        <v>12960578</v>
      </c>
      <c r="T21" s="9">
        <f>[1]Brazil!$Q$15</f>
        <v>212559409</v>
      </c>
    </row>
    <row r="22" spans="1:20" x14ac:dyDescent="0.3">
      <c r="B22" t="s">
        <v>9</v>
      </c>
      <c r="C22" t="s">
        <v>10</v>
      </c>
      <c r="D22" s="10">
        <f>[1]Chile!$N$6</f>
        <v>0</v>
      </c>
      <c r="E22" s="10">
        <f>[1]Chile!$N$7</f>
        <v>0</v>
      </c>
      <c r="F22" s="10">
        <f>[1]Chile!$N$8</f>
        <v>0</v>
      </c>
      <c r="G22" s="10">
        <f>[1]Chile!$N$9</f>
        <v>0</v>
      </c>
      <c r="H22" s="10">
        <f>[1]Chile!$N$10</f>
        <v>140</v>
      </c>
      <c r="I22" s="10">
        <f>[1]Chile!$N$11</f>
        <v>395</v>
      </c>
      <c r="J22" s="10">
        <f>[1]Chile!$N$12</f>
        <v>847</v>
      </c>
      <c r="K22" s="10">
        <f>[1]Chile!$N$13</f>
        <v>1222</v>
      </c>
      <c r="L22" s="11">
        <f>[1]Chile!$N$14</f>
        <v>1396</v>
      </c>
      <c r="M22" s="3">
        <f>SUM([1]Chile!$N$13:$N$14)</f>
        <v>2618</v>
      </c>
      <c r="N22" s="3">
        <f>[1]Chile!$N$15</f>
        <v>4000</v>
      </c>
      <c r="O22" s="5">
        <f t="shared" si="0"/>
        <v>8.0081097669522233E-2</v>
      </c>
      <c r="P22" s="5">
        <f t="shared" si="1"/>
        <v>0.65449999999999997</v>
      </c>
      <c r="Q22" s="8">
        <f t="shared" si="2"/>
        <v>0.34899999999999998</v>
      </c>
      <c r="R22" s="5">
        <f t="shared" si="3"/>
        <v>0.34550000000000003</v>
      </c>
      <c r="S22" s="4">
        <f>SUM([1]Chile!$Q$13:$Q$14)</f>
        <v>1530847</v>
      </c>
      <c r="T22" s="4">
        <f>[1]Chile!$Q$15</f>
        <v>19116209</v>
      </c>
    </row>
    <row r="23" spans="1:20" x14ac:dyDescent="0.3">
      <c r="B23" s="6" t="s">
        <v>11</v>
      </c>
      <c r="C23" s="6" t="s">
        <v>12</v>
      </c>
      <c r="D23" s="10">
        <f>[1]Colombia!$N$6</f>
        <v>8</v>
      </c>
      <c r="E23" s="10">
        <f>[1]Colombia!$N$7</f>
        <v>2</v>
      </c>
      <c r="F23" s="10">
        <f>[1]Colombia!$N$8</f>
        <v>28</v>
      </c>
      <c r="G23" s="10">
        <f>[1]Colombia!$N$9</f>
        <v>59</v>
      </c>
      <c r="H23" s="10">
        <f>[1]Colombia!$N$10</f>
        <v>158</v>
      </c>
      <c r="I23" s="10">
        <f>[1]Colombia!$N$11</f>
        <v>275</v>
      </c>
      <c r="J23" s="10">
        <f>[1]Colombia!$N$12</f>
        <v>459</v>
      </c>
      <c r="K23" s="10">
        <f>[1]Colombia!$N$13</f>
        <v>475</v>
      </c>
      <c r="L23" s="10">
        <f>[1]Colombia!$N$14</f>
        <v>486</v>
      </c>
      <c r="M23" s="7">
        <f>SUM([1]Colombia!$N$13:$N$14)</f>
        <v>961</v>
      </c>
      <c r="N23" s="7">
        <f>[1]Colombia!$N$15</f>
        <v>1950</v>
      </c>
      <c r="O23" s="8">
        <f t="shared" si="0"/>
        <v>5.7492181457324626E-2</v>
      </c>
      <c r="P23" s="8">
        <f t="shared" si="1"/>
        <v>0.49282051282051281</v>
      </c>
      <c r="Q23" s="8">
        <f t="shared" si="2"/>
        <v>0.24923076923076923</v>
      </c>
      <c r="R23" s="8">
        <f t="shared" si="3"/>
        <v>0.50717948717948724</v>
      </c>
      <c r="S23" s="9">
        <f>SUM([1]Colombia!$Q$13:$Q$14)</f>
        <v>2925368</v>
      </c>
      <c r="T23" s="9">
        <f>[1]Colombia!$Q$15</f>
        <v>50882884</v>
      </c>
    </row>
    <row r="24" spans="1:20" x14ac:dyDescent="0.3">
      <c r="B24" s="6" t="s">
        <v>21</v>
      </c>
      <c r="C24" s="6" t="s">
        <v>22</v>
      </c>
      <c r="D24" s="10">
        <f>[1]Malaysia!$N$6</f>
        <v>0</v>
      </c>
      <c r="E24" s="10">
        <f>[1]Malaysia!$N$7</f>
        <v>0</v>
      </c>
      <c r="F24" s="10">
        <f>[1]Malaysia!$N$8</f>
        <v>3</v>
      </c>
      <c r="G24" s="10">
        <f>[1]Malaysia!$N$9</f>
        <v>8</v>
      </c>
      <c r="H24" s="10">
        <f>[1]Malaysia!$N$10</f>
        <v>10</v>
      </c>
      <c r="I24" s="10">
        <f>[1]Malaysia!$N$11</f>
        <v>17</v>
      </c>
      <c r="J24" s="10">
        <f>[1]Malaysia!$N$12</f>
        <v>42</v>
      </c>
      <c r="K24" s="10">
        <f>[1]Malaysia!$N$13</f>
        <v>24</v>
      </c>
      <c r="L24" s="10">
        <f>[1]Malaysia!$N$14</f>
        <v>17</v>
      </c>
      <c r="M24" s="7">
        <f>SUM([1]Malaysia!$N$13:$N$14)</f>
        <v>41</v>
      </c>
      <c r="N24" s="7">
        <f>[1]Malaysia!$N$15</f>
        <v>121</v>
      </c>
      <c r="O24" s="8">
        <f t="shared" si="0"/>
        <v>4.3178616027845021E-2</v>
      </c>
      <c r="P24" s="8">
        <f t="shared" si="1"/>
        <v>0.33884297520661155</v>
      </c>
      <c r="Q24" s="8">
        <f t="shared" si="2"/>
        <v>0.14049586776859505</v>
      </c>
      <c r="R24" s="8">
        <f t="shared" si="3"/>
        <v>0.66115702479338845</v>
      </c>
      <c r="S24" s="9">
        <f>SUM([1]Malaysia!$Q$13:$Q$14)</f>
        <v>1397519</v>
      </c>
      <c r="T24" s="9">
        <f>[1]Malaysia!$Q$15</f>
        <v>32365998</v>
      </c>
    </row>
    <row r="25" spans="1:20" x14ac:dyDescent="0.3">
      <c r="B25" s="6" t="s">
        <v>23</v>
      </c>
      <c r="C25" s="6" t="s">
        <v>24</v>
      </c>
      <c r="D25" s="10">
        <f>[1]Mexico!$N$6</f>
        <v>148</v>
      </c>
      <c r="E25" s="10">
        <f>[1]Mexico!$N$7</f>
        <v>73</v>
      </c>
      <c r="F25" s="10">
        <f>[1]Mexico!$N$8</f>
        <v>260</v>
      </c>
      <c r="G25" s="10">
        <f>[1]Mexico!$N$9</f>
        <v>784</v>
      </c>
      <c r="H25" s="10">
        <f>[1]Mexico!$N$10</f>
        <v>1947</v>
      </c>
      <c r="I25" s="10">
        <f>[1]Mexico!$N$11</f>
        <v>3274</v>
      </c>
      <c r="J25" s="10">
        <f>[1]Mexico!$N$12</f>
        <v>3380</v>
      </c>
      <c r="K25" s="10">
        <f>[1]Mexico!$N$13</f>
        <v>2347</v>
      </c>
      <c r="L25" s="10">
        <f>[1]Mexico!$N$14</f>
        <v>1408</v>
      </c>
      <c r="M25" s="7">
        <f>SUM([1]Mexico!$N$13:$N$14)</f>
        <v>3755</v>
      </c>
      <c r="N25" s="7">
        <f>[1]Mexico!$N$15</f>
        <v>13621</v>
      </c>
      <c r="O25" s="8">
        <f t="shared" si="0"/>
        <v>4.8294415927037565E-2</v>
      </c>
      <c r="P25" s="8">
        <f t="shared" si="1"/>
        <v>0.27567726304970269</v>
      </c>
      <c r="Q25" s="8">
        <f t="shared" si="2"/>
        <v>0.10336979663754496</v>
      </c>
      <c r="R25" s="8">
        <f t="shared" si="3"/>
        <v>0.72432273695029736</v>
      </c>
      <c r="S25" s="9">
        <f>SUM([1]Mexico!$Q$13:$Q$14)</f>
        <v>6226732</v>
      </c>
      <c r="T25" s="9">
        <f>[1]Mexico!$Q$15</f>
        <v>128932753</v>
      </c>
    </row>
    <row r="26" spans="1:20" x14ac:dyDescent="0.3">
      <c r="B26" s="6" t="s">
        <v>29</v>
      </c>
      <c r="C26" s="6" t="s">
        <v>30</v>
      </c>
      <c r="D26" s="10">
        <f>[1]Pakistan!$N$6</f>
        <v>0</v>
      </c>
      <c r="E26" s="11">
        <f>[1]Pakistan!$N$7</f>
        <v>12.9976</v>
      </c>
      <c r="F26" s="11">
        <f>[1]Pakistan!$N$8</f>
        <v>47.9392</v>
      </c>
      <c r="G26" s="11">
        <f>[1]Pakistan!$N$9</f>
        <v>84.231200000000001</v>
      </c>
      <c r="H26" s="11">
        <f>[1]Pakistan!$N$10</f>
        <v>200.70319999999998</v>
      </c>
      <c r="I26" s="11">
        <f>[1]Pakistan!$N$11</f>
        <v>427.06399999999996</v>
      </c>
      <c r="J26" s="11">
        <f>[1]Pakistan!$N$12</f>
        <v>503.53039999999999</v>
      </c>
      <c r="K26" s="11">
        <f>[1]Pakistan!$N$13</f>
        <v>293.88079999999997</v>
      </c>
      <c r="L26" s="11">
        <f>[1]Pakistan!$N$14</f>
        <v>107.35679999999999</v>
      </c>
      <c r="M26" s="7">
        <f>SUM([1]Pakistan!$N$13:$N$14)</f>
        <v>401.23759999999993</v>
      </c>
      <c r="N26" s="7">
        <f>[1]Pakistan!$N$15</f>
        <v>1677.7031999999999</v>
      </c>
      <c r="O26" s="8">
        <f t="shared" si="0"/>
        <v>2.7083348583975965E-2</v>
      </c>
      <c r="P26" s="8">
        <f t="shared" si="1"/>
        <v>0.23915886910151923</v>
      </c>
      <c r="Q26" s="8">
        <f t="shared" si="2"/>
        <v>6.3990341080591609E-2</v>
      </c>
      <c r="R26" s="8">
        <f t="shared" si="3"/>
        <v>0.76084113089848082</v>
      </c>
      <c r="S26" s="9">
        <f>SUM([1]Pakistan!$Q$13:$Q$14)</f>
        <v>5982504</v>
      </c>
      <c r="T26" s="9">
        <f>[1]Pakistan!$Q$15</f>
        <v>220892331</v>
      </c>
    </row>
    <row r="27" spans="1:20" x14ac:dyDescent="0.3">
      <c r="B27" t="s">
        <v>31</v>
      </c>
      <c r="C27" t="s">
        <v>32</v>
      </c>
      <c r="D27" s="10">
        <f>[1]Peru!$N$6</f>
        <v>22</v>
      </c>
      <c r="E27" s="10">
        <f>[1]Peru!$N$7</f>
        <v>14</v>
      </c>
      <c r="F27" s="10">
        <f>[1]Peru!$N$8</f>
        <v>66</v>
      </c>
      <c r="G27" s="10">
        <f>[1]Peru!$N$9</f>
        <v>211</v>
      </c>
      <c r="H27" s="10">
        <f>[1]Peru!$N$10</f>
        <v>625</v>
      </c>
      <c r="I27" s="10">
        <f>[1]Peru!$N$11</f>
        <v>1415</v>
      </c>
      <c r="J27" s="10">
        <f>[1]Peru!$N$12</f>
        <v>2105</v>
      </c>
      <c r="K27" s="10">
        <f>[1]Peru!$N$13</f>
        <v>1819</v>
      </c>
      <c r="L27" s="10">
        <f>[1]Peru!$N$14</f>
        <v>1184</v>
      </c>
      <c r="M27" s="3">
        <f>SUM([1]Peru!$N$13:$N$14)</f>
        <v>3003</v>
      </c>
      <c r="N27" s="3">
        <f>[1]Peru!$N$15</f>
        <v>7461</v>
      </c>
      <c r="O27" s="5">
        <f t="shared" si="0"/>
        <v>5.6039112884368074E-2</v>
      </c>
      <c r="P27" s="5">
        <f t="shared" si="1"/>
        <v>0.40249296340973062</v>
      </c>
      <c r="Q27" s="8">
        <f t="shared" si="2"/>
        <v>0.15869186436134566</v>
      </c>
      <c r="R27" s="5">
        <f t="shared" si="3"/>
        <v>0.59750703659026938</v>
      </c>
      <c r="S27" s="4">
        <f>SUM([1]Peru!$Q$13:$Q$14)</f>
        <v>1847713</v>
      </c>
      <c r="T27" s="4">
        <f>[1]Peru!$Q$15</f>
        <v>32971846</v>
      </c>
    </row>
    <row r="28" spans="1:20" x14ac:dyDescent="0.3">
      <c r="B28" s="6" t="s">
        <v>33</v>
      </c>
      <c r="C28" s="6" t="s">
        <v>34</v>
      </c>
      <c r="D28" s="10">
        <f>[1]Philippines!$N$6</f>
        <v>17</v>
      </c>
      <c r="E28" s="10">
        <f>[1]Philippines!$N$7</f>
        <v>13</v>
      </c>
      <c r="F28" s="10">
        <f>[1]Philippines!$N$8</f>
        <v>23</v>
      </c>
      <c r="G28" s="10">
        <f>[1]Philippines!$N$9</f>
        <v>67</v>
      </c>
      <c r="H28" s="10">
        <f>[1]Philippines!$N$10</f>
        <v>68</v>
      </c>
      <c r="I28" s="10">
        <f>[1]Philippines!$N$11</f>
        <v>193</v>
      </c>
      <c r="J28" s="10">
        <f>[1]Philippines!$N$12</f>
        <v>336</v>
      </c>
      <c r="K28" s="10">
        <f>[1]Philippines!$N$13</f>
        <v>261</v>
      </c>
      <c r="L28" s="10">
        <f>[1]Philippines!$N$14</f>
        <v>136</v>
      </c>
      <c r="M28" s="7">
        <f>SUM([1]Philippines!$N$13:$N$14)</f>
        <v>397</v>
      </c>
      <c r="N28" s="7">
        <f>[1]Philippines!$N$15</f>
        <v>1114</v>
      </c>
      <c r="O28" s="8">
        <f t="shared" si="0"/>
        <v>3.243294223633577E-2</v>
      </c>
      <c r="P28" s="8">
        <f t="shared" si="1"/>
        <v>0.35637342908438063</v>
      </c>
      <c r="Q28" s="8">
        <f t="shared" si="2"/>
        <v>0.12208258527827648</v>
      </c>
      <c r="R28" s="8">
        <f t="shared" si="3"/>
        <v>0.64362657091561937</v>
      </c>
      <c r="S28" s="9">
        <f>SUM([1]Philippines!$Q$13:$Q$14)</f>
        <v>3554037</v>
      </c>
      <c r="T28" s="9">
        <f>[1]Philippines!$Q$15</f>
        <v>109581085</v>
      </c>
    </row>
    <row r="29" spans="1:20" x14ac:dyDescent="0.3">
      <c r="B29" s="6" t="s">
        <v>39</v>
      </c>
      <c r="C29" s="6" t="s">
        <v>40</v>
      </c>
      <c r="D29" s="10">
        <f>'[1]South Africa'!$N$6</f>
        <v>3</v>
      </c>
      <c r="E29" s="10">
        <f>'[1]South Africa'!$N$7</f>
        <v>5</v>
      </c>
      <c r="F29" s="10">
        <f>'[1]South Africa'!$N$8</f>
        <v>26</v>
      </c>
      <c r="G29" s="10">
        <f>'[1]South Africa'!$N$9</f>
        <v>109</v>
      </c>
      <c r="H29" s="10">
        <f>'[1]South Africa'!$N$10</f>
        <v>231</v>
      </c>
      <c r="I29" s="10">
        <f>'[1]South Africa'!$N$11</f>
        <v>446</v>
      </c>
      <c r="J29" s="10">
        <f>'[1]South Africa'!$N$12</f>
        <v>487</v>
      </c>
      <c r="K29" s="10">
        <f>'[1]South Africa'!$N$13</f>
        <v>320</v>
      </c>
      <c r="L29" s="11">
        <f>'[1]South Africa'!$N$14</f>
        <v>195</v>
      </c>
      <c r="M29" s="7">
        <f>SUM('[1]South Africa'!$N$13:$N$14)</f>
        <v>515</v>
      </c>
      <c r="N29" s="7">
        <f>'[1]South Africa'!$N$15</f>
        <v>1822</v>
      </c>
      <c r="O29" s="8">
        <f>S29/T29</f>
        <v>3.199950968399403E-2</v>
      </c>
      <c r="P29" s="8">
        <f t="shared" si="1"/>
        <v>0.2826564215148189</v>
      </c>
      <c r="Q29" s="8">
        <f t="shared" si="2"/>
        <v>0.10702524698133918</v>
      </c>
      <c r="R29" s="8">
        <f t="shared" si="3"/>
        <v>0.71734357848518115</v>
      </c>
      <c r="S29" s="9">
        <f>SUM('[1]South Africa'!$Q$13:$Q$14)</f>
        <v>1897849</v>
      </c>
      <c r="T29" s="9">
        <f>'[1]South Africa'!$Q$15</f>
        <v>59308690</v>
      </c>
    </row>
    <row r="30" spans="1:20" x14ac:dyDescent="0.3">
      <c r="B30" t="s">
        <v>84</v>
      </c>
    </row>
    <row r="31" spans="1:20" x14ac:dyDescent="0.3">
      <c r="O31" s="5">
        <f>AVERAGE(O4:O18)</f>
        <v>0.14651636912281368</v>
      </c>
      <c r="P31" s="5">
        <f>AVERAGE(P4:P18)</f>
        <v>0.85530033847741427</v>
      </c>
      <c r="Q31" s="5">
        <f>AVERAGE(Q4:Q18)</f>
        <v>0.60719666708661568</v>
      </c>
    </row>
    <row r="32" spans="1:20" x14ac:dyDescent="0.3">
      <c r="O32" s="5">
        <f>AVERAGE(O19:O29)</f>
        <v>4.8173267714399275E-2</v>
      </c>
      <c r="P32" s="5">
        <f>AVERAGE(P19:P29)</f>
        <v>0.39646674890223621</v>
      </c>
      <c r="Q32" s="5">
        <f>AVERAGE(Q19:Q29)</f>
        <v>0.18385358220021805</v>
      </c>
    </row>
  </sheetData>
  <sortState xmlns:xlrd2="http://schemas.microsoft.com/office/spreadsheetml/2017/richdata2" ref="A4:T29">
    <sortCondition ref="A4:A29"/>
  </sortState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772A-76C2-4198-9B59-36CEDAC8D3E5}">
  <dimension ref="A3:U30"/>
  <sheetViews>
    <sheetView workbookViewId="0">
      <pane xSplit="1" topLeftCell="H1" activePane="topRight" state="frozen"/>
      <selection pane="topRight" activeCell="N5" sqref="N5"/>
    </sheetView>
  </sheetViews>
  <sheetFormatPr defaultColWidth="8.88671875" defaultRowHeight="14.4" x14ac:dyDescent="0.3"/>
  <cols>
    <col min="1" max="1" width="15.44140625" style="10" bestFit="1" customWidth="1"/>
    <col min="2" max="2" width="11.6640625" style="10" bestFit="1" customWidth="1"/>
    <col min="3" max="7" width="11.6640625" style="10" customWidth="1"/>
    <col min="8" max="8" width="5.33203125" style="10" customWidth="1"/>
    <col min="9" max="13" width="11.6640625" style="10" customWidth="1"/>
    <col min="14" max="14" width="20.6640625" style="10" bestFit="1" customWidth="1"/>
    <col min="15" max="15" width="8.88671875" style="10"/>
    <col min="16" max="20" width="15.6640625" style="10" customWidth="1"/>
    <col min="21" max="21" width="9.109375" customWidth="1"/>
    <col min="22" max="16384" width="8.88671875" style="10"/>
  </cols>
  <sheetData>
    <row r="3" spans="1:20" ht="59.4" customHeight="1" x14ac:dyDescent="0.3">
      <c r="A3" s="10" t="s">
        <v>45</v>
      </c>
      <c r="B3" s="10" t="s">
        <v>1</v>
      </c>
      <c r="C3" s="13" t="s">
        <v>68</v>
      </c>
      <c r="D3" s="13" t="s">
        <v>69</v>
      </c>
      <c r="E3" s="13" t="s">
        <v>70</v>
      </c>
      <c r="F3" s="13" t="s">
        <v>71</v>
      </c>
      <c r="G3" s="13" t="s">
        <v>72</v>
      </c>
      <c r="H3" s="13"/>
      <c r="I3" s="13" t="s">
        <v>85</v>
      </c>
      <c r="J3" s="13" t="s">
        <v>73</v>
      </c>
      <c r="K3" s="13" t="s">
        <v>74</v>
      </c>
      <c r="L3" s="13" t="s">
        <v>75</v>
      </c>
      <c r="M3" s="13" t="s">
        <v>76</v>
      </c>
      <c r="N3" s="13" t="s">
        <v>78</v>
      </c>
      <c r="P3" s="13" t="s">
        <v>86</v>
      </c>
      <c r="Q3" s="13" t="s">
        <v>87</v>
      </c>
      <c r="R3" s="13" t="s">
        <v>88</v>
      </c>
      <c r="S3" s="13" t="s">
        <v>89</v>
      </c>
      <c r="T3" s="13" t="s">
        <v>90</v>
      </c>
    </row>
    <row r="4" spans="1:20" x14ac:dyDescent="0.3">
      <c r="A4" s="10" t="s">
        <v>53</v>
      </c>
      <c r="B4" s="10" t="s">
        <v>54</v>
      </c>
      <c r="C4" s="10">
        <f>[1]Afghanistan!$N$6</f>
        <v>0</v>
      </c>
      <c r="D4" s="10">
        <f>[1]Afghanistan!$N$7</f>
        <v>5</v>
      </c>
      <c r="E4" s="10">
        <f>[1]Afghanistan!$N$8</f>
        <v>9</v>
      </c>
      <c r="F4" s="10">
        <f>[1]Afghanistan!$N$9</f>
        <v>36</v>
      </c>
      <c r="G4" s="10">
        <f>[1]Afghanistan!$N$10</f>
        <v>75</v>
      </c>
      <c r="I4" s="10">
        <f>SUM(C4:G4)</f>
        <v>125</v>
      </c>
      <c r="J4" s="10">
        <f>[1]Afghanistan!$N$11</f>
        <v>83</v>
      </c>
      <c r="K4" s="10">
        <f>[1]Afghanistan!$N$12</f>
        <v>116</v>
      </c>
      <c r="L4" s="10">
        <f>[1]Afghanistan!$N$13</f>
        <v>43</v>
      </c>
      <c r="M4" s="10">
        <f>[1]Afghanistan!$N$14</f>
        <v>33</v>
      </c>
      <c r="N4" s="10">
        <f>[1]Afghanistan!$N$15</f>
        <v>400</v>
      </c>
      <c r="P4" s="14">
        <f>I4/$N4</f>
        <v>0.3125</v>
      </c>
      <c r="Q4" s="14">
        <f>J4/$N4</f>
        <v>0.20749999999999999</v>
      </c>
      <c r="R4" s="14">
        <f t="shared" ref="R4:T4" si="0">K4/$N4</f>
        <v>0.28999999999999998</v>
      </c>
      <c r="S4" s="14">
        <f t="shared" si="0"/>
        <v>0.1075</v>
      </c>
      <c r="T4" s="14">
        <f t="shared" si="0"/>
        <v>8.2500000000000004E-2</v>
      </c>
    </row>
    <row r="5" spans="1:20" x14ac:dyDescent="0.3">
      <c r="A5" s="10" t="s">
        <v>5</v>
      </c>
      <c r="B5" s="10" t="s">
        <v>6</v>
      </c>
      <c r="C5" s="10">
        <f>[1]Argentina!$N$6</f>
        <v>0</v>
      </c>
      <c r="D5" s="10">
        <f>[1]Argentina!$N$7</f>
        <v>2</v>
      </c>
      <c r="E5" s="10">
        <f>[1]Argentina!$N$8</f>
        <v>1</v>
      </c>
      <c r="F5" s="10">
        <f>[1]Argentina!$N$9</f>
        <v>11</v>
      </c>
      <c r="G5" s="10">
        <f>[1]Argentina!$N$10</f>
        <v>30</v>
      </c>
      <c r="I5" s="10">
        <f t="shared" ref="I5:I30" si="1">SUM(C5:G5)</f>
        <v>44</v>
      </c>
      <c r="J5" s="10">
        <f>[1]Argentina!$N$11</f>
        <v>62</v>
      </c>
      <c r="K5" s="10">
        <f>[1]Argentina!$N$12</f>
        <v>112</v>
      </c>
      <c r="L5" s="10">
        <f>[1]Argentina!$N$13</f>
        <v>133</v>
      </c>
      <c r="M5" s="11">
        <f>[1]Argentina!$N$14</f>
        <v>217</v>
      </c>
      <c r="N5" s="11">
        <f>[1]Argentina!$N$15</f>
        <v>568</v>
      </c>
      <c r="P5" s="14">
        <f>I5/$N5</f>
        <v>7.746478873239436E-2</v>
      </c>
      <c r="Q5" s="14">
        <f t="shared" ref="Q5:Q29" si="2">J5/$N5</f>
        <v>0.10915492957746478</v>
      </c>
      <c r="R5" s="14">
        <f t="shared" ref="R5:R29" si="3">K5/$N5</f>
        <v>0.19718309859154928</v>
      </c>
      <c r="S5" s="14">
        <f t="shared" ref="S5:S29" si="4">L5/$N5</f>
        <v>0.23415492957746478</v>
      </c>
      <c r="T5" s="14">
        <f t="shared" ref="T5:T29" si="5">M5/$N5</f>
        <v>0.38204225352112675</v>
      </c>
    </row>
    <row r="6" spans="1:20" x14ac:dyDescent="0.3">
      <c r="A6" s="10" t="s">
        <v>55</v>
      </c>
      <c r="B6" s="10" t="s">
        <v>56</v>
      </c>
      <c r="C6" s="10">
        <f>[1]Australia!$N$6</f>
        <v>0</v>
      </c>
      <c r="D6" s="11">
        <f>[1]Australia!$N$7</f>
        <v>0</v>
      </c>
      <c r="E6" s="11">
        <f>[1]Australia!$N$8</f>
        <v>0</v>
      </c>
      <c r="F6" s="11">
        <f>[1]Australia!$N$9</f>
        <v>0</v>
      </c>
      <c r="G6" s="11">
        <f>[1]Australia!$N$10</f>
        <v>1</v>
      </c>
      <c r="H6" s="11"/>
      <c r="I6" s="10">
        <f t="shared" si="1"/>
        <v>1</v>
      </c>
      <c r="J6" s="11">
        <f>[1]Australia!$N$11</f>
        <v>2</v>
      </c>
      <c r="K6" s="11">
        <f>[1]Australia!$N$12</f>
        <v>13</v>
      </c>
      <c r="L6" s="11">
        <f>[1]Australia!$N$13</f>
        <v>31</v>
      </c>
      <c r="M6" s="11">
        <f>[1]Australia!$N$14</f>
        <v>55</v>
      </c>
      <c r="N6" s="11">
        <f>[1]Australia!$N$15</f>
        <v>102</v>
      </c>
      <c r="P6" s="14">
        <f t="shared" ref="P6:P29" si="6">I6/$N6</f>
        <v>9.8039215686274508E-3</v>
      </c>
      <c r="Q6" s="14">
        <f t="shared" si="2"/>
        <v>1.9607843137254902E-2</v>
      </c>
      <c r="R6" s="14">
        <f t="shared" si="3"/>
        <v>0.12745098039215685</v>
      </c>
      <c r="S6" s="14">
        <f t="shared" si="4"/>
        <v>0.30392156862745096</v>
      </c>
      <c r="T6" s="14">
        <f t="shared" si="5"/>
        <v>0.53921568627450978</v>
      </c>
    </row>
    <row r="7" spans="1:20" x14ac:dyDescent="0.3">
      <c r="A7" s="10" t="s">
        <v>7</v>
      </c>
      <c r="B7" s="10" t="s">
        <v>8</v>
      </c>
      <c r="C7" s="10">
        <f>[1]Brazil!$N$6</f>
        <v>76</v>
      </c>
      <c r="D7" s="10">
        <f>[1]Brazil!$N$7</f>
        <v>390</v>
      </c>
      <c r="E7" s="10">
        <f>[1]Brazil!$N$8</f>
        <v>499</v>
      </c>
      <c r="F7" s="10">
        <f>[1]Brazil!$N$9</f>
        <v>1488</v>
      </c>
      <c r="G7" s="10">
        <f>[1]Brazil!$N$10</f>
        <v>3194</v>
      </c>
      <c r="I7" s="10">
        <f t="shared" si="1"/>
        <v>5647</v>
      </c>
      <c r="J7" s="10">
        <f>[1]Brazil!$N$11</f>
        <v>5811</v>
      </c>
      <c r="K7" s="10">
        <f>[1]Brazil!$N$12</f>
        <v>9672</v>
      </c>
      <c r="L7" s="10">
        <f>[1]Brazil!$N$13</f>
        <v>10767</v>
      </c>
      <c r="M7" s="10">
        <f>[1]Brazil!$N$14</f>
        <v>11439</v>
      </c>
      <c r="N7" s="11">
        <f>[1]Brazil!$N$15</f>
        <v>43336</v>
      </c>
      <c r="P7" s="14">
        <f t="shared" si="6"/>
        <v>0.13030736570057228</v>
      </c>
      <c r="Q7" s="14">
        <f t="shared" si="2"/>
        <v>0.13409174820011077</v>
      </c>
      <c r="R7" s="14">
        <f t="shared" si="3"/>
        <v>0.22318626546058704</v>
      </c>
      <c r="S7" s="14">
        <f t="shared" si="4"/>
        <v>0.24845394129592024</v>
      </c>
      <c r="T7" s="14">
        <f t="shared" si="5"/>
        <v>0.2639606793428097</v>
      </c>
    </row>
    <row r="8" spans="1:20" x14ac:dyDescent="0.3">
      <c r="A8" s="10" t="s">
        <v>57</v>
      </c>
      <c r="B8" s="10" t="s">
        <v>58</v>
      </c>
      <c r="C8" s="10">
        <f>[1]Canada!$N$6</f>
        <v>0</v>
      </c>
      <c r="D8" s="10">
        <f>[1]Canada!$N$7</f>
        <v>0</v>
      </c>
      <c r="E8" s="10">
        <f>[1]Canada!$N$8</f>
        <v>0</v>
      </c>
      <c r="F8" s="10">
        <f>[1]Canada!$N$9</f>
        <v>0</v>
      </c>
      <c r="G8" s="10">
        <f>[1]Canada!$N$10</f>
        <v>0</v>
      </c>
      <c r="I8" s="10">
        <f t="shared" si="1"/>
        <v>0</v>
      </c>
      <c r="J8" s="10">
        <f>[1]Canada!$N$11</f>
        <v>158</v>
      </c>
      <c r="K8" s="10">
        <f>[1]Canada!$N$12</f>
        <v>533</v>
      </c>
      <c r="L8" s="10">
        <f>[1]Canada!$N$13</f>
        <v>1386</v>
      </c>
      <c r="M8" s="11">
        <f>[1]Canada!$N$14</f>
        <v>5416</v>
      </c>
      <c r="N8" s="11">
        <f>[1]Canada!$N$15</f>
        <v>7493</v>
      </c>
      <c r="P8" s="14">
        <f t="shared" si="6"/>
        <v>0</v>
      </c>
      <c r="Q8" s="14">
        <f t="shared" si="2"/>
        <v>2.1086347257440279E-2</v>
      </c>
      <c r="R8" s="14">
        <f t="shared" si="3"/>
        <v>7.113305752035233E-2</v>
      </c>
      <c r="S8" s="14">
        <f t="shared" si="4"/>
        <v>0.18497264113172293</v>
      </c>
      <c r="T8" s="14">
        <f t="shared" si="5"/>
        <v>0.72280795409048448</v>
      </c>
    </row>
    <row r="9" spans="1:20" x14ac:dyDescent="0.3">
      <c r="A9" s="10" t="s">
        <v>9</v>
      </c>
      <c r="B9" s="10" t="s">
        <v>10</v>
      </c>
      <c r="C9" s="10">
        <f>[1]Chile!$N$6</f>
        <v>0</v>
      </c>
      <c r="D9" s="10">
        <f>[1]Chile!$N$7</f>
        <v>0</v>
      </c>
      <c r="E9" s="10">
        <f>[1]Chile!$N$8</f>
        <v>0</v>
      </c>
      <c r="F9" s="10">
        <f>[1]Chile!$N$9</f>
        <v>0</v>
      </c>
      <c r="G9" s="10">
        <f>[1]Chile!$N$10</f>
        <v>140</v>
      </c>
      <c r="I9" s="10">
        <f t="shared" si="1"/>
        <v>140</v>
      </c>
      <c r="J9" s="10">
        <f>[1]Chile!$N$11</f>
        <v>395</v>
      </c>
      <c r="K9" s="10">
        <f>[1]Chile!$N$12</f>
        <v>847</v>
      </c>
      <c r="L9" s="10">
        <f>[1]Chile!$N$13</f>
        <v>1222</v>
      </c>
      <c r="M9" s="11">
        <f>[1]Chile!$N$14</f>
        <v>1396</v>
      </c>
      <c r="N9" s="11">
        <f>[1]Chile!$N$15</f>
        <v>4000</v>
      </c>
      <c r="P9" s="14">
        <f t="shared" si="6"/>
        <v>3.5000000000000003E-2</v>
      </c>
      <c r="Q9" s="14">
        <f t="shared" si="2"/>
        <v>9.8750000000000004E-2</v>
      </c>
      <c r="R9" s="14">
        <f t="shared" si="3"/>
        <v>0.21174999999999999</v>
      </c>
      <c r="S9" s="14">
        <f t="shared" si="4"/>
        <v>0.30549999999999999</v>
      </c>
      <c r="T9" s="14">
        <f t="shared" si="5"/>
        <v>0.34899999999999998</v>
      </c>
    </row>
    <row r="10" spans="1:20" x14ac:dyDescent="0.3">
      <c r="A10" s="10" t="s">
        <v>11</v>
      </c>
      <c r="B10" s="10" t="s">
        <v>12</v>
      </c>
      <c r="C10" s="10">
        <f>[1]Colombia!$N$6</f>
        <v>8</v>
      </c>
      <c r="D10" s="10">
        <f>[1]Colombia!$N$7</f>
        <v>2</v>
      </c>
      <c r="E10" s="10">
        <f>[1]Colombia!$N$8</f>
        <v>28</v>
      </c>
      <c r="F10" s="10">
        <f>[1]Colombia!$N$9</f>
        <v>59</v>
      </c>
      <c r="G10" s="10">
        <f>[1]Colombia!$N$10</f>
        <v>158</v>
      </c>
      <c r="I10" s="10">
        <f t="shared" si="1"/>
        <v>255</v>
      </c>
      <c r="J10" s="10">
        <f>[1]Colombia!$N$11</f>
        <v>275</v>
      </c>
      <c r="K10" s="10">
        <f>[1]Colombia!$N$12</f>
        <v>459</v>
      </c>
      <c r="L10" s="10">
        <f>[1]Colombia!$N$13</f>
        <v>475</v>
      </c>
      <c r="M10" s="10">
        <f>[1]Colombia!$N$14</f>
        <v>486</v>
      </c>
      <c r="N10" s="11">
        <f>[1]Colombia!$N$15</f>
        <v>1950</v>
      </c>
      <c r="P10" s="14">
        <f t="shared" si="6"/>
        <v>0.13076923076923078</v>
      </c>
      <c r="Q10" s="14">
        <f t="shared" si="2"/>
        <v>0.14102564102564102</v>
      </c>
      <c r="R10" s="14">
        <f t="shared" si="3"/>
        <v>0.23538461538461539</v>
      </c>
      <c r="S10" s="14">
        <f t="shared" si="4"/>
        <v>0.24358974358974358</v>
      </c>
      <c r="T10" s="14">
        <f t="shared" si="5"/>
        <v>0.24923076923076923</v>
      </c>
    </row>
    <row r="11" spans="1:20" x14ac:dyDescent="0.3">
      <c r="A11" s="10" t="s">
        <v>13</v>
      </c>
      <c r="B11" s="10" t="s">
        <v>14</v>
      </c>
      <c r="C11" s="10">
        <f>[1]Denmark!$N$6</f>
        <v>0</v>
      </c>
      <c r="D11" s="10">
        <f>[1]Denmark!$N$7</f>
        <v>0</v>
      </c>
      <c r="E11" s="10">
        <f>[1]Denmark!$N$8</f>
        <v>0</v>
      </c>
      <c r="F11" s="10">
        <f>[1]Denmark!$N$9</f>
        <v>0</v>
      </c>
      <c r="G11" s="10">
        <f>[1]Denmark!$N$10</f>
        <v>0</v>
      </c>
      <c r="I11" s="10">
        <f t="shared" si="1"/>
        <v>0</v>
      </c>
      <c r="J11" s="10">
        <f>[1]Denmark!$N$11</f>
        <v>0</v>
      </c>
      <c r="K11" s="10">
        <f>[1]Denmark!$N$12</f>
        <v>58</v>
      </c>
      <c r="L11" s="10">
        <f>[1]Denmark!$N$13</f>
        <v>172</v>
      </c>
      <c r="M11" s="10">
        <f>[1]Denmark!$N$14</f>
        <v>353</v>
      </c>
      <c r="N11" s="11">
        <f>[1]Denmark!$N$15</f>
        <v>583</v>
      </c>
      <c r="P11" s="14">
        <f t="shared" si="6"/>
        <v>0</v>
      </c>
      <c r="Q11" s="14">
        <f t="shared" si="2"/>
        <v>0</v>
      </c>
      <c r="R11" s="14">
        <f t="shared" si="3"/>
        <v>9.9485420240137221E-2</v>
      </c>
      <c r="S11" s="14">
        <f t="shared" si="4"/>
        <v>0.29502572898799312</v>
      </c>
      <c r="T11" s="14">
        <f t="shared" si="5"/>
        <v>0.60548885077186965</v>
      </c>
    </row>
    <row r="12" spans="1:20" x14ac:dyDescent="0.3">
      <c r="A12" s="10" t="s">
        <v>15</v>
      </c>
      <c r="B12" s="10" t="s">
        <v>16</v>
      </c>
      <c r="C12" s="10">
        <f>[1]France!$N$6</f>
        <v>3</v>
      </c>
      <c r="D12" s="10">
        <f>[1]France!$N$7</f>
        <v>3</v>
      </c>
      <c r="E12" s="10">
        <f>[1]France!$N$8</f>
        <v>21</v>
      </c>
      <c r="F12" s="10">
        <f>[1]France!$N$9</f>
        <v>86</v>
      </c>
      <c r="G12" s="10">
        <f>[1]France!$N$10</f>
        <v>235</v>
      </c>
      <c r="I12" s="10">
        <f t="shared" si="1"/>
        <v>348</v>
      </c>
      <c r="J12" s="10">
        <f>[1]France!$N$11</f>
        <v>890</v>
      </c>
      <c r="K12" s="10">
        <f>[1]France!$N$12</f>
        <v>2251</v>
      </c>
      <c r="L12" s="10">
        <f>[1]France!$N$13</f>
        <v>4258</v>
      </c>
      <c r="M12" s="10">
        <f>[1]France!$N$14</f>
        <v>11105</v>
      </c>
      <c r="N12" s="11">
        <f>[1]France!$N$15</f>
        <v>18852</v>
      </c>
      <c r="P12" s="14">
        <f t="shared" si="6"/>
        <v>1.8459579885423297E-2</v>
      </c>
      <c r="Q12" s="14">
        <f t="shared" si="2"/>
        <v>4.7209845109272223E-2</v>
      </c>
      <c r="R12" s="14">
        <f t="shared" si="3"/>
        <v>0.11940377678760875</v>
      </c>
      <c r="S12" s="14">
        <f t="shared" si="4"/>
        <v>0.2258646297475069</v>
      </c>
      <c r="T12" s="14">
        <f t="shared" si="5"/>
        <v>0.58906216847018888</v>
      </c>
    </row>
    <row r="13" spans="1:20" x14ac:dyDescent="0.3">
      <c r="A13" s="10" t="s">
        <v>59</v>
      </c>
      <c r="B13" s="10" t="s">
        <v>60</v>
      </c>
      <c r="C13" s="10">
        <f>[1]Germany!$N$6</f>
        <v>1</v>
      </c>
      <c r="D13" s="11">
        <f>[1]Germany!$N$7</f>
        <v>2</v>
      </c>
      <c r="E13" s="11">
        <f>[1]Germany!$N$8</f>
        <v>9</v>
      </c>
      <c r="F13" s="11">
        <f>[1]Germany!$N$9</f>
        <v>23</v>
      </c>
      <c r="G13" s="11">
        <f>[1]Germany!$N$10</f>
        <v>69</v>
      </c>
      <c r="H13" s="11"/>
      <c r="I13" s="10">
        <f t="shared" si="1"/>
        <v>104</v>
      </c>
      <c r="J13" s="11">
        <f>[1]Germany!$N$11</f>
        <v>310</v>
      </c>
      <c r="K13" s="11">
        <f>[1]Germany!$N$12</f>
        <v>842</v>
      </c>
      <c r="L13" s="11">
        <f>[1]Germany!$N$13</f>
        <v>1994</v>
      </c>
      <c r="M13" s="11">
        <f>[1]Germany!$N$14</f>
        <v>5601</v>
      </c>
      <c r="N13" s="11">
        <f>[1]Germany!$N$15</f>
        <v>8851</v>
      </c>
      <c r="P13" s="14">
        <f t="shared" si="6"/>
        <v>1.1750084736188002E-2</v>
      </c>
      <c r="Q13" s="14">
        <f t="shared" si="2"/>
        <v>3.5024291040560387E-2</v>
      </c>
      <c r="R13" s="14">
        <f t="shared" si="3"/>
        <v>9.5130493729522092E-2</v>
      </c>
      <c r="S13" s="14">
        <f t="shared" si="4"/>
        <v>0.22528527849960456</v>
      </c>
      <c r="T13" s="14">
        <f t="shared" si="5"/>
        <v>0.63280985199412498</v>
      </c>
    </row>
    <row r="14" spans="1:20" x14ac:dyDescent="0.3">
      <c r="A14" s="10" t="s">
        <v>61</v>
      </c>
      <c r="B14" s="10" t="s">
        <v>62</v>
      </c>
      <c r="C14" s="10">
        <f>[1]Hungary!$N$6</f>
        <v>0</v>
      </c>
      <c r="D14" s="11">
        <f>[1]Hungary!$N$7</f>
        <v>0</v>
      </c>
      <c r="E14" s="11">
        <f>[1]Hungary!$N$8</f>
        <v>0</v>
      </c>
      <c r="F14" s="11">
        <f>[1]Hungary!$N$9</f>
        <v>5</v>
      </c>
      <c r="G14" s="11">
        <f>[1]Hungary!$N$10</f>
        <v>10</v>
      </c>
      <c r="H14" s="11"/>
      <c r="I14" s="10">
        <f t="shared" si="1"/>
        <v>15</v>
      </c>
      <c r="J14" s="11">
        <f>[1]Hungary!$N$11</f>
        <v>21</v>
      </c>
      <c r="K14" s="11">
        <f>[1]Hungary!$N$12</f>
        <v>89</v>
      </c>
      <c r="L14" s="11">
        <f>[1]Hungary!$N$13</f>
        <v>169</v>
      </c>
      <c r="M14" s="11">
        <f>[1]Hungary!$N$14</f>
        <v>274</v>
      </c>
      <c r="N14" s="11">
        <f>[1]Hungary!$N$15</f>
        <v>568</v>
      </c>
      <c r="P14" s="14">
        <f t="shared" si="6"/>
        <v>2.6408450704225352E-2</v>
      </c>
      <c r="Q14" s="14">
        <f t="shared" si="2"/>
        <v>3.6971830985915492E-2</v>
      </c>
      <c r="R14" s="14">
        <f t="shared" si="3"/>
        <v>0.15669014084507044</v>
      </c>
      <c r="S14" s="14">
        <f t="shared" si="4"/>
        <v>0.29753521126760563</v>
      </c>
      <c r="T14" s="14">
        <f t="shared" si="5"/>
        <v>0.48239436619718312</v>
      </c>
    </row>
    <row r="15" spans="1:20" x14ac:dyDescent="0.3">
      <c r="A15" s="10" t="s">
        <v>17</v>
      </c>
      <c r="B15" s="10" t="s">
        <v>18</v>
      </c>
      <c r="C15" s="10">
        <f>[1]Italy!$N$6</f>
        <v>4</v>
      </c>
      <c r="D15" s="10">
        <f>[1]Italy!$N$7</f>
        <v>0</v>
      </c>
      <c r="E15" s="10">
        <f>[1]Italy!$N$8</f>
        <v>15</v>
      </c>
      <c r="F15" s="10">
        <f>[1]Italy!$N$9</f>
        <v>65</v>
      </c>
      <c r="G15" s="10">
        <f>[1]Italy!$N$10</f>
        <v>287</v>
      </c>
      <c r="I15" s="10">
        <f t="shared" si="1"/>
        <v>371</v>
      </c>
      <c r="J15" s="10">
        <f>[1]Italy!$N$11</f>
        <v>1164</v>
      </c>
      <c r="K15" s="10">
        <f>[1]Italy!$N$12</f>
        <v>3377</v>
      </c>
      <c r="L15" s="10">
        <f>[1]Italy!$N$13</f>
        <v>8846</v>
      </c>
      <c r="M15" s="10">
        <f>[1]Italy!$N$14</f>
        <v>19551</v>
      </c>
      <c r="N15" s="11">
        <f>[1]Italy!$N$15</f>
        <v>33309</v>
      </c>
      <c r="P15" s="14">
        <f t="shared" si="6"/>
        <v>1.1138130835509923E-2</v>
      </c>
      <c r="Q15" s="14">
        <f t="shared" si="2"/>
        <v>3.4945510222462395E-2</v>
      </c>
      <c r="R15" s="14">
        <f t="shared" si="3"/>
        <v>0.1013840103275391</v>
      </c>
      <c r="S15" s="14">
        <f t="shared" si="4"/>
        <v>0.26557386892431473</v>
      </c>
      <c r="T15" s="14">
        <f t="shared" si="5"/>
        <v>0.58695847969017378</v>
      </c>
    </row>
    <row r="16" spans="1:20" x14ac:dyDescent="0.3">
      <c r="A16" s="10" t="s">
        <v>19</v>
      </c>
      <c r="B16" s="10" t="s">
        <v>20</v>
      </c>
      <c r="C16" s="10">
        <f>[1]Japan!$N$6</f>
        <v>0</v>
      </c>
      <c r="D16" s="10">
        <f>[1]Japan!$N$7</f>
        <v>0</v>
      </c>
      <c r="E16" s="10">
        <f>[1]Japan!$N$8</f>
        <v>0</v>
      </c>
      <c r="F16" s="10">
        <f>[1]Japan!$N$9</f>
        <v>4</v>
      </c>
      <c r="G16" s="10">
        <f>[1]Japan!$N$10</f>
        <v>9</v>
      </c>
      <c r="I16" s="10">
        <f t="shared" si="1"/>
        <v>13</v>
      </c>
      <c r="J16" s="10">
        <f>[1]Japan!$N$11</f>
        <v>20</v>
      </c>
      <c r="K16" s="10">
        <f>[1]Japan!$N$12</f>
        <v>66</v>
      </c>
      <c r="L16" s="10">
        <f>[1]Japan!$N$13</f>
        <v>160</v>
      </c>
      <c r="M16" s="11">
        <f>[1]Japan!$N$14</f>
        <v>327</v>
      </c>
      <c r="N16" s="11">
        <f>[1]Japan!$N$15</f>
        <v>586</v>
      </c>
      <c r="P16" s="14">
        <f t="shared" si="6"/>
        <v>2.2184300341296929E-2</v>
      </c>
      <c r="Q16" s="14">
        <f t="shared" si="2"/>
        <v>3.4129692832764506E-2</v>
      </c>
      <c r="R16" s="14">
        <f t="shared" si="3"/>
        <v>0.11262798634812286</v>
      </c>
      <c r="S16" s="14">
        <f t="shared" si="4"/>
        <v>0.27303754266211605</v>
      </c>
      <c r="T16" s="14">
        <f t="shared" si="5"/>
        <v>0.55802047781569963</v>
      </c>
    </row>
    <row r="17" spans="1:20" x14ac:dyDescent="0.3">
      <c r="A17" s="10" t="s">
        <v>21</v>
      </c>
      <c r="B17" s="10" t="s">
        <v>22</v>
      </c>
      <c r="C17" s="10">
        <f>[1]Malaysia!$N$6</f>
        <v>0</v>
      </c>
      <c r="D17" s="10">
        <f>[1]Malaysia!$N$7</f>
        <v>0</v>
      </c>
      <c r="E17" s="10">
        <f>[1]Malaysia!$N$8</f>
        <v>3</v>
      </c>
      <c r="F17" s="10">
        <f>[1]Malaysia!$N$9</f>
        <v>8</v>
      </c>
      <c r="G17" s="10">
        <f>[1]Malaysia!$N$10</f>
        <v>10</v>
      </c>
      <c r="I17" s="10">
        <f t="shared" si="1"/>
        <v>21</v>
      </c>
      <c r="J17" s="10">
        <f>[1]Malaysia!$N$11</f>
        <v>17</v>
      </c>
      <c r="K17" s="10">
        <f>[1]Malaysia!$N$12</f>
        <v>42</v>
      </c>
      <c r="L17" s="10">
        <f>[1]Malaysia!$N$13</f>
        <v>24</v>
      </c>
      <c r="M17" s="10">
        <f>[1]Malaysia!$N$14</f>
        <v>17</v>
      </c>
      <c r="N17" s="11">
        <f>[1]Malaysia!$N$15</f>
        <v>121</v>
      </c>
      <c r="P17" s="14">
        <f t="shared" si="6"/>
        <v>0.17355371900826447</v>
      </c>
      <c r="Q17" s="14">
        <f t="shared" si="2"/>
        <v>0.14049586776859505</v>
      </c>
      <c r="R17" s="14">
        <f t="shared" si="3"/>
        <v>0.34710743801652894</v>
      </c>
      <c r="S17" s="14">
        <f t="shared" si="4"/>
        <v>0.19834710743801653</v>
      </c>
      <c r="T17" s="14">
        <f t="shared" si="5"/>
        <v>0.14049586776859505</v>
      </c>
    </row>
    <row r="18" spans="1:20" x14ac:dyDescent="0.3">
      <c r="A18" s="10" t="s">
        <v>23</v>
      </c>
      <c r="B18" s="10" t="s">
        <v>24</v>
      </c>
      <c r="C18" s="10">
        <f>[1]Mexico!$N$6</f>
        <v>148</v>
      </c>
      <c r="D18" s="10">
        <f>[1]Mexico!$N$7</f>
        <v>73</v>
      </c>
      <c r="E18" s="10">
        <f>[1]Mexico!$N$8</f>
        <v>260</v>
      </c>
      <c r="F18" s="10">
        <f>[1]Mexico!$N$9</f>
        <v>784</v>
      </c>
      <c r="G18" s="10">
        <f>[1]Mexico!$N$10</f>
        <v>1947</v>
      </c>
      <c r="I18" s="10">
        <f t="shared" si="1"/>
        <v>3212</v>
      </c>
      <c r="J18" s="10">
        <f>[1]Mexico!$N$11</f>
        <v>3274</v>
      </c>
      <c r="K18" s="10">
        <f>[1]Mexico!$N$12</f>
        <v>3380</v>
      </c>
      <c r="L18" s="10">
        <f>[1]Mexico!$N$13</f>
        <v>2347</v>
      </c>
      <c r="M18" s="10">
        <f>[1]Mexico!$N$14</f>
        <v>1408</v>
      </c>
      <c r="N18" s="11">
        <f>[1]Mexico!$N$15</f>
        <v>13621</v>
      </c>
      <c r="P18" s="14">
        <f t="shared" si="6"/>
        <v>0.23581234857939945</v>
      </c>
      <c r="Q18" s="14">
        <f t="shared" si="2"/>
        <v>0.24036414360179134</v>
      </c>
      <c r="R18" s="14">
        <f t="shared" si="3"/>
        <v>0.24814624476910652</v>
      </c>
      <c r="S18" s="14">
        <f t="shared" si="4"/>
        <v>0.17230746641215769</v>
      </c>
      <c r="T18" s="14">
        <f t="shared" si="5"/>
        <v>0.10336979663754496</v>
      </c>
    </row>
    <row r="19" spans="1:20" x14ac:dyDescent="0.3">
      <c r="A19" s="10" t="s">
        <v>25</v>
      </c>
      <c r="B19" s="10" t="s">
        <v>26</v>
      </c>
      <c r="C19" s="10">
        <f>[1]Netherlands!$N$6</f>
        <v>0</v>
      </c>
      <c r="D19" s="10">
        <f>[1]Netherlands!$N$7</f>
        <v>1</v>
      </c>
      <c r="E19" s="10">
        <f>[1]Netherlands!$N$8</f>
        <v>3</v>
      </c>
      <c r="F19" s="10">
        <f>[1]Netherlands!$N$9</f>
        <v>11</v>
      </c>
      <c r="G19" s="10">
        <f>[1]Netherlands!$N$10</f>
        <v>29</v>
      </c>
      <c r="I19" s="10">
        <f t="shared" si="1"/>
        <v>44</v>
      </c>
      <c r="J19" s="10">
        <f>[1]Netherlands!$N$11</f>
        <v>146</v>
      </c>
      <c r="K19" s="10">
        <f>[1]Netherlands!$N$12</f>
        <v>497</v>
      </c>
      <c r="L19" s="10">
        <f>[1]Netherlands!$N$13</f>
        <v>1628</v>
      </c>
      <c r="M19" s="10">
        <f>[1]Netherlands!$N$14</f>
        <v>3766</v>
      </c>
      <c r="N19" s="11">
        <f>[1]Netherlands!$N$15</f>
        <v>6081</v>
      </c>
      <c r="P19" s="14">
        <f t="shared" si="6"/>
        <v>7.2356520309159681E-3</v>
      </c>
      <c r="Q19" s="14">
        <f t="shared" si="2"/>
        <v>2.4009209011675713E-2</v>
      </c>
      <c r="R19" s="14">
        <f t="shared" si="3"/>
        <v>8.1729978621937177E-2</v>
      </c>
      <c r="S19" s="14">
        <f t="shared" si="4"/>
        <v>0.26771912514389079</v>
      </c>
      <c r="T19" s="14">
        <f t="shared" si="5"/>
        <v>0.61930603519158034</v>
      </c>
    </row>
    <row r="20" spans="1:20" x14ac:dyDescent="0.3">
      <c r="A20" s="10" t="s">
        <v>27</v>
      </c>
      <c r="B20" s="10" t="s">
        <v>28</v>
      </c>
      <c r="C20" s="10">
        <f>[1]Norway!$N$6</f>
        <v>0</v>
      </c>
      <c r="D20" s="10">
        <f>[1]Norway!$N$7</f>
        <v>0</v>
      </c>
      <c r="E20" s="10">
        <f>[1]Norway!$N$8</f>
        <v>0</v>
      </c>
      <c r="F20" s="10">
        <f>[1]Norway!$N$9</f>
        <v>0</v>
      </c>
      <c r="G20" s="10">
        <f>[1]Norway!$N$10</f>
        <v>5</v>
      </c>
      <c r="I20" s="10">
        <f t="shared" si="1"/>
        <v>5</v>
      </c>
      <c r="J20" s="10">
        <f>[1]Norway!$N$11</f>
        <v>6</v>
      </c>
      <c r="K20" s="10">
        <f>[1]Norway!$N$12</f>
        <v>21</v>
      </c>
      <c r="L20" s="10">
        <f>[1]Norway!$N$13</f>
        <v>56</v>
      </c>
      <c r="M20" s="10">
        <f>[1]Norway!$N$14</f>
        <v>156</v>
      </c>
      <c r="N20" s="11">
        <f>[1]Norway!$N$15</f>
        <v>244</v>
      </c>
      <c r="P20" s="14">
        <f t="shared" si="6"/>
        <v>2.0491803278688523E-2</v>
      </c>
      <c r="Q20" s="14">
        <f t="shared" si="2"/>
        <v>2.4590163934426229E-2</v>
      </c>
      <c r="R20" s="14">
        <f t="shared" si="3"/>
        <v>8.6065573770491802E-2</v>
      </c>
      <c r="S20" s="14">
        <f t="shared" si="4"/>
        <v>0.22950819672131148</v>
      </c>
      <c r="T20" s="14">
        <f t="shared" si="5"/>
        <v>0.63934426229508201</v>
      </c>
    </row>
    <row r="21" spans="1:20" x14ac:dyDescent="0.3">
      <c r="A21" s="10" t="s">
        <v>29</v>
      </c>
      <c r="B21" s="10" t="s">
        <v>30</v>
      </c>
      <c r="C21" s="10">
        <f>[1]Pakistan!$N$6</f>
        <v>0</v>
      </c>
      <c r="D21" s="11">
        <f>[1]Pakistan!$N$7</f>
        <v>12.9976</v>
      </c>
      <c r="E21" s="11">
        <f>[1]Pakistan!$N$8</f>
        <v>47.9392</v>
      </c>
      <c r="F21" s="11">
        <f>[1]Pakistan!$N$9</f>
        <v>84.231200000000001</v>
      </c>
      <c r="G21" s="11">
        <f>[1]Pakistan!$N$10</f>
        <v>200.70319999999998</v>
      </c>
      <c r="H21" s="11"/>
      <c r="I21" s="10">
        <f t="shared" si="1"/>
        <v>345.87119999999999</v>
      </c>
      <c r="J21" s="11">
        <f>[1]Pakistan!$N$11</f>
        <v>427.06399999999996</v>
      </c>
      <c r="K21" s="11">
        <f>[1]Pakistan!$N$12</f>
        <v>503.53039999999999</v>
      </c>
      <c r="L21" s="11">
        <f>[1]Pakistan!$N$13</f>
        <v>293.88079999999997</v>
      </c>
      <c r="M21" s="11">
        <f>[1]Pakistan!$N$14</f>
        <v>107.35679999999999</v>
      </c>
      <c r="N21" s="11">
        <f>[1]Pakistan!$N$15</f>
        <v>1677.7031999999999</v>
      </c>
      <c r="P21" s="14">
        <f t="shared" si="6"/>
        <v>0.20615756112284939</v>
      </c>
      <c r="Q21" s="14">
        <f t="shared" si="2"/>
        <v>0.25455277190864273</v>
      </c>
      <c r="R21" s="14">
        <f t="shared" si="3"/>
        <v>0.30013079786698865</v>
      </c>
      <c r="S21" s="14">
        <f t="shared" si="4"/>
        <v>0.17516852802092764</v>
      </c>
      <c r="T21" s="14">
        <f t="shared" si="5"/>
        <v>6.3990341080591609E-2</v>
      </c>
    </row>
    <row r="22" spans="1:20" x14ac:dyDescent="0.3">
      <c r="A22" s="10" t="s">
        <v>31</v>
      </c>
      <c r="B22" s="10" t="s">
        <v>32</v>
      </c>
      <c r="C22" s="10">
        <f>[1]Peru!$N$6</f>
        <v>22</v>
      </c>
      <c r="D22" s="10">
        <f>[1]Peru!$N$7</f>
        <v>14</v>
      </c>
      <c r="E22" s="10">
        <f>[1]Peru!$N$8</f>
        <v>66</v>
      </c>
      <c r="F22" s="10">
        <f>[1]Peru!$N$9</f>
        <v>211</v>
      </c>
      <c r="G22" s="10">
        <f>[1]Peru!$N$10</f>
        <v>625</v>
      </c>
      <c r="I22" s="10">
        <f t="shared" si="1"/>
        <v>938</v>
      </c>
      <c r="J22" s="10">
        <f>[1]Peru!$N$11</f>
        <v>1415</v>
      </c>
      <c r="K22" s="10">
        <f>[1]Peru!$N$12</f>
        <v>2105</v>
      </c>
      <c r="L22" s="10">
        <f>[1]Peru!$N$13</f>
        <v>1819</v>
      </c>
      <c r="M22" s="10">
        <f>[1]Peru!$N$14</f>
        <v>1184</v>
      </c>
      <c r="N22" s="11">
        <f>[1]Peru!$N$15</f>
        <v>7461</v>
      </c>
      <c r="P22" s="14">
        <f t="shared" si="6"/>
        <v>0.1257204128132958</v>
      </c>
      <c r="Q22" s="14">
        <f t="shared" si="2"/>
        <v>0.18965286154670954</v>
      </c>
      <c r="R22" s="14">
        <f t="shared" si="3"/>
        <v>0.28213376223026404</v>
      </c>
      <c r="S22" s="14">
        <f t="shared" si="4"/>
        <v>0.24380109904838493</v>
      </c>
      <c r="T22" s="14">
        <f t="shared" si="5"/>
        <v>0.15869186436134566</v>
      </c>
    </row>
    <row r="23" spans="1:20" x14ac:dyDescent="0.3">
      <c r="A23" s="10" t="s">
        <v>33</v>
      </c>
      <c r="B23" s="10" t="s">
        <v>34</v>
      </c>
      <c r="C23" s="10">
        <f>[1]Philippines!$N$6</f>
        <v>17</v>
      </c>
      <c r="D23" s="10">
        <f>[1]Philippines!$N$7</f>
        <v>13</v>
      </c>
      <c r="E23" s="10">
        <f>[1]Philippines!$N$8</f>
        <v>23</v>
      </c>
      <c r="F23" s="10">
        <f>[1]Philippines!$N$9</f>
        <v>67</v>
      </c>
      <c r="G23" s="10">
        <f>[1]Philippines!$N$10</f>
        <v>68</v>
      </c>
      <c r="I23" s="10">
        <f t="shared" si="1"/>
        <v>188</v>
      </c>
      <c r="J23" s="10">
        <f>[1]Philippines!$N$11</f>
        <v>193</v>
      </c>
      <c r="K23" s="10">
        <f>[1]Philippines!$N$12</f>
        <v>336</v>
      </c>
      <c r="L23" s="10">
        <f>[1]Philippines!$N$13</f>
        <v>261</v>
      </c>
      <c r="M23" s="10">
        <f>[1]Philippines!$N$14</f>
        <v>136</v>
      </c>
      <c r="N23" s="11">
        <f>[1]Philippines!$N$15</f>
        <v>1114</v>
      </c>
      <c r="P23" s="14">
        <f t="shared" si="6"/>
        <v>0.16876122082585279</v>
      </c>
      <c r="Q23" s="14">
        <f t="shared" si="2"/>
        <v>0.17324955116696589</v>
      </c>
      <c r="R23" s="14">
        <f t="shared" si="3"/>
        <v>0.30161579892280072</v>
      </c>
      <c r="S23" s="14">
        <f t="shared" si="4"/>
        <v>0.23429084380610413</v>
      </c>
      <c r="T23" s="14">
        <f t="shared" si="5"/>
        <v>0.12208258527827648</v>
      </c>
    </row>
    <row r="24" spans="1:20" x14ac:dyDescent="0.3">
      <c r="A24" s="10" t="s">
        <v>35</v>
      </c>
      <c r="B24" s="10" t="s">
        <v>36</v>
      </c>
      <c r="C24" s="10">
        <f>[1]Portugal!$N$6</f>
        <v>0</v>
      </c>
      <c r="D24" s="10">
        <f>[1]Portugal!$N$7</f>
        <v>0</v>
      </c>
      <c r="E24" s="10">
        <f>[1]Portugal!$N$8</f>
        <v>2</v>
      </c>
      <c r="F24" s="10">
        <f>[1]Portugal!$N$9</f>
        <v>1</v>
      </c>
      <c r="G24" s="10">
        <f>[1]Portugal!$N$10</f>
        <v>17</v>
      </c>
      <c r="I24" s="10">
        <f t="shared" si="1"/>
        <v>20</v>
      </c>
      <c r="J24" s="10">
        <f>[1]Portugal!$N$11</f>
        <v>49</v>
      </c>
      <c r="K24" s="10">
        <f>[1]Portugal!$N$12</f>
        <v>137</v>
      </c>
      <c r="L24" s="10">
        <f>[1]Portugal!$N$13</f>
        <v>293</v>
      </c>
      <c r="M24" s="10">
        <f>[1]Portugal!$N$14</f>
        <v>1025</v>
      </c>
      <c r="N24" s="11">
        <f>[1]Portugal!$N$15</f>
        <v>1524</v>
      </c>
      <c r="P24" s="14">
        <f t="shared" si="6"/>
        <v>1.3123359580052493E-2</v>
      </c>
      <c r="Q24" s="14">
        <f t="shared" si="2"/>
        <v>3.2152230971128612E-2</v>
      </c>
      <c r="R24" s="14">
        <f t="shared" si="3"/>
        <v>8.9895013123359582E-2</v>
      </c>
      <c r="S24" s="14">
        <f t="shared" si="4"/>
        <v>0.19225721784776903</v>
      </c>
      <c r="T24" s="14">
        <f t="shared" si="5"/>
        <v>0.67257217847769024</v>
      </c>
    </row>
    <row r="25" spans="1:20" x14ac:dyDescent="0.3">
      <c r="A25" s="10" t="s">
        <v>37</v>
      </c>
      <c r="B25" s="10" t="s">
        <v>38</v>
      </c>
      <c r="C25" s="10">
        <f>'[1]Republic of Korea'!$N$6</f>
        <v>0</v>
      </c>
      <c r="D25" s="10">
        <f>'[1]Republic of Korea'!$N$7</f>
        <v>0</v>
      </c>
      <c r="E25" s="10">
        <f>'[1]Republic of Korea'!$N$8</f>
        <v>0</v>
      </c>
      <c r="F25" s="10">
        <f>'[1]Republic of Korea'!$N$9</f>
        <v>1</v>
      </c>
      <c r="G25" s="10">
        <f>'[1]Republic of Korea'!$N$10</f>
        <v>3</v>
      </c>
      <c r="I25" s="10">
        <f t="shared" si="1"/>
        <v>4</v>
      </c>
      <c r="J25" s="10">
        <f>'[1]Republic of Korea'!$N$11</f>
        <v>14</v>
      </c>
      <c r="K25" s="10">
        <f>'[1]Republic of Korea'!$N$12</f>
        <v>33</v>
      </c>
      <c r="L25" s="10">
        <f>'[1]Republic of Korea'!$N$13</f>
        <v>68</v>
      </c>
      <c r="M25" s="10">
        <f>'[1]Republic of Korea'!$N$14</f>
        <v>106</v>
      </c>
      <c r="N25" s="11">
        <f>'[1]Republic of Korea'!$N$15</f>
        <v>225</v>
      </c>
      <c r="P25" s="14">
        <f t="shared" si="6"/>
        <v>1.7777777777777778E-2</v>
      </c>
      <c r="Q25" s="14">
        <f t="shared" si="2"/>
        <v>6.222222222222222E-2</v>
      </c>
      <c r="R25" s="14">
        <f t="shared" si="3"/>
        <v>0.14666666666666667</v>
      </c>
      <c r="S25" s="14">
        <f t="shared" si="4"/>
        <v>0.30222222222222223</v>
      </c>
      <c r="T25" s="14">
        <f t="shared" si="5"/>
        <v>0.47111111111111109</v>
      </c>
    </row>
    <row r="26" spans="1:20" x14ac:dyDescent="0.3">
      <c r="A26" s="10" t="s">
        <v>39</v>
      </c>
      <c r="B26" s="10" t="s">
        <v>40</v>
      </c>
      <c r="C26" s="10">
        <f>'[1]South Africa'!$N$6</f>
        <v>3</v>
      </c>
      <c r="D26" s="10">
        <f>'[1]South Africa'!$N$7</f>
        <v>5</v>
      </c>
      <c r="E26" s="10">
        <f>'[1]South Africa'!$N$8</f>
        <v>26</v>
      </c>
      <c r="F26" s="10">
        <f>'[1]South Africa'!$N$9</f>
        <v>109</v>
      </c>
      <c r="G26" s="10">
        <f>'[1]South Africa'!$N$10</f>
        <v>231</v>
      </c>
      <c r="I26" s="10">
        <f t="shared" si="1"/>
        <v>374</v>
      </c>
      <c r="J26" s="10">
        <f>'[1]South Africa'!$N$11</f>
        <v>446</v>
      </c>
      <c r="K26" s="10">
        <f>'[1]South Africa'!$N$12</f>
        <v>487</v>
      </c>
      <c r="L26" s="10">
        <f>'[1]South Africa'!$N$13</f>
        <v>320</v>
      </c>
      <c r="M26" s="11">
        <f>'[1]South Africa'!$N$14</f>
        <v>195</v>
      </c>
      <c r="N26" s="11">
        <f>'[1]South Africa'!$N$15</f>
        <v>1822</v>
      </c>
      <c r="P26" s="14">
        <f t="shared" si="6"/>
        <v>0.2052689352360044</v>
      </c>
      <c r="Q26" s="14">
        <f t="shared" si="2"/>
        <v>0.24478594950603733</v>
      </c>
      <c r="R26" s="14">
        <f t="shared" si="3"/>
        <v>0.2672886937431394</v>
      </c>
      <c r="S26" s="14">
        <f t="shared" si="4"/>
        <v>0.17563117453347971</v>
      </c>
      <c r="T26" s="14">
        <f t="shared" si="5"/>
        <v>0.10702524698133918</v>
      </c>
    </row>
    <row r="27" spans="1:20" x14ac:dyDescent="0.3">
      <c r="A27" s="10" t="s">
        <v>41</v>
      </c>
      <c r="B27" s="10" t="s">
        <v>42</v>
      </c>
      <c r="C27" s="10">
        <f>[1]Spain!$N$6</f>
        <v>2</v>
      </c>
      <c r="D27" s="10">
        <f>[1]Spain!$N$7</f>
        <v>5</v>
      </c>
      <c r="E27" s="10">
        <f>[1]Spain!$N$8</f>
        <v>24</v>
      </c>
      <c r="F27" s="10">
        <f>[1]Spain!$N$9</f>
        <v>63</v>
      </c>
      <c r="G27" s="10">
        <f>[1]Spain!$N$10</f>
        <v>217</v>
      </c>
      <c r="I27" s="10">
        <f t="shared" si="1"/>
        <v>311</v>
      </c>
      <c r="J27" s="10">
        <f>[1]Spain!$N$11</f>
        <v>656</v>
      </c>
      <c r="K27" s="10">
        <f>[1]Spain!$N$12</f>
        <v>1822</v>
      </c>
      <c r="L27" s="10">
        <f>[1]Spain!$N$13</f>
        <v>4886</v>
      </c>
      <c r="M27" s="10">
        <f>[1]Spain!$N$14</f>
        <v>12861</v>
      </c>
      <c r="N27" s="11">
        <f>[1]Spain!$N$15</f>
        <v>20536</v>
      </c>
      <c r="P27" s="14">
        <f t="shared" si="6"/>
        <v>1.5144137125048696E-2</v>
      </c>
      <c r="Q27" s="14">
        <f t="shared" si="2"/>
        <v>3.194390338917024E-2</v>
      </c>
      <c r="R27" s="14">
        <f t="shared" si="3"/>
        <v>8.8722243864433184E-2</v>
      </c>
      <c r="S27" s="14">
        <f t="shared" si="4"/>
        <v>0.23792364627970394</v>
      </c>
      <c r="T27" s="14">
        <f t="shared" si="5"/>
        <v>0.62626606934164397</v>
      </c>
    </row>
    <row r="28" spans="1:20" x14ac:dyDescent="0.3">
      <c r="A28" s="10" t="s">
        <v>63</v>
      </c>
      <c r="B28" s="10" t="s">
        <v>64</v>
      </c>
      <c r="C28" s="10">
        <f>[1]Sweden!$N$6</f>
        <v>1</v>
      </c>
      <c r="D28" s="10">
        <f>[1]Sweden!$N$7</f>
        <v>0</v>
      </c>
      <c r="E28" s="10">
        <f>[1]Sweden!$N$8</f>
        <v>8</v>
      </c>
      <c r="F28" s="10">
        <f>[1]Sweden!$N$9</f>
        <v>13</v>
      </c>
      <c r="G28" s="10">
        <f>[1]Sweden!$N$10</f>
        <v>42</v>
      </c>
      <c r="I28" s="10">
        <f t="shared" si="1"/>
        <v>64</v>
      </c>
      <c r="J28" s="10">
        <f>[1]Sweden!$N$11</f>
        <v>146</v>
      </c>
      <c r="K28" s="10">
        <f>[1]Sweden!$N$12</f>
        <v>358</v>
      </c>
      <c r="L28" s="10">
        <f>[1]Sweden!$N$13</f>
        <v>1105</v>
      </c>
      <c r="M28" s="11">
        <f>[1]Sweden!$N$14</f>
        <v>3380</v>
      </c>
      <c r="N28" s="11">
        <f>[1]Sweden!$N$15</f>
        <v>5053</v>
      </c>
      <c r="P28" s="14">
        <f t="shared" si="6"/>
        <v>1.2665743122897288E-2</v>
      </c>
      <c r="Q28" s="14">
        <f t="shared" si="2"/>
        <v>2.8893726499109439E-2</v>
      </c>
      <c r="R28" s="14">
        <f t="shared" si="3"/>
        <v>7.0849000593706704E-2</v>
      </c>
      <c r="S28" s="14">
        <f t="shared" si="4"/>
        <v>0.21868197110627349</v>
      </c>
      <c r="T28" s="14">
        <f t="shared" si="5"/>
        <v>0.66890955867801305</v>
      </c>
    </row>
    <row r="29" spans="1:20" x14ac:dyDescent="0.3">
      <c r="A29" s="10" t="s">
        <v>65</v>
      </c>
      <c r="B29" s="10" t="s">
        <v>66</v>
      </c>
      <c r="C29" s="10">
        <f>[1]Switzerland!$N$6</f>
        <v>1</v>
      </c>
      <c r="D29" s="10">
        <f>[1]Switzerland!$N$7</f>
        <v>0</v>
      </c>
      <c r="E29" s="10">
        <f>[1]Switzerland!$N$8</f>
        <v>0</v>
      </c>
      <c r="F29" s="10">
        <f>[1]Switzerland!$N$9</f>
        <v>5</v>
      </c>
      <c r="G29" s="10">
        <f>[1]Switzerland!$N$10</f>
        <v>4</v>
      </c>
      <c r="I29" s="10">
        <f t="shared" si="1"/>
        <v>10</v>
      </c>
      <c r="J29" s="10">
        <f>[1]Switzerland!$N$11</f>
        <v>40</v>
      </c>
      <c r="K29" s="10">
        <f>[1]Switzerland!$N$12</f>
        <v>125</v>
      </c>
      <c r="L29" s="10">
        <f>[1]Switzerland!$N$13</f>
        <v>339</v>
      </c>
      <c r="M29" s="11">
        <f>[1]Switzerland!$N$14</f>
        <v>1164</v>
      </c>
      <c r="N29" s="11">
        <f>[1]Switzerland!$N$15</f>
        <v>1678</v>
      </c>
      <c r="P29" s="14">
        <f t="shared" si="6"/>
        <v>5.9594755661501785E-3</v>
      </c>
      <c r="Q29" s="14">
        <f t="shared" si="2"/>
        <v>2.3837902264600714E-2</v>
      </c>
      <c r="R29" s="14">
        <f t="shared" si="3"/>
        <v>7.4493444576877232E-2</v>
      </c>
      <c r="S29" s="14">
        <f t="shared" si="4"/>
        <v>0.20202622169249107</v>
      </c>
      <c r="T29" s="14">
        <f t="shared" si="5"/>
        <v>0.69368295589988083</v>
      </c>
    </row>
    <row r="30" spans="1:20" x14ac:dyDescent="0.3">
      <c r="A30" s="10" t="s">
        <v>84</v>
      </c>
      <c r="I30" s="10">
        <f t="shared" si="1"/>
        <v>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19919-C787-4516-B20B-7152D3F0600D}">
  <dimension ref="A3:T30"/>
  <sheetViews>
    <sheetView topLeftCell="A16" workbookViewId="0">
      <pane xSplit="1" topLeftCell="B1" activePane="topRight" state="frozen"/>
      <selection pane="topRight" activeCell="A3" sqref="A3"/>
    </sheetView>
  </sheetViews>
  <sheetFormatPr defaultColWidth="8.88671875" defaultRowHeight="14.4" x14ac:dyDescent="0.3"/>
  <cols>
    <col min="1" max="1" width="15.44140625" style="10" bestFit="1" customWidth="1"/>
    <col min="2" max="2" width="11.6640625" style="10" bestFit="1" customWidth="1"/>
    <col min="3" max="7" width="11.6640625" style="10" customWidth="1"/>
    <col min="8" max="8" width="5.88671875" style="10" customWidth="1"/>
    <col min="9" max="14" width="13.88671875" style="10" customWidth="1"/>
    <col min="15" max="15" width="8.88671875" style="10"/>
    <col min="16" max="16" width="12.6640625" style="10" bestFit="1" customWidth="1"/>
    <col min="17" max="20" width="12" style="10" bestFit="1" customWidth="1"/>
    <col min="21" max="16384" width="8.88671875" style="10"/>
  </cols>
  <sheetData>
    <row r="3" spans="1:20" ht="36" customHeight="1" x14ac:dyDescent="0.3">
      <c r="A3" s="13" t="s">
        <v>45</v>
      </c>
      <c r="B3" s="13" t="s">
        <v>1</v>
      </c>
      <c r="C3" s="13" t="s">
        <v>91</v>
      </c>
      <c r="D3" s="13" t="s">
        <v>92</v>
      </c>
      <c r="E3" s="13" t="s">
        <v>93</v>
      </c>
      <c r="F3" s="13" t="s">
        <v>94</v>
      </c>
      <c r="G3" s="13" t="s">
        <v>95</v>
      </c>
      <c r="H3" s="13"/>
      <c r="I3" s="13" t="s">
        <v>96</v>
      </c>
      <c r="J3" s="13" t="s">
        <v>97</v>
      </c>
      <c r="K3" s="13" t="s">
        <v>98</v>
      </c>
      <c r="L3" s="13" t="s">
        <v>99</v>
      </c>
      <c r="M3" s="13" t="s">
        <v>100</v>
      </c>
      <c r="N3" s="13" t="s">
        <v>82</v>
      </c>
      <c r="P3" s="13" t="s">
        <v>101</v>
      </c>
      <c r="Q3" s="13" t="s">
        <v>102</v>
      </c>
      <c r="R3" s="13" t="s">
        <v>103</v>
      </c>
      <c r="S3" s="13" t="s">
        <v>104</v>
      </c>
      <c r="T3" s="13" t="s">
        <v>105</v>
      </c>
    </row>
    <row r="4" spans="1:20" x14ac:dyDescent="0.3">
      <c r="A4" s="10" t="s">
        <v>53</v>
      </c>
      <c r="B4" s="10" t="s">
        <v>54</v>
      </c>
      <c r="C4" s="12">
        <f>[1]Afghanistan!$Q$6</f>
        <v>11088732</v>
      </c>
      <c r="D4" s="12">
        <f>[1]Afghanistan!$Q$7</f>
        <v>9821559</v>
      </c>
      <c r="E4" s="12">
        <f>[1]Afghanistan!$Q$8</f>
        <v>7035871</v>
      </c>
      <c r="F4" s="12">
        <f>[1]Afghanistan!$Q$9</f>
        <v>4534646</v>
      </c>
      <c r="G4" s="12">
        <f>[1]Afghanistan!$Q$10</f>
        <v>2963459</v>
      </c>
      <c r="I4" s="12">
        <f t="shared" ref="I4:I29" si="0">SUM(C4:G4)</f>
        <v>35444267</v>
      </c>
      <c r="J4" s="12">
        <f>[1]Afghanistan!$Q$11</f>
        <v>1840198</v>
      </c>
      <c r="K4" s="12">
        <f>[1]Afghanistan!$Q$12</f>
        <v>1057496</v>
      </c>
      <c r="L4" s="12">
        <f>[1]Afghanistan!$Q$13</f>
        <v>480455</v>
      </c>
      <c r="M4" s="12">
        <f>[1]Afghanistan!$Q$14</f>
        <v>105925</v>
      </c>
      <c r="N4" s="12">
        <f>[1]Afghanistan!$Q$15</f>
        <v>38928341</v>
      </c>
      <c r="P4" s="14">
        <f>I4/$N4</f>
        <v>0.9105003216037385</v>
      </c>
      <c r="Q4" s="14">
        <f t="shared" ref="Q4:T4" si="1">J4/$N4</f>
        <v>4.7271421096521937E-2</v>
      </c>
      <c r="R4" s="14">
        <f t="shared" si="1"/>
        <v>2.7165195660405872E-2</v>
      </c>
      <c r="S4" s="14">
        <f t="shared" si="1"/>
        <v>1.2342036358549162E-2</v>
      </c>
      <c r="T4" s="14">
        <f t="shared" si="1"/>
        <v>2.7210252807845061E-3</v>
      </c>
    </row>
    <row r="5" spans="1:20" x14ac:dyDescent="0.3">
      <c r="A5" s="10" t="s">
        <v>5</v>
      </c>
      <c r="B5" s="10" t="s">
        <v>6</v>
      </c>
      <c r="C5" s="12">
        <f>[1]Argentina!$Q$6</f>
        <v>7446468</v>
      </c>
      <c r="D5" s="12">
        <f>[1]Argentina!$Q$7</f>
        <v>7136711</v>
      </c>
      <c r="E5" s="12">
        <f>[1]Argentina!$Q$8</f>
        <v>6997584</v>
      </c>
      <c r="F5" s="12">
        <f>[1]Argentina!$Q$9</f>
        <v>6441412</v>
      </c>
      <c r="G5" s="12">
        <f>[1]Argentina!$Q$10</f>
        <v>5727744</v>
      </c>
      <c r="I5" s="4">
        <f t="shared" si="0"/>
        <v>33749919</v>
      </c>
      <c r="J5" s="12">
        <f>[1]Argentina!$Q$11</f>
        <v>4424940</v>
      </c>
      <c r="K5" s="12">
        <f>[1]Argentina!$Q$12</f>
        <v>3528742</v>
      </c>
      <c r="L5" s="12">
        <f>[1]Argentina!$Q$13</f>
        <v>2300637</v>
      </c>
      <c r="M5" s="12">
        <f>[1]Argentina!$Q$14</f>
        <v>1191539</v>
      </c>
      <c r="N5" s="12">
        <f>[1]Argentina!$Q$15</f>
        <v>45195777</v>
      </c>
      <c r="P5" s="14">
        <f t="shared" ref="P5:P29" si="2">I5/$N5</f>
        <v>0.74674939209475255</v>
      </c>
      <c r="Q5" s="14">
        <f t="shared" ref="Q5:Q29" si="3">J5/$N5</f>
        <v>9.7906049939134807E-2</v>
      </c>
      <c r="R5" s="14">
        <f t="shared" ref="R5:R29" si="4">K5/$N5</f>
        <v>7.8076807928315964E-2</v>
      </c>
      <c r="S5" s="14">
        <f t="shared" ref="S5:S29" si="5">L5/$N5</f>
        <v>5.0903804574484915E-2</v>
      </c>
      <c r="T5" s="14">
        <f t="shared" ref="T5:T29" si="6">M5/$N5</f>
        <v>2.636394546331176E-2</v>
      </c>
    </row>
    <row r="6" spans="1:20" x14ac:dyDescent="0.3">
      <c r="A6" s="10" t="s">
        <v>55</v>
      </c>
      <c r="B6" s="10" t="s">
        <v>56</v>
      </c>
      <c r="C6" s="12">
        <f>[1]Australia!$Q$6</f>
        <v>3308974</v>
      </c>
      <c r="D6" s="12">
        <f>[1]Australia!$Q$7</f>
        <v>3130480</v>
      </c>
      <c r="E6" s="12">
        <f>[1]Australia!$Q$8</f>
        <v>3375454</v>
      </c>
      <c r="F6" s="12">
        <f>[1]Australia!$Q$9</f>
        <v>3718344</v>
      </c>
      <c r="G6" s="12">
        <f>[1]Australia!$Q$10</f>
        <v>3306060</v>
      </c>
      <c r="I6" s="4">
        <f t="shared" si="0"/>
        <v>16839312</v>
      </c>
      <c r="J6" s="12">
        <f>[1]Australia!$Q$11</f>
        <v>3107734.9999999995</v>
      </c>
      <c r="K6" s="12">
        <f>[1]Australia!$Q$12</f>
        <v>2651187</v>
      </c>
      <c r="L6" s="12">
        <f>[1]Australia!$Q$13</f>
        <v>1846376</v>
      </c>
      <c r="M6" s="12">
        <f>[1]Australia!$Q$14</f>
        <v>1055271</v>
      </c>
      <c r="N6" s="12">
        <f>[1]Australia!$Q$15</f>
        <v>25499881</v>
      </c>
      <c r="P6" s="14">
        <f t="shared" si="2"/>
        <v>0.66036825818912648</v>
      </c>
      <c r="Q6" s="14">
        <f t="shared" si="3"/>
        <v>0.12187252952278481</v>
      </c>
      <c r="R6" s="14">
        <f t="shared" si="4"/>
        <v>0.10396860283387205</v>
      </c>
      <c r="S6" s="14">
        <f t="shared" si="5"/>
        <v>7.2407239861236997E-2</v>
      </c>
      <c r="T6" s="14">
        <f t="shared" si="6"/>
        <v>4.1383369592979669E-2</v>
      </c>
    </row>
    <row r="7" spans="1:20" x14ac:dyDescent="0.3">
      <c r="A7" s="10" t="s">
        <v>7</v>
      </c>
      <c r="B7" s="10" t="s">
        <v>8</v>
      </c>
      <c r="C7" s="12">
        <f>[1]Brazil!$Q$6</f>
        <v>29076910</v>
      </c>
      <c r="D7" s="12">
        <f>[1]Brazil!$Q$7</f>
        <v>31160446</v>
      </c>
      <c r="E7" s="12">
        <f>[1]Brazil!$Q$8</f>
        <v>34104643</v>
      </c>
      <c r="F7" s="12">
        <f>[1]Brazil!$Q$9</f>
        <v>34476762</v>
      </c>
      <c r="G7" s="12">
        <f>[1]Brazil!$Q$10</f>
        <v>29462006</v>
      </c>
      <c r="I7" s="4">
        <f t="shared" si="0"/>
        <v>158280767</v>
      </c>
      <c r="J7" s="12">
        <f>[1]Brazil!$Q$11</f>
        <v>24421202</v>
      </c>
      <c r="K7" s="12">
        <f>[1]Brazil!$Q$12</f>
        <v>16896862</v>
      </c>
      <c r="L7" s="12">
        <f>[1]Brazil!$Q$13</f>
        <v>8801551</v>
      </c>
      <c r="M7" s="12">
        <f>[1]Brazil!$Q$14</f>
        <v>4159027</v>
      </c>
      <c r="N7" s="12">
        <f>[1]Brazil!$Q$15</f>
        <v>212559409</v>
      </c>
      <c r="P7" s="14">
        <f t="shared" si="2"/>
        <v>0.74464248722106674</v>
      </c>
      <c r="Q7" s="14">
        <f t="shared" si="3"/>
        <v>0.11489118319857579</v>
      </c>
      <c r="R7" s="14">
        <f t="shared" si="4"/>
        <v>7.949242086949912E-2</v>
      </c>
      <c r="S7" s="14">
        <f t="shared" si="5"/>
        <v>4.1407487165152967E-2</v>
      </c>
      <c r="T7" s="14">
        <f t="shared" si="6"/>
        <v>1.956642154570537E-2</v>
      </c>
    </row>
    <row r="8" spans="1:20" x14ac:dyDescent="0.3">
      <c r="A8" s="10" t="s">
        <v>57</v>
      </c>
      <c r="B8" s="10" t="s">
        <v>58</v>
      </c>
      <c r="C8" s="12">
        <f>[1]Canada!$Q$6</f>
        <v>3970921</v>
      </c>
      <c r="D8" s="12">
        <f>[1]Canada!$Q$7</f>
        <v>3971320</v>
      </c>
      <c r="E8" s="12">
        <f>[1]Canada!$Q$8</f>
        <v>5096616</v>
      </c>
      <c r="F8" s="12">
        <f>[1]Canada!$Q$9</f>
        <v>5278661</v>
      </c>
      <c r="G8" s="12">
        <f>[1]Canada!$Q$10</f>
        <v>4846667</v>
      </c>
      <c r="I8" s="4">
        <f t="shared" si="0"/>
        <v>23164185</v>
      </c>
      <c r="J8" s="12">
        <f>[1]Canada!$Q$11</f>
        <v>5182433</v>
      </c>
      <c r="K8" s="12">
        <f>[1]Canada!$Q$12</f>
        <v>4712744</v>
      </c>
      <c r="L8" s="12">
        <f>[1]Canada!$Q$13</f>
        <v>3018676</v>
      </c>
      <c r="M8" s="12">
        <f>[1]Canada!$Q$14</f>
        <v>1664119</v>
      </c>
      <c r="N8" s="12">
        <f>[1]Canada!$Q$15</f>
        <v>37742157</v>
      </c>
      <c r="P8" s="14">
        <f t="shared" si="2"/>
        <v>0.61374830802595626</v>
      </c>
      <c r="Q8" s="14">
        <f t="shared" si="3"/>
        <v>0.13731152143742076</v>
      </c>
      <c r="R8" s="14">
        <f t="shared" si="4"/>
        <v>0.12486684319605793</v>
      </c>
      <c r="S8" s="14">
        <f t="shared" si="5"/>
        <v>7.9981544245073227E-2</v>
      </c>
      <c r="T8" s="14">
        <f t="shared" si="6"/>
        <v>4.4091783095491867E-2</v>
      </c>
    </row>
    <row r="9" spans="1:20" x14ac:dyDescent="0.3">
      <c r="A9" s="10" t="s">
        <v>9</v>
      </c>
      <c r="B9" s="10" t="s">
        <v>10</v>
      </c>
      <c r="C9" s="12">
        <f>[1]Chile!$Q$6</f>
        <v>2428079</v>
      </c>
      <c r="D9" s="12">
        <f>[1]Chile!$Q$7</f>
        <v>2493879</v>
      </c>
      <c r="E9" s="12">
        <f>[1]Chile!$Q$8</f>
        <v>2995538</v>
      </c>
      <c r="F9" s="12">
        <f>[1]Chile!$Q$9</f>
        <v>2945404</v>
      </c>
      <c r="G9" s="12">
        <f>[1]Chile!$Q$10</f>
        <v>2578404</v>
      </c>
      <c r="I9" s="4">
        <f t="shared" si="0"/>
        <v>13441304</v>
      </c>
      <c r="J9" s="12">
        <f>[1]Chile!$Q$11</f>
        <v>2352271</v>
      </c>
      <c r="K9" s="12">
        <f>[1]Chile!$Q$12</f>
        <v>1791787</v>
      </c>
      <c r="L9" s="12">
        <f>[1]Chile!$Q$13</f>
        <v>993126</v>
      </c>
      <c r="M9" s="12">
        <f>[1]Chile!$Q$14</f>
        <v>537721</v>
      </c>
      <c r="N9" s="12">
        <f>[1]Chile!$Q$15</f>
        <v>19116209</v>
      </c>
      <c r="P9" s="14">
        <f t="shared" si="2"/>
        <v>0.70313648485429303</v>
      </c>
      <c r="Q9" s="14">
        <f t="shared" si="3"/>
        <v>0.12305112378714839</v>
      </c>
      <c r="R9" s="14">
        <f t="shared" si="4"/>
        <v>9.3731293689036363E-2</v>
      </c>
      <c r="S9" s="14">
        <f t="shared" si="5"/>
        <v>5.1952037142929335E-2</v>
      </c>
      <c r="T9" s="14">
        <f t="shared" si="6"/>
        <v>2.8129060526592902E-2</v>
      </c>
    </row>
    <row r="10" spans="1:20" x14ac:dyDescent="0.3">
      <c r="A10" s="10" t="s">
        <v>11</v>
      </c>
      <c r="B10" s="10" t="s">
        <v>12</v>
      </c>
      <c r="C10" s="12">
        <f>[1]Colombia!$Q$6</f>
        <v>7414155</v>
      </c>
      <c r="D10" s="12">
        <f>[1]Colombia!$Q$7</f>
        <v>8119876</v>
      </c>
      <c r="E10" s="12">
        <f>[1]Colombia!$Q$8</f>
        <v>8847061</v>
      </c>
      <c r="F10" s="12">
        <f>[1]Colombia!$Q$9</f>
        <v>7810299</v>
      </c>
      <c r="G10" s="12">
        <f>[1]Colombia!$Q$10</f>
        <v>6450787</v>
      </c>
      <c r="I10" s="4">
        <f t="shared" si="0"/>
        <v>38642178</v>
      </c>
      <c r="J10" s="12">
        <f>[1]Colombia!$Q$11</f>
        <v>5543980</v>
      </c>
      <c r="K10" s="12">
        <f>[1]Colombia!$Q$12</f>
        <v>3771358</v>
      </c>
      <c r="L10" s="12">
        <f>[1]Colombia!$Q$13</f>
        <v>1979761</v>
      </c>
      <c r="M10" s="12">
        <f>[1]Colombia!$Q$14</f>
        <v>945607</v>
      </c>
      <c r="N10" s="12">
        <f>[1]Colombia!$Q$15</f>
        <v>50882884</v>
      </c>
      <c r="P10" s="14">
        <f t="shared" si="2"/>
        <v>0.75943372234954287</v>
      </c>
      <c r="Q10" s="14">
        <f t="shared" si="3"/>
        <v>0.10895569519998119</v>
      </c>
      <c r="R10" s="14">
        <f t="shared" si="4"/>
        <v>7.4118400993151257E-2</v>
      </c>
      <c r="S10" s="14">
        <f t="shared" si="5"/>
        <v>3.8908191603290412E-2</v>
      </c>
      <c r="T10" s="14">
        <f t="shared" si="6"/>
        <v>1.8583989854034217E-2</v>
      </c>
    </row>
    <row r="11" spans="1:20" x14ac:dyDescent="0.3">
      <c r="A11" s="10" t="s">
        <v>13</v>
      </c>
      <c r="B11" s="10" t="s">
        <v>14</v>
      </c>
      <c r="C11" s="12">
        <f>[1]Denmark!$Q$6</f>
        <v>606029</v>
      </c>
      <c r="D11" s="12">
        <f>[1]Denmark!$Q$7</f>
        <v>675948</v>
      </c>
      <c r="E11" s="12">
        <f>[1]Denmark!$Q$8</f>
        <v>775962</v>
      </c>
      <c r="F11" s="12">
        <f>[1]Denmark!$Q$9</f>
        <v>672290</v>
      </c>
      <c r="G11" s="12">
        <f>[1]Denmark!$Q$10</f>
        <v>738207</v>
      </c>
      <c r="I11" s="4">
        <f t="shared" si="0"/>
        <v>3468436</v>
      </c>
      <c r="J11" s="12">
        <f>[1]Denmark!$Q$11</f>
        <v>810126</v>
      </c>
      <c r="K11" s="12">
        <f>[1]Denmark!$Q$12</f>
        <v>654530</v>
      </c>
      <c r="L11" s="12">
        <f>[1]Denmark!$Q$13</f>
        <v>586138</v>
      </c>
      <c r="M11" s="12">
        <f>[1]Denmark!$Q$14</f>
        <v>272973</v>
      </c>
      <c r="N11" s="12">
        <f>[1]Denmark!$Q$15</f>
        <v>5792203</v>
      </c>
      <c r="P11" s="14">
        <f t="shared" si="2"/>
        <v>0.59881119498056268</v>
      </c>
      <c r="Q11" s="14">
        <f t="shared" si="3"/>
        <v>0.13986491840841905</v>
      </c>
      <c r="R11" s="14">
        <f t="shared" si="4"/>
        <v>0.11300190963610909</v>
      </c>
      <c r="S11" s="14">
        <f t="shared" si="5"/>
        <v>0.10119431242309705</v>
      </c>
      <c r="T11" s="14">
        <f t="shared" si="6"/>
        <v>4.7127664551812151E-2</v>
      </c>
    </row>
    <row r="12" spans="1:20" x14ac:dyDescent="0.3">
      <c r="A12" s="10" t="s">
        <v>15</v>
      </c>
      <c r="B12" s="10" t="s">
        <v>16</v>
      </c>
      <c r="C12" s="12">
        <f>[1]France!$Q$6</f>
        <v>7527474</v>
      </c>
      <c r="D12" s="12">
        <f>[1]France!$Q$7</f>
        <v>7883477</v>
      </c>
      <c r="E12" s="12">
        <f>[1]France!$Q$8</f>
        <v>7371029</v>
      </c>
      <c r="F12" s="12">
        <f>[1]France!$Q$9</f>
        <v>8011050</v>
      </c>
      <c r="G12" s="12">
        <f>[1]France!$Q$10</f>
        <v>8325667</v>
      </c>
      <c r="I12" s="4">
        <f t="shared" si="0"/>
        <v>39118697</v>
      </c>
      <c r="J12" s="12">
        <f>[1]France!$Q$11</f>
        <v>8635056.9999999981</v>
      </c>
      <c r="K12" s="12">
        <f>[1]France!$Q$12</f>
        <v>7764786</v>
      </c>
      <c r="L12" s="12">
        <f>[1]France!$Q$13</f>
        <v>5727704</v>
      </c>
      <c r="M12" s="12">
        <f>[1]France!$Q$14</f>
        <v>4027268</v>
      </c>
      <c r="N12" s="12">
        <f>[1]France!$Q$15</f>
        <v>65273512</v>
      </c>
      <c r="P12" s="14">
        <f t="shared" si="2"/>
        <v>0.59930430892089892</v>
      </c>
      <c r="Q12" s="14">
        <f t="shared" si="3"/>
        <v>0.13229036917762291</v>
      </c>
      <c r="R12" s="14">
        <f t="shared" si="4"/>
        <v>0.1189576868485336</v>
      </c>
      <c r="S12" s="14">
        <f t="shared" si="5"/>
        <v>8.7749284886034631E-2</v>
      </c>
      <c r="T12" s="14">
        <f t="shared" si="6"/>
        <v>6.1698350166909971E-2</v>
      </c>
    </row>
    <row r="13" spans="1:20" x14ac:dyDescent="0.3">
      <c r="A13" s="10" t="s">
        <v>59</v>
      </c>
      <c r="B13" s="10" t="s">
        <v>60</v>
      </c>
      <c r="C13" s="12">
        <f>[1]Germany!$Q$6</f>
        <v>7880904</v>
      </c>
      <c r="D13" s="12">
        <f>[1]Germany!$Q$7</f>
        <v>7930616</v>
      </c>
      <c r="E13" s="12">
        <f>[1]Germany!$Q$8</f>
        <v>9377361</v>
      </c>
      <c r="F13" s="12">
        <f>[1]Germany!$Q$9</f>
        <v>10872020</v>
      </c>
      <c r="G13" s="12">
        <f>[1]Germany!$Q$10</f>
        <v>10243351</v>
      </c>
      <c r="I13" s="4">
        <f t="shared" si="0"/>
        <v>46304252</v>
      </c>
      <c r="J13" s="12">
        <f>[1]Germany!$Q$11</f>
        <v>13488393</v>
      </c>
      <c r="K13" s="12">
        <f>[1]Germany!$Q$12</f>
        <v>10644142</v>
      </c>
      <c r="L13" s="12">
        <f>[1]Germany!$Q$13</f>
        <v>7471414</v>
      </c>
      <c r="M13" s="12">
        <f>[1]Germany!$Q$14</f>
        <v>5875744</v>
      </c>
      <c r="N13" s="12">
        <f>[1]Germany!$Q$15</f>
        <v>83783945</v>
      </c>
      <c r="P13" s="14">
        <f t="shared" si="2"/>
        <v>0.55266258947343672</v>
      </c>
      <c r="Q13" s="14">
        <f t="shared" si="3"/>
        <v>0.16099018732049439</v>
      </c>
      <c r="R13" s="14">
        <f t="shared" si="4"/>
        <v>0.12704274070646829</v>
      </c>
      <c r="S13" s="14">
        <f t="shared" si="5"/>
        <v>8.9174769700806039E-2</v>
      </c>
      <c r="T13" s="14">
        <f t="shared" si="6"/>
        <v>7.0129712798794569E-2</v>
      </c>
    </row>
    <row r="14" spans="1:20" x14ac:dyDescent="0.3">
      <c r="A14" s="10" t="s">
        <v>61</v>
      </c>
      <c r="B14" s="10" t="s">
        <v>62</v>
      </c>
      <c r="C14" s="12">
        <f>[1]Hungary!$Q$6</f>
        <v>908566</v>
      </c>
      <c r="D14" s="12">
        <f>[1]Hungary!$Q$7</f>
        <v>969207</v>
      </c>
      <c r="E14" s="12">
        <f>[1]Hungary!$Q$8</f>
        <v>1151690</v>
      </c>
      <c r="F14" s="12">
        <f>[1]Hungary!$Q$9</f>
        <v>1257142</v>
      </c>
      <c r="G14" s="12">
        <f>[1]Hungary!$Q$10</f>
        <v>1588213</v>
      </c>
      <c r="I14" s="4">
        <f t="shared" si="0"/>
        <v>5874818</v>
      </c>
      <c r="J14" s="12">
        <f>[1]Hungary!$Q$11</f>
        <v>1201388</v>
      </c>
      <c r="K14" s="12">
        <f>[1]Hungary!$Q$12</f>
        <v>1306432</v>
      </c>
      <c r="L14" s="12">
        <f>[1]Hungary!$Q$13</f>
        <v>846576</v>
      </c>
      <c r="M14" s="12">
        <f>[1]Hungary!$Q$14</f>
        <v>431136.00000000006</v>
      </c>
      <c r="N14" s="12">
        <f>[1]Hungary!$Q$15</f>
        <v>9660350</v>
      </c>
      <c r="P14" s="14">
        <f t="shared" si="2"/>
        <v>0.60813717929474609</v>
      </c>
      <c r="Q14" s="14">
        <f t="shared" si="3"/>
        <v>0.12436278188678464</v>
      </c>
      <c r="R14" s="14">
        <f t="shared" si="4"/>
        <v>0.13523650799401679</v>
      </c>
      <c r="S14" s="14">
        <f t="shared" si="5"/>
        <v>8.7634091932486918E-2</v>
      </c>
      <c r="T14" s="14">
        <f t="shared" si="6"/>
        <v>4.462943889196562E-2</v>
      </c>
    </row>
    <row r="15" spans="1:20" x14ac:dyDescent="0.3">
      <c r="A15" s="10" t="s">
        <v>17</v>
      </c>
      <c r="B15" s="10" t="s">
        <v>18</v>
      </c>
      <c r="C15" s="12">
        <f>[1]Italy!$Q$6</f>
        <v>4994995</v>
      </c>
      <c r="D15" s="12">
        <f>[1]Italy!$Q$7</f>
        <v>5733448</v>
      </c>
      <c r="E15" s="12">
        <f>[1]Italy!$Q$8</f>
        <v>6103436</v>
      </c>
      <c r="F15" s="12">
        <f>[1]Italy!$Q$9</f>
        <v>6998434</v>
      </c>
      <c r="G15" s="12">
        <f>[1]Italy!$Q$10</f>
        <v>9022004</v>
      </c>
      <c r="I15" s="4">
        <f t="shared" si="0"/>
        <v>32852317</v>
      </c>
      <c r="J15" s="12">
        <f>[1]Italy!$Q$11</f>
        <v>9567192</v>
      </c>
      <c r="K15" s="12">
        <f>[1]Italy!$Q$12</f>
        <v>7484862</v>
      </c>
      <c r="L15" s="12">
        <f>[1]Italy!$Q$13</f>
        <v>6028908</v>
      </c>
      <c r="M15" s="12">
        <f>[1]Italy!$Q$14</f>
        <v>4528549</v>
      </c>
      <c r="N15" s="12">
        <f>[1]Italy!$Q$15</f>
        <v>60461828</v>
      </c>
      <c r="P15" s="14">
        <f t="shared" si="2"/>
        <v>0.54335633054296673</v>
      </c>
      <c r="Q15" s="14">
        <f t="shared" si="3"/>
        <v>0.15823524224242774</v>
      </c>
      <c r="R15" s="14">
        <f t="shared" si="4"/>
        <v>0.12379483465170785</v>
      </c>
      <c r="S15" s="14">
        <f t="shared" si="5"/>
        <v>9.9714285846600609E-2</v>
      </c>
      <c r="T15" s="14">
        <f t="shared" si="6"/>
        <v>7.4899306716297104E-2</v>
      </c>
    </row>
    <row r="16" spans="1:20" x14ac:dyDescent="0.3">
      <c r="A16" s="10" t="s">
        <v>19</v>
      </c>
      <c r="B16" s="10" t="s">
        <v>20</v>
      </c>
      <c r="C16" s="12">
        <f>[1]Japan!$Q$6</f>
        <v>10179969</v>
      </c>
      <c r="D16" s="12">
        <f>[1]Japan!$Q$7</f>
        <v>11267171</v>
      </c>
      <c r="E16" s="12">
        <f>[1]Japan!$Q$8</f>
        <v>12147325</v>
      </c>
      <c r="F16" s="12">
        <f>[1]Japan!$Q$9</f>
        <v>14455416</v>
      </c>
      <c r="G16" s="12">
        <f>[1]Japan!$Q$10</f>
        <v>18473075</v>
      </c>
      <c r="I16" s="4">
        <f t="shared" si="0"/>
        <v>66522956</v>
      </c>
      <c r="J16" s="12">
        <f>[1]Japan!$Q$11</f>
        <v>16541515</v>
      </c>
      <c r="K16" s="12">
        <f>[1]Japan!$Q$12</f>
        <v>15875235</v>
      </c>
      <c r="L16" s="12">
        <f>[1]Japan!$Q$13</f>
        <v>16185375</v>
      </c>
      <c r="M16" s="12">
        <f>[1]Japan!$Q$14</f>
        <v>11351377</v>
      </c>
      <c r="N16" s="12">
        <f>[1]Japan!$Q$15</f>
        <v>126476458</v>
      </c>
      <c r="P16" s="14">
        <f t="shared" si="2"/>
        <v>0.52597105462899663</v>
      </c>
      <c r="Q16" s="14">
        <f t="shared" si="3"/>
        <v>0.13078730430607094</v>
      </c>
      <c r="R16" s="14">
        <f t="shared" si="4"/>
        <v>0.12551928834060169</v>
      </c>
      <c r="S16" s="14">
        <f t="shared" si="5"/>
        <v>0.12797144429835314</v>
      </c>
      <c r="T16" s="14">
        <f t="shared" si="6"/>
        <v>8.9750908425977591E-2</v>
      </c>
    </row>
    <row r="17" spans="1:20" x14ac:dyDescent="0.3">
      <c r="A17" s="10" t="s">
        <v>21</v>
      </c>
      <c r="B17" s="10" t="s">
        <v>22</v>
      </c>
      <c r="C17" s="12">
        <f>[1]Malaysia!$Q$6</f>
        <v>5143189</v>
      </c>
      <c r="D17" s="12">
        <f>[1]Malaysia!$Q$7</f>
        <v>5115769</v>
      </c>
      <c r="E17" s="12">
        <f>[1]Malaysia!$Q$8</f>
        <v>5770368</v>
      </c>
      <c r="F17" s="12">
        <f>[1]Malaysia!$Q$9</f>
        <v>5651218</v>
      </c>
      <c r="G17" s="12">
        <f>[1]Malaysia!$Q$10</f>
        <v>3990533</v>
      </c>
      <c r="I17" s="4">
        <f t="shared" si="0"/>
        <v>25671077</v>
      </c>
      <c r="J17" s="12">
        <f>[1]Malaysia!$Q$11</f>
        <v>3146037</v>
      </c>
      <c r="K17" s="12">
        <f>[1]Malaysia!$Q$12</f>
        <v>2151365</v>
      </c>
      <c r="L17" s="12">
        <f>[1]Malaysia!$Q$13</f>
        <v>1025181</v>
      </c>
      <c r="M17" s="12">
        <f>[1]Malaysia!$Q$14</f>
        <v>372338</v>
      </c>
      <c r="N17" s="12">
        <f>[1]Malaysia!$Q$15</f>
        <v>32365998</v>
      </c>
      <c r="P17" s="14">
        <f t="shared" si="2"/>
        <v>0.79314955775502427</v>
      </c>
      <c r="Q17" s="14">
        <f t="shared" si="3"/>
        <v>9.720191541753169E-2</v>
      </c>
      <c r="R17" s="14">
        <f t="shared" si="4"/>
        <v>6.6469910799599005E-2</v>
      </c>
      <c r="S17" s="14">
        <f t="shared" si="5"/>
        <v>3.1674629653008074E-2</v>
      </c>
      <c r="T17" s="14">
        <f t="shared" si="6"/>
        <v>1.150398637483695E-2</v>
      </c>
    </row>
    <row r="18" spans="1:20" x14ac:dyDescent="0.3">
      <c r="A18" s="10" t="s">
        <v>23</v>
      </c>
      <c r="B18" s="10" t="s">
        <v>24</v>
      </c>
      <c r="C18" s="12">
        <f>[1]Mexico!$Q$6</f>
        <v>22169253</v>
      </c>
      <c r="D18" s="12">
        <f>[1]Mexico!$Q$7</f>
        <v>22350463</v>
      </c>
      <c r="E18" s="12">
        <f>[1]Mexico!$Q$8</f>
        <v>21735593</v>
      </c>
      <c r="F18" s="12">
        <f>[1]Mexico!$Q$9</f>
        <v>18880030</v>
      </c>
      <c r="G18" s="12">
        <f>[1]Mexico!$Q$10</f>
        <v>16547758</v>
      </c>
      <c r="I18" s="4">
        <f t="shared" si="0"/>
        <v>101683097</v>
      </c>
      <c r="J18" s="12">
        <f>[1]Mexico!$Q$11</f>
        <v>12757971</v>
      </c>
      <c r="K18" s="12">
        <f>[1]Mexico!$Q$12</f>
        <v>8264953</v>
      </c>
      <c r="L18" s="12">
        <f>[1]Mexico!$Q$13</f>
        <v>4188712.9999999995</v>
      </c>
      <c r="M18" s="12">
        <f>[1]Mexico!$Q$14</f>
        <v>2038019.0000000005</v>
      </c>
      <c r="N18" s="12">
        <f>[1]Mexico!$Q$15</f>
        <v>128932753</v>
      </c>
      <c r="P18" s="14">
        <f t="shared" si="2"/>
        <v>0.78865218211853427</v>
      </c>
      <c r="Q18" s="14">
        <f t="shared" si="3"/>
        <v>9.8950582401664849E-2</v>
      </c>
      <c r="R18" s="14">
        <f t="shared" si="4"/>
        <v>6.4102819552763299E-2</v>
      </c>
      <c r="S18" s="14">
        <f t="shared" si="5"/>
        <v>3.2487579009501173E-2</v>
      </c>
      <c r="T18" s="14">
        <f t="shared" si="6"/>
        <v>1.5806836917536388E-2</v>
      </c>
    </row>
    <row r="19" spans="1:20" x14ac:dyDescent="0.3">
      <c r="A19" s="10" t="s">
        <v>25</v>
      </c>
      <c r="B19" s="10" t="s">
        <v>26</v>
      </c>
      <c r="C19" s="12">
        <f>[1]Netherlands!$Q$6</f>
        <v>1752763</v>
      </c>
      <c r="D19" s="12">
        <f>[1]Netherlands!$Q$7</f>
        <v>1953692</v>
      </c>
      <c r="E19" s="12">
        <f>[1]Netherlands!$Q$8</f>
        <v>2097480</v>
      </c>
      <c r="F19" s="12">
        <f>[1]Netherlands!$Q$9</f>
        <v>2097531</v>
      </c>
      <c r="G19" s="12">
        <f>[1]Netherlands!$Q$10</f>
        <v>2151436</v>
      </c>
      <c r="I19" s="4">
        <f t="shared" si="0"/>
        <v>10052902</v>
      </c>
      <c r="J19" s="12">
        <f>[1]Netherlands!$Q$11</f>
        <v>2524072</v>
      </c>
      <c r="K19" s="12">
        <f>[1]Netherlands!$Q$12</f>
        <v>2129501</v>
      </c>
      <c r="L19" s="12">
        <f>[1]Netherlands!$Q$13</f>
        <v>1591524</v>
      </c>
      <c r="M19" s="12">
        <f>[1]Netherlands!$Q$14</f>
        <v>836874</v>
      </c>
      <c r="N19" s="12">
        <f>[1]Netherlands!$Q$15</f>
        <v>17134873</v>
      </c>
      <c r="P19" s="14">
        <f t="shared" si="2"/>
        <v>0.58669253049030479</v>
      </c>
      <c r="Q19" s="14">
        <f t="shared" si="3"/>
        <v>0.14730613994045944</v>
      </c>
      <c r="R19" s="14">
        <f t="shared" si="4"/>
        <v>0.12427877346975376</v>
      </c>
      <c r="S19" s="14">
        <f t="shared" si="5"/>
        <v>9.2882159091578917E-2</v>
      </c>
      <c r="T19" s="14">
        <f t="shared" si="6"/>
        <v>4.8840397007903123E-2</v>
      </c>
    </row>
    <row r="20" spans="1:20" x14ac:dyDescent="0.3">
      <c r="A20" s="10" t="s">
        <v>27</v>
      </c>
      <c r="B20" s="10" t="s">
        <v>28</v>
      </c>
      <c r="C20" s="12">
        <f>[1]Norway!$Q$6</f>
        <v>614323</v>
      </c>
      <c r="D20" s="12">
        <f>[1]Norway!$Q$7</f>
        <v>643031</v>
      </c>
      <c r="E20" s="12">
        <f>[1]Norway!$Q$8</f>
        <v>726383</v>
      </c>
      <c r="F20" s="12">
        <f>[1]Norway!$Q$9</f>
        <v>738724</v>
      </c>
      <c r="G20" s="12">
        <f>[1]Norway!$Q$10</f>
        <v>724930</v>
      </c>
      <c r="I20" s="4">
        <f t="shared" si="0"/>
        <v>3447391</v>
      </c>
      <c r="J20" s="12">
        <f>[1]Norway!$Q$11</f>
        <v>712508</v>
      </c>
      <c r="K20" s="12">
        <f>[1]Norway!$Q$12</f>
        <v>586156</v>
      </c>
      <c r="L20" s="12">
        <f>[1]Norway!$Q$13</f>
        <v>446448</v>
      </c>
      <c r="M20" s="12">
        <f>[1]Norway!$Q$14</f>
        <v>228738.99999999997</v>
      </c>
      <c r="N20" s="12">
        <f>[1]Norway!$Q$15</f>
        <v>5421242</v>
      </c>
      <c r="P20" s="14">
        <f t="shared" si="2"/>
        <v>0.63590428171256697</v>
      </c>
      <c r="Q20" s="14">
        <f t="shared" si="3"/>
        <v>0.13142892348284765</v>
      </c>
      <c r="R20" s="14">
        <f t="shared" si="4"/>
        <v>0.10812208715272256</v>
      </c>
      <c r="S20" s="14">
        <f t="shared" si="5"/>
        <v>8.2351608727299019E-2</v>
      </c>
      <c r="T20" s="14">
        <f t="shared" si="6"/>
        <v>4.2193098924563778E-2</v>
      </c>
    </row>
    <row r="21" spans="1:20" x14ac:dyDescent="0.3">
      <c r="A21" s="10" t="s">
        <v>29</v>
      </c>
      <c r="B21" s="10" t="s">
        <v>30</v>
      </c>
      <c r="C21" s="12">
        <f>[1]Pakistan!$Q$6</f>
        <v>53462232</v>
      </c>
      <c r="D21" s="12">
        <f>[1]Pakistan!$Q$7</f>
        <v>45427436</v>
      </c>
      <c r="E21" s="12">
        <f>[1]Pakistan!$Q$8</f>
        <v>39930362</v>
      </c>
      <c r="F21" s="12">
        <f>[1]Pakistan!$Q$9</f>
        <v>30816023</v>
      </c>
      <c r="G21" s="12">
        <f>[1]Pakistan!$Q$10</f>
        <v>21248747</v>
      </c>
      <c r="I21" s="4">
        <f t="shared" si="0"/>
        <v>190884800</v>
      </c>
      <c r="J21" s="12">
        <f>[1]Pakistan!$Q$11</f>
        <v>15122613</v>
      </c>
      <c r="K21" s="12">
        <f>[1]Pakistan!$Q$12</f>
        <v>8902414</v>
      </c>
      <c r="L21" s="12">
        <f>[1]Pakistan!$Q$13</f>
        <v>4558929</v>
      </c>
      <c r="M21" s="12">
        <f>[1]Pakistan!$Q$14</f>
        <v>1423575</v>
      </c>
      <c r="N21" s="12">
        <f>[1]Pakistan!$Q$15</f>
        <v>220892331</v>
      </c>
      <c r="P21" s="14">
        <f t="shared" si="2"/>
        <v>0.86415313350104495</v>
      </c>
      <c r="Q21" s="14">
        <f t="shared" si="3"/>
        <v>6.8461466867312831E-2</v>
      </c>
      <c r="R21" s="14">
        <f t="shared" si="4"/>
        <v>4.0302051047666293E-2</v>
      </c>
      <c r="S21" s="14">
        <f t="shared" si="5"/>
        <v>2.0638692974814053E-2</v>
      </c>
      <c r="T21" s="14">
        <f t="shared" si="6"/>
        <v>6.4446556091619133E-3</v>
      </c>
    </row>
    <row r="22" spans="1:20" x14ac:dyDescent="0.3">
      <c r="A22" s="10" t="s">
        <v>31</v>
      </c>
      <c r="B22" s="10" t="s">
        <v>32</v>
      </c>
      <c r="C22" s="12">
        <f>[1]Peru!$Q$6</f>
        <v>5445400</v>
      </c>
      <c r="D22" s="12">
        <f>[1]Peru!$Q$7</f>
        <v>5134604</v>
      </c>
      <c r="E22" s="12">
        <f>[1]Peru!$Q$8</f>
        <v>5375785</v>
      </c>
      <c r="F22" s="12">
        <f>[1]Peru!$Q$9</f>
        <v>5231162</v>
      </c>
      <c r="G22" s="12">
        <f>[1]Peru!$Q$10</f>
        <v>4346664</v>
      </c>
      <c r="I22" s="4">
        <f t="shared" si="0"/>
        <v>25533615</v>
      </c>
      <c r="J22" s="12">
        <f>[1]Peru!$Q$11</f>
        <v>3313879</v>
      </c>
      <c r="K22" s="12">
        <f>[1]Peru!$Q$12</f>
        <v>2276639</v>
      </c>
      <c r="L22" s="12">
        <f>[1]Peru!$Q$13</f>
        <v>1255409</v>
      </c>
      <c r="M22" s="12">
        <f>[1]Peru!$Q$14</f>
        <v>592304</v>
      </c>
      <c r="N22" s="12">
        <f>[1]Peru!$Q$15</f>
        <v>32971846</v>
      </c>
      <c r="P22" s="14">
        <f t="shared" si="2"/>
        <v>0.77440659525099076</v>
      </c>
      <c r="Q22" s="14">
        <f t="shared" si="3"/>
        <v>0.10050632287922247</v>
      </c>
      <c r="R22" s="14">
        <f t="shared" si="4"/>
        <v>6.9047968985418651E-2</v>
      </c>
      <c r="S22" s="14">
        <f t="shared" si="5"/>
        <v>3.8075180867944126E-2</v>
      </c>
      <c r="T22" s="14">
        <f t="shared" si="6"/>
        <v>1.7963932016423951E-2</v>
      </c>
    </row>
    <row r="23" spans="1:20" x14ac:dyDescent="0.3">
      <c r="A23" s="10" t="s">
        <v>33</v>
      </c>
      <c r="B23" s="10" t="s">
        <v>34</v>
      </c>
      <c r="C23" s="12">
        <f>[1]Philippines!$Q$6</f>
        <v>22014294</v>
      </c>
      <c r="D23" s="12">
        <f>[1]Philippines!$Q$7</f>
        <v>21369695</v>
      </c>
      <c r="E23" s="12">
        <f>[1]Philippines!$Q$8</f>
        <v>19584114</v>
      </c>
      <c r="F23" s="12">
        <f>[1]Philippines!$Q$9</f>
        <v>15501927</v>
      </c>
      <c r="G23" s="12">
        <f>[1]Philippines!$Q$10</f>
        <v>12311227</v>
      </c>
      <c r="I23" s="4">
        <f t="shared" si="0"/>
        <v>90781257</v>
      </c>
      <c r="J23" s="12">
        <f>[1]Philippines!$Q$11</f>
        <v>9366920</v>
      </c>
      <c r="K23" s="12">
        <f>[1]Philippines!$Q$12</f>
        <v>5878871</v>
      </c>
      <c r="L23" s="12">
        <f>[1]Philippines!$Q$13</f>
        <v>2639619</v>
      </c>
      <c r="M23" s="12">
        <f>[1]Philippines!$Q$14</f>
        <v>914417.99999999977</v>
      </c>
      <c r="N23" s="12">
        <f>[1]Philippines!$Q$15</f>
        <v>109581085</v>
      </c>
      <c r="P23" s="14">
        <f t="shared" si="2"/>
        <v>0.82843911428692274</v>
      </c>
      <c r="Q23" s="14">
        <f t="shared" si="3"/>
        <v>8.5479350747439675E-2</v>
      </c>
      <c r="R23" s="14">
        <f t="shared" si="4"/>
        <v>5.3648592729301774E-2</v>
      </c>
      <c r="S23" s="14">
        <f t="shared" si="5"/>
        <v>2.4088272168504263E-2</v>
      </c>
      <c r="T23" s="14">
        <f t="shared" si="6"/>
        <v>8.3446700678315045E-3</v>
      </c>
    </row>
    <row r="24" spans="1:20" x14ac:dyDescent="0.3">
      <c r="A24" s="10" t="s">
        <v>35</v>
      </c>
      <c r="B24" s="10" t="s">
        <v>36</v>
      </c>
      <c r="C24" s="12">
        <f>[1]Portugal!$Q$6</f>
        <v>841076</v>
      </c>
      <c r="D24" s="12">
        <f>[1]Portugal!$Q$7</f>
        <v>1015166</v>
      </c>
      <c r="E24" s="12">
        <f>[1]Portugal!$Q$8</f>
        <v>1073698</v>
      </c>
      <c r="F24" s="12">
        <f>[1]Portugal!$Q$9</f>
        <v>1215309</v>
      </c>
      <c r="G24" s="12">
        <f>[1]Portugal!$Q$10</f>
        <v>1575911</v>
      </c>
      <c r="I24" s="4">
        <f t="shared" si="0"/>
        <v>5721160</v>
      </c>
      <c r="J24" s="12">
        <f>[1]Portugal!$Q$11</f>
        <v>1481007</v>
      </c>
      <c r="K24" s="12">
        <f>[1]Portugal!$Q$12</f>
        <v>1293824</v>
      </c>
      <c r="L24" s="12">
        <f>[1]Portugal!$Q$13</f>
        <v>1018314</v>
      </c>
      <c r="M24" s="12">
        <f>[1]Portugal!$Q$14</f>
        <v>682402</v>
      </c>
      <c r="N24" s="12">
        <f>[1]Portugal!$Q$15</f>
        <v>10196707</v>
      </c>
      <c r="P24" s="14">
        <f t="shared" si="2"/>
        <v>0.56107917977833432</v>
      </c>
      <c r="Q24" s="14">
        <f t="shared" si="3"/>
        <v>0.14524365562333016</v>
      </c>
      <c r="R24" s="14">
        <f t="shared" si="4"/>
        <v>0.12688645461716219</v>
      </c>
      <c r="S24" s="14">
        <f t="shared" si="5"/>
        <v>9.9866947240908263E-2</v>
      </c>
      <c r="T24" s="14">
        <f t="shared" si="6"/>
        <v>6.6923762740265069E-2</v>
      </c>
    </row>
    <row r="25" spans="1:20" x14ac:dyDescent="0.3">
      <c r="A25" s="10" t="s">
        <v>37</v>
      </c>
      <c r="B25" s="10" t="s">
        <v>38</v>
      </c>
      <c r="C25" s="12">
        <f>'[1]Republic of Korea'!$Q$6</f>
        <v>4153813</v>
      </c>
      <c r="D25" s="12">
        <f>'[1]Republic of Korea'!$Q$7</f>
        <v>4753258.0000000009</v>
      </c>
      <c r="E25" s="12">
        <f>'[1]Republic of Korea'!$Q$8</f>
        <v>6716294</v>
      </c>
      <c r="F25" s="12">
        <f>'[1]Republic of Korea'!$Q$9</f>
        <v>7079839</v>
      </c>
      <c r="G25" s="12">
        <f>'[1]Republic of Korea'!$Q$10</f>
        <v>8218844.0000000009</v>
      </c>
      <c r="I25" s="4">
        <f t="shared" si="0"/>
        <v>30922048</v>
      </c>
      <c r="J25" s="12">
        <f>'[1]Republic of Korea'!$Q$11</f>
        <v>8476699</v>
      </c>
      <c r="K25" s="12">
        <f>'[1]Republic of Korea'!$Q$12</f>
        <v>6453706</v>
      </c>
      <c r="L25" s="12">
        <f>'[1]Republic of Korea'!$Q$13</f>
        <v>3560646</v>
      </c>
      <c r="M25" s="12">
        <f>'[1]Republic of Korea'!$Q$14</f>
        <v>1856084.0000000002</v>
      </c>
      <c r="N25" s="12">
        <f>'[1]Republic of Korea'!$Q$15</f>
        <v>51269183</v>
      </c>
      <c r="P25" s="14">
        <f t="shared" si="2"/>
        <v>0.6031312806369471</v>
      </c>
      <c r="Q25" s="14">
        <f t="shared" si="3"/>
        <v>0.16533711879122395</v>
      </c>
      <c r="R25" s="14">
        <f t="shared" si="4"/>
        <v>0.12587885396964488</v>
      </c>
      <c r="S25" s="14">
        <f t="shared" si="5"/>
        <v>6.9450024198747226E-2</v>
      </c>
      <c r="T25" s="14">
        <f t="shared" si="6"/>
        <v>3.6202722403436784E-2</v>
      </c>
    </row>
    <row r="26" spans="1:20" x14ac:dyDescent="0.3">
      <c r="A26" s="10" t="s">
        <v>39</v>
      </c>
      <c r="B26" s="10" t="s">
        <v>40</v>
      </c>
      <c r="C26" s="12">
        <f>'[1]South Africa'!$Q$6</f>
        <v>11585605</v>
      </c>
      <c r="D26" s="12">
        <f>'[1]South Africa'!$Q$7</f>
        <v>10409174</v>
      </c>
      <c r="E26" s="12">
        <f>'[1]South Africa'!$Q$8</f>
        <v>10141489</v>
      </c>
      <c r="F26" s="12">
        <f>'[1]South Africa'!$Q$9</f>
        <v>10155325</v>
      </c>
      <c r="G26" s="12">
        <f>'[1]South Africa'!$Q$10</f>
        <v>7043275</v>
      </c>
      <c r="I26" s="4">
        <f t="shared" si="0"/>
        <v>49334868</v>
      </c>
      <c r="J26" s="12">
        <f>'[1]South Africa'!$Q$11</f>
        <v>4911532</v>
      </c>
      <c r="K26" s="12">
        <f>'[1]South Africa'!$Q$12</f>
        <v>3164441</v>
      </c>
      <c r="L26" s="12">
        <f>'[1]South Africa'!$Q$13</f>
        <v>1476055</v>
      </c>
      <c r="M26" s="12">
        <f>'[1]South Africa'!$Q$14</f>
        <v>421794</v>
      </c>
      <c r="N26" s="12">
        <f>'[1]South Africa'!$Q$15</f>
        <v>59308690</v>
      </c>
      <c r="P26" s="14">
        <f t="shared" si="2"/>
        <v>0.83183203001111639</v>
      </c>
      <c r="Q26" s="14">
        <f t="shared" si="3"/>
        <v>8.2813024533167065E-2</v>
      </c>
      <c r="R26" s="14">
        <f t="shared" si="4"/>
        <v>5.3355435771722491E-2</v>
      </c>
      <c r="S26" s="14">
        <f t="shared" si="5"/>
        <v>2.4887668232092128E-2</v>
      </c>
      <c r="T26" s="14">
        <f t="shared" si="6"/>
        <v>7.1118414519019055E-3</v>
      </c>
    </row>
    <row r="27" spans="1:20" x14ac:dyDescent="0.3">
      <c r="A27" s="10" t="s">
        <v>41</v>
      </c>
      <c r="B27" s="10" t="s">
        <v>42</v>
      </c>
      <c r="C27" s="12">
        <f>[1]Spain!$Q$6</f>
        <v>4234487</v>
      </c>
      <c r="D27" s="12">
        <f>[1]Spain!$Q$7</f>
        <v>4736077</v>
      </c>
      <c r="E27" s="12">
        <f>[1]Spain!$Q$8</f>
        <v>4617599</v>
      </c>
      <c r="F27" s="12">
        <f>[1]Spain!$Q$9</f>
        <v>5901993</v>
      </c>
      <c r="G27" s="12">
        <f>[1]Spain!$Q$10</f>
        <v>7938499</v>
      </c>
      <c r="I27" s="4">
        <f t="shared" si="0"/>
        <v>27428655</v>
      </c>
      <c r="J27" s="12">
        <f>[1]Spain!$Q$11</f>
        <v>7046327</v>
      </c>
      <c r="K27" s="12">
        <f>[1]Spain!$Q$12</f>
        <v>5340654</v>
      </c>
      <c r="L27" s="12">
        <f>[1]Spain!$Q$13</f>
        <v>4015306</v>
      </c>
      <c r="M27" s="12">
        <f>[1]Spain!$Q$14</f>
        <v>2923841</v>
      </c>
      <c r="N27" s="12">
        <f>[1]Spain!$Q$15</f>
        <v>46754783</v>
      </c>
      <c r="P27" s="14">
        <f t="shared" si="2"/>
        <v>0.58664917768947833</v>
      </c>
      <c r="Q27" s="14">
        <f t="shared" si="3"/>
        <v>0.15070815321717995</v>
      </c>
      <c r="R27" s="14">
        <f t="shared" si="4"/>
        <v>0.11422690166265984</v>
      </c>
      <c r="S27" s="14">
        <f t="shared" si="5"/>
        <v>8.5880111987686913E-2</v>
      </c>
      <c r="T27" s="14">
        <f t="shared" si="6"/>
        <v>6.2535655442994997E-2</v>
      </c>
    </row>
    <row r="28" spans="1:20" x14ac:dyDescent="0.3">
      <c r="A28" s="10" t="s">
        <v>63</v>
      </c>
      <c r="B28" s="10" t="s">
        <v>64</v>
      </c>
      <c r="C28" s="12">
        <f>[1]Sweden!$Q$6</f>
        <v>1193951</v>
      </c>
      <c r="D28" s="12">
        <f>[1]Sweden!$Q$7</f>
        <v>1127127</v>
      </c>
      <c r="E28" s="12">
        <f>[1]Sweden!$Q$8</f>
        <v>1276930</v>
      </c>
      <c r="F28" s="12">
        <f>[1]Sweden!$Q$9</f>
        <v>1320299</v>
      </c>
      <c r="G28" s="12">
        <f>[1]Sweden!$Q$10</f>
        <v>1264123</v>
      </c>
      <c r="I28" s="4">
        <f t="shared" si="0"/>
        <v>6182430</v>
      </c>
      <c r="J28" s="12">
        <f>[1]Sweden!$Q$11</f>
        <v>1296647.0000000002</v>
      </c>
      <c r="K28" s="12">
        <f>[1]Sweden!$Q$12</f>
        <v>1093868</v>
      </c>
      <c r="L28" s="12">
        <f>[1]Sweden!$Q$13</f>
        <v>994244</v>
      </c>
      <c r="M28" s="12">
        <f>[1]Sweden!$Q$14</f>
        <v>532081</v>
      </c>
      <c r="N28" s="12">
        <f>[1]Sweden!$Q$15</f>
        <v>10099270</v>
      </c>
      <c r="P28" s="14">
        <f t="shared" si="2"/>
        <v>0.61216602784161622</v>
      </c>
      <c r="Q28" s="14">
        <f t="shared" si="3"/>
        <v>0.1283901707747194</v>
      </c>
      <c r="R28" s="14">
        <f t="shared" si="4"/>
        <v>0.10831159083775362</v>
      </c>
      <c r="S28" s="14">
        <f t="shared" si="5"/>
        <v>9.8447115484584527E-2</v>
      </c>
      <c r="T28" s="14">
        <f t="shared" si="6"/>
        <v>5.2685095061326216E-2</v>
      </c>
    </row>
    <row r="29" spans="1:20" x14ac:dyDescent="0.3">
      <c r="A29" s="10" t="s">
        <v>65</v>
      </c>
      <c r="B29" s="10" t="s">
        <v>66</v>
      </c>
      <c r="C29" s="12">
        <f>[1]Switzerland!$Q$6</f>
        <v>884945</v>
      </c>
      <c r="D29" s="12">
        <f>[1]Switzerland!$Q$7</f>
        <v>834867</v>
      </c>
      <c r="E29" s="12">
        <f>[1]Switzerland!$Q$8</f>
        <v>1039729</v>
      </c>
      <c r="F29" s="12">
        <f>[1]Switzerland!$Q$9</f>
        <v>1219224</v>
      </c>
      <c r="G29" s="12">
        <f>[1]Switzerland!$Q$10</f>
        <v>1166588</v>
      </c>
      <c r="I29" s="4">
        <f t="shared" si="0"/>
        <v>5145353</v>
      </c>
      <c r="J29" s="12">
        <f>[1]Switzerland!$Q$11</f>
        <v>1320622</v>
      </c>
      <c r="K29" s="12">
        <f>[1]Switzerland!$Q$12</f>
        <v>977435</v>
      </c>
      <c r="L29" s="12">
        <f>[1]Switzerland!$Q$13</f>
        <v>751993</v>
      </c>
      <c r="M29" s="12">
        <f>[1]Switzerland!$Q$14</f>
        <v>459214.99999999994</v>
      </c>
      <c r="N29" s="12">
        <f>[1]Switzerland!$Q$15</f>
        <v>8654618</v>
      </c>
      <c r="P29" s="14">
        <f t="shared" si="2"/>
        <v>0.594521098447095</v>
      </c>
      <c r="Q29" s="14">
        <f t="shared" si="3"/>
        <v>0.15259159907462119</v>
      </c>
      <c r="R29" s="14">
        <f t="shared" si="4"/>
        <v>0.11293797138129032</v>
      </c>
      <c r="S29" s="14">
        <f t="shared" si="5"/>
        <v>8.6889219142889954E-2</v>
      </c>
      <c r="T29" s="14">
        <f t="shared" si="6"/>
        <v>5.3060111954103574E-2</v>
      </c>
    </row>
    <row r="30" spans="1:20" x14ac:dyDescent="0.3">
      <c r="A30" s="10" t="s">
        <v>84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41754-9A1E-4906-BD9D-E6A698ADABDF}">
  <dimension ref="A1:BR28"/>
  <sheetViews>
    <sheetView topLeftCell="A5" workbookViewId="0">
      <selection activeCell="A2" sqref="A2:B28"/>
    </sheetView>
  </sheetViews>
  <sheetFormatPr defaultRowHeight="14.4" x14ac:dyDescent="0.3"/>
  <cols>
    <col min="1" max="1" width="15.44140625" bestFit="1" customWidth="1"/>
    <col min="2" max="2" width="11.6640625" bestFit="1" customWidth="1"/>
    <col min="3" max="7" width="0" hidden="1" customWidth="1"/>
    <col min="8" max="8" width="1" style="18" customWidth="1"/>
    <col min="9" max="14" width="10.33203125" customWidth="1"/>
    <col min="15" max="15" width="1" style="18" customWidth="1"/>
    <col min="16" max="20" width="0" hidden="1" customWidth="1"/>
    <col min="21" max="21" width="1.109375" style="18" hidden="1" customWidth="1"/>
    <col min="22" max="26" width="0" hidden="1" customWidth="1"/>
    <col min="27" max="27" width="1.109375" style="18" hidden="1" customWidth="1"/>
    <col min="28" max="33" width="10.6640625" customWidth="1"/>
    <col min="34" max="34" width="1.109375" style="18" customWidth="1"/>
    <col min="35" max="39" width="0" hidden="1" customWidth="1"/>
    <col min="40" max="40" width="1.109375" style="18" hidden="1" customWidth="1"/>
    <col min="41" max="45" width="0" hidden="1" customWidth="1"/>
    <col min="46" max="51" width="12.44140625" customWidth="1"/>
    <col min="52" max="52" width="1.109375" style="18" customWidth="1"/>
    <col min="53" max="57" width="12.44140625" customWidth="1"/>
    <col min="58" max="58" width="1.109375" style="18" customWidth="1"/>
    <col min="59" max="64" width="11.33203125" customWidth="1"/>
    <col min="65" max="65" width="1.109375" style="18" customWidth="1"/>
    <col min="66" max="70" width="13.44140625" customWidth="1"/>
  </cols>
  <sheetData>
    <row r="1" spans="1:70" s="16" customFormat="1" ht="27" customHeight="1" x14ac:dyDescent="0.3">
      <c r="H1" s="17"/>
      <c r="I1" s="47" t="s">
        <v>106</v>
      </c>
      <c r="J1" s="47"/>
      <c r="K1" s="47"/>
      <c r="L1" s="47"/>
      <c r="M1" s="47"/>
      <c r="N1" s="47"/>
      <c r="O1" s="17"/>
      <c r="U1" s="17"/>
      <c r="AA1" s="17"/>
      <c r="AB1" s="47" t="s">
        <v>107</v>
      </c>
      <c r="AC1" s="47"/>
      <c r="AD1" s="47"/>
      <c r="AE1" s="47"/>
      <c r="AF1" s="47"/>
      <c r="AG1" s="47"/>
      <c r="AH1" s="17"/>
      <c r="AN1" s="17"/>
      <c r="AO1" s="47" t="s">
        <v>108</v>
      </c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17"/>
      <c r="BA1" s="47" t="s">
        <v>109</v>
      </c>
      <c r="BB1" s="47"/>
      <c r="BC1" s="47"/>
      <c r="BD1" s="47"/>
      <c r="BE1" s="47"/>
      <c r="BF1" s="17"/>
      <c r="BG1" s="47" t="s">
        <v>110</v>
      </c>
      <c r="BH1" s="47"/>
      <c r="BI1" s="47"/>
      <c r="BJ1" s="47"/>
      <c r="BK1" s="47"/>
      <c r="BL1" s="47"/>
      <c r="BM1" s="17"/>
      <c r="BN1" s="47" t="s">
        <v>111</v>
      </c>
      <c r="BO1" s="47"/>
      <c r="BP1" s="47"/>
      <c r="BQ1" s="47"/>
      <c r="BR1" s="47"/>
    </row>
    <row r="2" spans="1:70" s="16" customFormat="1" ht="57.6" customHeight="1" x14ac:dyDescent="0.3">
      <c r="A2" s="16" t="s">
        <v>45</v>
      </c>
      <c r="B2" s="16" t="s">
        <v>1</v>
      </c>
      <c r="C2" s="16" t="s">
        <v>112</v>
      </c>
      <c r="D2" s="16" t="s">
        <v>113</v>
      </c>
      <c r="E2" s="16" t="s">
        <v>114</v>
      </c>
      <c r="F2" s="16" t="s">
        <v>115</v>
      </c>
      <c r="G2" s="16" t="s">
        <v>116</v>
      </c>
      <c r="H2" s="17"/>
      <c r="I2" s="16" t="s">
        <v>117</v>
      </c>
      <c r="J2" s="16" t="s">
        <v>118</v>
      </c>
      <c r="K2" s="16" t="s">
        <v>119</v>
      </c>
      <c r="L2" s="16" t="s">
        <v>120</v>
      </c>
      <c r="M2" s="16" t="s">
        <v>121</v>
      </c>
      <c r="N2" s="16" t="s">
        <v>122</v>
      </c>
      <c r="O2" s="17"/>
      <c r="P2" s="16" t="s">
        <v>86</v>
      </c>
      <c r="Q2" s="16" t="s">
        <v>87</v>
      </c>
      <c r="R2" s="16" t="s">
        <v>88</v>
      </c>
      <c r="S2" s="16" t="s">
        <v>89</v>
      </c>
      <c r="T2" s="16" t="s">
        <v>90</v>
      </c>
      <c r="U2" s="17"/>
      <c r="V2" s="16" t="s">
        <v>123</v>
      </c>
      <c r="W2" s="16" t="s">
        <v>124</v>
      </c>
      <c r="X2" s="16" t="s">
        <v>125</v>
      </c>
      <c r="Y2" s="16" t="s">
        <v>126</v>
      </c>
      <c r="Z2" s="16" t="s">
        <v>127</v>
      </c>
      <c r="AA2" s="17"/>
      <c r="AB2" s="16" t="s">
        <v>128</v>
      </c>
      <c r="AC2" s="16" t="s">
        <v>129</v>
      </c>
      <c r="AD2" s="16" t="s">
        <v>130</v>
      </c>
      <c r="AE2" s="16" t="s">
        <v>131</v>
      </c>
      <c r="AF2" s="16" t="s">
        <v>132</v>
      </c>
      <c r="AG2" s="16" t="s">
        <v>133</v>
      </c>
      <c r="AH2" s="17"/>
      <c r="AI2" s="16" t="s">
        <v>101</v>
      </c>
      <c r="AJ2" s="16" t="s">
        <v>102</v>
      </c>
      <c r="AK2" s="16" t="s">
        <v>103</v>
      </c>
      <c r="AL2" s="16" t="s">
        <v>104</v>
      </c>
      <c r="AM2" s="16" t="s">
        <v>105</v>
      </c>
      <c r="AN2" s="17"/>
      <c r="AO2" s="16" t="s">
        <v>134</v>
      </c>
      <c r="AP2" s="16" t="s">
        <v>135</v>
      </c>
      <c r="AQ2" s="16" t="s">
        <v>136</v>
      </c>
      <c r="AR2" s="16" t="s">
        <v>137</v>
      </c>
      <c r="AS2" s="16" t="s">
        <v>138</v>
      </c>
      <c r="AT2" s="16" t="s">
        <v>139</v>
      </c>
      <c r="AU2" s="16" t="s">
        <v>140</v>
      </c>
      <c r="AV2" s="16" t="s">
        <v>141</v>
      </c>
      <c r="AW2" s="16" t="s">
        <v>142</v>
      </c>
      <c r="AX2" s="16" t="s">
        <v>143</v>
      </c>
      <c r="AY2" s="16" t="s">
        <v>144</v>
      </c>
      <c r="AZ2" s="17"/>
      <c r="BA2" s="16" t="s">
        <v>145</v>
      </c>
      <c r="BB2" s="16" t="s">
        <v>146</v>
      </c>
      <c r="BC2" s="16" t="s">
        <v>147</v>
      </c>
      <c r="BD2" s="16" t="s">
        <v>148</v>
      </c>
      <c r="BE2" s="16" t="s">
        <v>149</v>
      </c>
      <c r="BF2" s="17"/>
      <c r="BG2" s="16" t="s">
        <v>150</v>
      </c>
      <c r="BH2" s="16" t="s">
        <v>151</v>
      </c>
      <c r="BI2" s="16" t="s">
        <v>152</v>
      </c>
      <c r="BJ2" s="16" t="s">
        <v>153</v>
      </c>
      <c r="BK2" s="16" t="s">
        <v>154</v>
      </c>
      <c r="BL2" s="16" t="s">
        <v>155</v>
      </c>
      <c r="BM2" s="17"/>
      <c r="BN2" s="16" t="s">
        <v>156</v>
      </c>
      <c r="BO2" s="16" t="s">
        <v>157</v>
      </c>
      <c r="BP2" s="16" t="s">
        <v>158</v>
      </c>
      <c r="BQ2" s="16" t="s">
        <v>159</v>
      </c>
      <c r="BR2" s="16" t="s">
        <v>160</v>
      </c>
    </row>
    <row r="3" spans="1:70" x14ac:dyDescent="0.3">
      <c r="A3" t="s">
        <v>53</v>
      </c>
      <c r="B3" t="s">
        <v>54</v>
      </c>
      <c r="C3">
        <v>0</v>
      </c>
      <c r="D3">
        <v>5</v>
      </c>
      <c r="E3">
        <v>9</v>
      </c>
      <c r="F3">
        <v>36</v>
      </c>
      <c r="G3">
        <v>75</v>
      </c>
      <c r="I3">
        <v>125</v>
      </c>
      <c r="J3">
        <v>83</v>
      </c>
      <c r="K3">
        <v>116</v>
      </c>
      <c r="L3">
        <v>43</v>
      </c>
      <c r="M3">
        <v>33</v>
      </c>
      <c r="N3">
        <v>400</v>
      </c>
      <c r="P3">
        <v>0.3125</v>
      </c>
      <c r="Q3">
        <v>0.20749999999999999</v>
      </c>
      <c r="R3">
        <v>0.28999999999999998</v>
      </c>
      <c r="S3">
        <v>0.1075</v>
      </c>
      <c r="T3">
        <v>8.2500000000000004E-2</v>
      </c>
      <c r="V3">
        <v>11088732</v>
      </c>
      <c r="W3">
        <v>9821559</v>
      </c>
      <c r="X3">
        <v>7035871</v>
      </c>
      <c r="Y3">
        <v>4534646</v>
      </c>
      <c r="Z3">
        <v>2963459</v>
      </c>
      <c r="AB3">
        <v>35444267</v>
      </c>
      <c r="AC3">
        <v>1840198</v>
      </c>
      <c r="AD3">
        <v>1057496</v>
      </c>
      <c r="AE3">
        <v>480455</v>
      </c>
      <c r="AF3">
        <v>105925</v>
      </c>
      <c r="AG3">
        <v>38928341</v>
      </c>
      <c r="AI3">
        <v>0.91050032000000003</v>
      </c>
      <c r="AJ3">
        <v>4.7271420000000001E-2</v>
      </c>
      <c r="AK3">
        <v>2.71652E-2</v>
      </c>
      <c r="AL3">
        <v>1.234204E-2</v>
      </c>
      <c r="AM3">
        <v>2.7210300000000001E-3</v>
      </c>
      <c r="AO3">
        <v>3970921</v>
      </c>
      <c r="AP3">
        <v>3971320</v>
      </c>
      <c r="AQ3">
        <v>5096616</v>
      </c>
      <c r="AR3">
        <v>5278661</v>
      </c>
      <c r="AS3">
        <v>4846667</v>
      </c>
      <c r="AT3" s="3">
        <v>23200000</v>
      </c>
      <c r="AU3">
        <v>5182433</v>
      </c>
      <c r="AV3">
        <v>4712744</v>
      </c>
      <c r="AW3">
        <v>3018676</v>
      </c>
      <c r="AX3">
        <v>1664119</v>
      </c>
      <c r="AY3" s="3">
        <v>37700000</v>
      </c>
      <c r="BA3" s="19">
        <v>3.5300000000000001E-6</v>
      </c>
      <c r="BB3" s="19">
        <v>4.5099999999999998E-5</v>
      </c>
      <c r="BC3" s="19">
        <v>1.097E-4</v>
      </c>
      <c r="BD3" s="19">
        <v>8.9499999999999994E-5</v>
      </c>
      <c r="BE3" s="19">
        <v>3.1149999999999998E-4</v>
      </c>
      <c r="BG3">
        <v>81.692279999999997</v>
      </c>
      <c r="BH3">
        <v>233.74770000000001</v>
      </c>
      <c r="BI3">
        <v>516.95540000000005</v>
      </c>
      <c r="BJ3">
        <v>270.16699999999997</v>
      </c>
      <c r="BK3">
        <v>518.44169999999997</v>
      </c>
      <c r="BL3">
        <v>1621.0039999999999</v>
      </c>
      <c r="BN3">
        <v>5.0396099999999999E-2</v>
      </c>
      <c r="BO3">
        <v>0.1441993</v>
      </c>
      <c r="BP3">
        <v>0.31891069999999999</v>
      </c>
      <c r="BQ3">
        <v>0.16666639999999999</v>
      </c>
      <c r="BR3">
        <v>0.31982749999999999</v>
      </c>
    </row>
    <row r="4" spans="1:70" x14ac:dyDescent="0.3">
      <c r="A4" t="s">
        <v>5</v>
      </c>
      <c r="B4" t="s">
        <v>6</v>
      </c>
      <c r="C4">
        <v>0</v>
      </c>
      <c r="D4">
        <v>2</v>
      </c>
      <c r="E4">
        <v>1</v>
      </c>
      <c r="F4">
        <v>11</v>
      </c>
      <c r="G4">
        <v>30</v>
      </c>
      <c r="I4">
        <v>44</v>
      </c>
      <c r="J4">
        <v>62</v>
      </c>
      <c r="K4">
        <v>112</v>
      </c>
      <c r="L4">
        <v>133</v>
      </c>
      <c r="M4">
        <v>217</v>
      </c>
      <c r="N4">
        <v>568</v>
      </c>
      <c r="P4">
        <v>7.7464790000000006E-2</v>
      </c>
      <c r="Q4">
        <v>0.10915493</v>
      </c>
      <c r="R4">
        <v>0.1971831</v>
      </c>
      <c r="S4">
        <v>0.23415493000000001</v>
      </c>
      <c r="T4">
        <v>0.38204225000000003</v>
      </c>
      <c r="V4">
        <v>7446468</v>
      </c>
      <c r="W4">
        <v>7136711</v>
      </c>
      <c r="X4">
        <v>6997584</v>
      </c>
      <c r="Y4">
        <v>6441412</v>
      </c>
      <c r="Z4">
        <v>5727744</v>
      </c>
      <c r="AB4">
        <v>33749919</v>
      </c>
      <c r="AC4">
        <v>4424940</v>
      </c>
      <c r="AD4">
        <v>3528742</v>
      </c>
      <c r="AE4">
        <v>2300637</v>
      </c>
      <c r="AF4">
        <v>1191539</v>
      </c>
      <c r="AG4">
        <v>45195777</v>
      </c>
      <c r="AI4">
        <v>0.74674938999999996</v>
      </c>
      <c r="AJ4">
        <v>9.7906049999999994E-2</v>
      </c>
      <c r="AK4">
        <v>7.8076809999999996E-2</v>
      </c>
      <c r="AL4">
        <v>5.0903799999999999E-2</v>
      </c>
      <c r="AM4">
        <v>2.6363950000000001E-2</v>
      </c>
      <c r="AO4">
        <v>3970921</v>
      </c>
      <c r="AP4">
        <v>3971320</v>
      </c>
      <c r="AQ4">
        <v>5096616</v>
      </c>
      <c r="AR4">
        <v>5278661</v>
      </c>
      <c r="AS4">
        <v>4846667</v>
      </c>
      <c r="AT4" s="3">
        <v>23200000</v>
      </c>
      <c r="AU4">
        <v>5182433</v>
      </c>
      <c r="AV4">
        <v>4712744</v>
      </c>
      <c r="AW4">
        <v>3018676</v>
      </c>
      <c r="AX4">
        <v>1664119</v>
      </c>
      <c r="AY4" s="3">
        <v>37700000</v>
      </c>
      <c r="BA4" s="19">
        <v>1.3E-6</v>
      </c>
      <c r="BB4" s="19">
        <v>1.4E-5</v>
      </c>
      <c r="BC4" s="19">
        <v>3.1699999999999998E-5</v>
      </c>
      <c r="BD4" s="19">
        <v>5.7800000000000002E-5</v>
      </c>
      <c r="BE4" s="19">
        <v>1.8210000000000001E-4</v>
      </c>
      <c r="BG4">
        <v>30.199310000000001</v>
      </c>
      <c r="BH4">
        <v>72.613609999999994</v>
      </c>
      <c r="BI4">
        <v>149.5795</v>
      </c>
      <c r="BJ4">
        <v>174.50989999999999</v>
      </c>
      <c r="BK4">
        <v>303.065</v>
      </c>
      <c r="BL4">
        <v>729.96730000000002</v>
      </c>
      <c r="BN4">
        <v>4.1370799999999999E-2</v>
      </c>
      <c r="BO4">
        <v>9.94752E-2</v>
      </c>
      <c r="BP4">
        <v>0.2049126</v>
      </c>
      <c r="BQ4">
        <v>0.23906530000000001</v>
      </c>
      <c r="BR4">
        <v>0.4151762</v>
      </c>
    </row>
    <row r="5" spans="1:70" x14ac:dyDescent="0.3">
      <c r="A5" t="s">
        <v>55</v>
      </c>
      <c r="B5" t="s">
        <v>56</v>
      </c>
      <c r="C5">
        <v>0</v>
      </c>
      <c r="D5">
        <v>0</v>
      </c>
      <c r="E5">
        <v>0</v>
      </c>
      <c r="F5">
        <v>0</v>
      </c>
      <c r="G5">
        <v>1</v>
      </c>
      <c r="I5">
        <v>1</v>
      </c>
      <c r="J5">
        <v>2</v>
      </c>
      <c r="K5">
        <v>13</v>
      </c>
      <c r="L5">
        <v>31</v>
      </c>
      <c r="M5">
        <v>55</v>
      </c>
      <c r="N5">
        <v>102</v>
      </c>
      <c r="P5">
        <v>9.8039200000000007E-3</v>
      </c>
      <c r="Q5">
        <v>1.9607840000000001E-2</v>
      </c>
      <c r="R5">
        <v>0.12745097999999999</v>
      </c>
      <c r="S5">
        <v>0.30392156999999997</v>
      </c>
      <c r="T5">
        <v>0.53921569000000003</v>
      </c>
      <c r="V5">
        <v>3308974</v>
      </c>
      <c r="W5">
        <v>3130480</v>
      </c>
      <c r="X5">
        <v>3375454</v>
      </c>
      <c r="Y5">
        <v>3718344</v>
      </c>
      <c r="Z5">
        <v>3306060</v>
      </c>
      <c r="AB5">
        <v>16839312</v>
      </c>
      <c r="AC5">
        <v>3107735</v>
      </c>
      <c r="AD5">
        <v>2651187</v>
      </c>
      <c r="AE5">
        <v>1846376</v>
      </c>
      <c r="AF5">
        <v>1055271</v>
      </c>
      <c r="AG5">
        <v>25499881</v>
      </c>
      <c r="AI5">
        <v>0.66036826000000004</v>
      </c>
      <c r="AJ5">
        <v>0.12187253000000001</v>
      </c>
      <c r="AK5">
        <v>0.10396859999999999</v>
      </c>
      <c r="AL5">
        <v>7.2407239999999998E-2</v>
      </c>
      <c r="AM5">
        <v>4.1383370000000003E-2</v>
      </c>
      <c r="AO5">
        <v>3970921</v>
      </c>
      <c r="AP5">
        <v>3971320</v>
      </c>
      <c r="AQ5">
        <v>5096616</v>
      </c>
      <c r="AR5">
        <v>5278661</v>
      </c>
      <c r="AS5">
        <v>4846667</v>
      </c>
      <c r="AT5" s="3">
        <v>23200000</v>
      </c>
      <c r="AU5">
        <v>5182433</v>
      </c>
      <c r="AV5">
        <v>4712744</v>
      </c>
      <c r="AW5">
        <v>3018676</v>
      </c>
      <c r="AX5">
        <v>1664119</v>
      </c>
      <c r="AY5" s="3">
        <v>37700000</v>
      </c>
      <c r="BA5" s="19">
        <v>5.9400000000000003E-8</v>
      </c>
      <c r="BB5" s="19">
        <v>6.44E-7</v>
      </c>
      <c r="BC5" s="19">
        <v>4.8999999999999997E-6</v>
      </c>
      <c r="BD5" s="19">
        <v>1.6799999999999998E-5</v>
      </c>
      <c r="BE5" s="19">
        <v>5.2099999999999999E-5</v>
      </c>
      <c r="BG5">
        <v>1.375602</v>
      </c>
      <c r="BH5">
        <v>3.3351829999999998</v>
      </c>
      <c r="BI5">
        <v>23.10877</v>
      </c>
      <c r="BJ5">
        <v>50.682499999999997</v>
      </c>
      <c r="BK5">
        <v>86.732740000000007</v>
      </c>
      <c r="BL5">
        <v>165.23480000000001</v>
      </c>
      <c r="BN5">
        <v>8.3251000000000002E-3</v>
      </c>
      <c r="BO5">
        <v>2.0184500000000001E-2</v>
      </c>
      <c r="BP5">
        <v>0.13985410000000001</v>
      </c>
      <c r="BQ5">
        <v>0.30673020000000001</v>
      </c>
      <c r="BR5">
        <v>0.52490599999999998</v>
      </c>
    </row>
    <row r="6" spans="1:70" x14ac:dyDescent="0.3">
      <c r="A6" t="s">
        <v>7</v>
      </c>
      <c r="B6" t="s">
        <v>8</v>
      </c>
      <c r="C6">
        <v>76</v>
      </c>
      <c r="D6">
        <v>390</v>
      </c>
      <c r="E6">
        <v>499</v>
      </c>
      <c r="F6">
        <v>1488</v>
      </c>
      <c r="G6">
        <v>3194</v>
      </c>
      <c r="I6">
        <v>5647</v>
      </c>
      <c r="J6">
        <v>5811</v>
      </c>
      <c r="K6">
        <v>9672</v>
      </c>
      <c r="L6">
        <v>10767</v>
      </c>
      <c r="M6">
        <v>11439</v>
      </c>
      <c r="N6">
        <v>43336</v>
      </c>
      <c r="P6">
        <v>0.13030737000000001</v>
      </c>
      <c r="Q6">
        <v>0.13409175000000001</v>
      </c>
      <c r="R6">
        <v>0.22318626999999999</v>
      </c>
      <c r="S6">
        <v>0.24845394000000001</v>
      </c>
      <c r="T6">
        <v>0.26396068</v>
      </c>
      <c r="V6">
        <v>29076910</v>
      </c>
      <c r="W6">
        <v>31160446</v>
      </c>
      <c r="X6">
        <v>34104643</v>
      </c>
      <c r="Y6">
        <v>34476762</v>
      </c>
      <c r="Z6">
        <v>29462006</v>
      </c>
      <c r="AB6" s="15">
        <v>158300000</v>
      </c>
      <c r="AC6">
        <v>24421202</v>
      </c>
      <c r="AD6">
        <v>16896862</v>
      </c>
      <c r="AE6">
        <v>8801551</v>
      </c>
      <c r="AF6">
        <v>4159027</v>
      </c>
      <c r="AG6" s="15">
        <v>212600000</v>
      </c>
      <c r="AI6">
        <v>0.74464249000000005</v>
      </c>
      <c r="AJ6">
        <v>0.11489118</v>
      </c>
      <c r="AK6">
        <v>7.9492419999999994E-2</v>
      </c>
      <c r="AL6">
        <v>4.1407489999999998E-2</v>
      </c>
      <c r="AM6">
        <v>1.9566420000000001E-2</v>
      </c>
      <c r="AO6">
        <v>3970921</v>
      </c>
      <c r="AP6">
        <v>3971320</v>
      </c>
      <c r="AQ6">
        <v>5096616</v>
      </c>
      <c r="AR6">
        <v>5278661</v>
      </c>
      <c r="AS6">
        <v>4846667</v>
      </c>
      <c r="AT6" s="3">
        <v>23200000</v>
      </c>
      <c r="AU6">
        <v>5182433</v>
      </c>
      <c r="AV6">
        <v>4712744</v>
      </c>
      <c r="AW6">
        <v>3018676</v>
      </c>
      <c r="AX6">
        <v>1664119</v>
      </c>
      <c r="AY6" s="3">
        <v>37700000</v>
      </c>
      <c r="BA6" s="19">
        <v>3.57E-5</v>
      </c>
      <c r="BB6" s="19">
        <v>2.3790000000000001E-4</v>
      </c>
      <c r="BC6" s="19">
        <v>5.7240000000000004E-4</v>
      </c>
      <c r="BD6" s="19">
        <v>1.2233000000000001E-3</v>
      </c>
      <c r="BE6" s="19">
        <v>2.7504000000000001E-3</v>
      </c>
      <c r="BG6">
        <v>826.43110000000001</v>
      </c>
      <c r="BH6">
        <v>1233.155</v>
      </c>
      <c r="BI6">
        <v>2697.64</v>
      </c>
      <c r="BJ6">
        <v>3692.768</v>
      </c>
      <c r="BK6">
        <v>4576.9979999999996</v>
      </c>
      <c r="BL6">
        <v>13026.99</v>
      </c>
      <c r="BN6">
        <v>6.3439899999999994E-2</v>
      </c>
      <c r="BO6">
        <v>9.4661499999999996E-2</v>
      </c>
      <c r="BP6">
        <v>0.20708080000000001</v>
      </c>
      <c r="BQ6">
        <v>0.28347050000000001</v>
      </c>
      <c r="BR6">
        <v>0.35134729999999997</v>
      </c>
    </row>
    <row r="7" spans="1:70" x14ac:dyDescent="0.3">
      <c r="A7" t="s">
        <v>57</v>
      </c>
      <c r="B7" t="s">
        <v>58</v>
      </c>
      <c r="C7">
        <v>0</v>
      </c>
      <c r="D7">
        <v>0</v>
      </c>
      <c r="E7">
        <v>0</v>
      </c>
      <c r="F7">
        <v>0</v>
      </c>
      <c r="G7">
        <v>0</v>
      </c>
      <c r="I7">
        <v>0</v>
      </c>
      <c r="J7">
        <v>158</v>
      </c>
      <c r="K7">
        <v>533</v>
      </c>
      <c r="L7">
        <v>1386</v>
      </c>
      <c r="M7">
        <v>5416</v>
      </c>
      <c r="N7">
        <v>7493</v>
      </c>
      <c r="P7">
        <v>0</v>
      </c>
      <c r="Q7">
        <v>2.108635E-2</v>
      </c>
      <c r="R7">
        <v>7.1133059999999998E-2</v>
      </c>
      <c r="S7">
        <v>0.18497263999999999</v>
      </c>
      <c r="T7">
        <v>0.72280794999999998</v>
      </c>
      <c r="V7">
        <v>3970921</v>
      </c>
      <c r="W7">
        <v>3971320</v>
      </c>
      <c r="X7">
        <v>5096616</v>
      </c>
      <c r="Y7">
        <v>5278661</v>
      </c>
      <c r="Z7">
        <v>4846667</v>
      </c>
      <c r="AB7">
        <v>23164185</v>
      </c>
      <c r="AC7">
        <v>5182433</v>
      </c>
      <c r="AD7">
        <v>4712744</v>
      </c>
      <c r="AE7">
        <v>3018676</v>
      </c>
      <c r="AF7">
        <v>1664119</v>
      </c>
      <c r="AG7">
        <v>37742157</v>
      </c>
      <c r="AI7">
        <v>0.61374830999999996</v>
      </c>
      <c r="AJ7">
        <v>0.13731151999999999</v>
      </c>
      <c r="AK7">
        <v>0.12486684000000001</v>
      </c>
      <c r="AL7">
        <v>7.9981540000000004E-2</v>
      </c>
      <c r="AM7">
        <v>4.4091779999999997E-2</v>
      </c>
      <c r="AO7">
        <v>3970921</v>
      </c>
      <c r="AP7">
        <v>3971320</v>
      </c>
      <c r="AQ7">
        <v>5096616</v>
      </c>
      <c r="AR7">
        <v>5278661</v>
      </c>
      <c r="AS7">
        <v>4846667</v>
      </c>
      <c r="AT7" s="3">
        <v>23200000</v>
      </c>
      <c r="AU7">
        <v>5182433</v>
      </c>
      <c r="AV7">
        <v>4712744</v>
      </c>
      <c r="AW7">
        <v>3018676</v>
      </c>
      <c r="AX7">
        <v>1664119</v>
      </c>
      <c r="AY7" s="3">
        <v>37700000</v>
      </c>
      <c r="BA7" s="19">
        <v>0</v>
      </c>
      <c r="BB7" s="19">
        <v>3.0499999999999999E-5</v>
      </c>
      <c r="BC7" s="19">
        <v>1.131E-4</v>
      </c>
      <c r="BD7" s="19">
        <v>4.5909999999999999E-4</v>
      </c>
      <c r="BE7" s="19">
        <v>3.2545999999999999E-3</v>
      </c>
      <c r="BG7">
        <v>0</v>
      </c>
      <c r="BH7">
        <v>158</v>
      </c>
      <c r="BI7">
        <v>533</v>
      </c>
      <c r="BJ7">
        <v>1386</v>
      </c>
      <c r="BK7">
        <v>5416</v>
      </c>
      <c r="BL7">
        <v>7493</v>
      </c>
      <c r="BN7">
        <v>0</v>
      </c>
      <c r="BO7">
        <v>2.1086299999999999E-2</v>
      </c>
      <c r="BP7">
        <v>7.1133100000000005E-2</v>
      </c>
      <c r="BQ7">
        <v>0.18497259999999999</v>
      </c>
      <c r="BR7">
        <v>0.72280789999999995</v>
      </c>
    </row>
    <row r="8" spans="1:70" x14ac:dyDescent="0.3">
      <c r="A8" t="s">
        <v>9</v>
      </c>
      <c r="B8" t="s">
        <v>10</v>
      </c>
      <c r="C8">
        <v>0</v>
      </c>
      <c r="D8">
        <v>0</v>
      </c>
      <c r="E8">
        <v>0</v>
      </c>
      <c r="F8">
        <v>0</v>
      </c>
      <c r="G8">
        <v>140</v>
      </c>
      <c r="I8">
        <v>140</v>
      </c>
      <c r="J8">
        <v>395</v>
      </c>
      <c r="K8">
        <v>847</v>
      </c>
      <c r="L8">
        <v>1222</v>
      </c>
      <c r="M8">
        <v>1396</v>
      </c>
      <c r="N8">
        <v>4000</v>
      </c>
      <c r="P8">
        <v>3.5000000000000003E-2</v>
      </c>
      <c r="Q8">
        <v>9.8750000000000004E-2</v>
      </c>
      <c r="R8">
        <v>0.21174999999999999</v>
      </c>
      <c r="S8">
        <v>0.30549999999999999</v>
      </c>
      <c r="T8">
        <v>0.34899999999999998</v>
      </c>
      <c r="V8">
        <v>2428079</v>
      </c>
      <c r="W8">
        <v>2493879</v>
      </c>
      <c r="X8">
        <v>2995538</v>
      </c>
      <c r="Y8">
        <v>2945404</v>
      </c>
      <c r="Z8">
        <v>2578404</v>
      </c>
      <c r="AB8">
        <v>13441304</v>
      </c>
      <c r="AC8">
        <v>2352271</v>
      </c>
      <c r="AD8">
        <v>1791787</v>
      </c>
      <c r="AE8">
        <v>993126</v>
      </c>
      <c r="AF8">
        <v>537721</v>
      </c>
      <c r="AG8">
        <v>19116209</v>
      </c>
      <c r="AI8">
        <v>0.70313647999999995</v>
      </c>
      <c r="AJ8">
        <v>0.12305112</v>
      </c>
      <c r="AK8">
        <v>9.3731289999999995E-2</v>
      </c>
      <c r="AL8">
        <v>5.1952039999999998E-2</v>
      </c>
      <c r="AM8">
        <v>2.8129060000000001E-2</v>
      </c>
      <c r="AO8">
        <v>3970921</v>
      </c>
      <c r="AP8">
        <v>3971320</v>
      </c>
      <c r="AQ8">
        <v>5096616</v>
      </c>
      <c r="AR8">
        <v>5278661</v>
      </c>
      <c r="AS8">
        <v>4846667</v>
      </c>
      <c r="AT8" s="3">
        <v>23200000</v>
      </c>
      <c r="AU8">
        <v>5182433</v>
      </c>
      <c r="AV8">
        <v>4712744</v>
      </c>
      <c r="AW8">
        <v>3018676</v>
      </c>
      <c r="AX8">
        <v>1664119</v>
      </c>
      <c r="AY8" s="3">
        <v>37700000</v>
      </c>
      <c r="BA8" s="19">
        <v>1.04E-5</v>
      </c>
      <c r="BB8" s="19">
        <v>1.6789999999999999E-4</v>
      </c>
      <c r="BC8" s="19">
        <v>4.727E-4</v>
      </c>
      <c r="BD8" s="19">
        <v>1.2305E-3</v>
      </c>
      <c r="BE8" s="19">
        <v>2.5961000000000001E-3</v>
      </c>
      <c r="BG8">
        <v>241.27019999999999</v>
      </c>
      <c r="BH8">
        <v>870.24879999999996</v>
      </c>
      <c r="BI8">
        <v>2227.7730000000001</v>
      </c>
      <c r="BJ8">
        <v>3714.3539999999998</v>
      </c>
      <c r="BK8">
        <v>4320.2889999999998</v>
      </c>
      <c r="BL8">
        <v>11373.94</v>
      </c>
      <c r="BN8">
        <v>2.1212499999999999E-2</v>
      </c>
      <c r="BO8">
        <v>7.65126E-2</v>
      </c>
      <c r="BP8">
        <v>0.1958665</v>
      </c>
      <c r="BQ8">
        <v>0.3265672</v>
      </c>
      <c r="BR8">
        <v>0.37984119999999999</v>
      </c>
    </row>
    <row r="9" spans="1:70" x14ac:dyDescent="0.3">
      <c r="A9" t="s">
        <v>11</v>
      </c>
      <c r="B9" t="s">
        <v>12</v>
      </c>
      <c r="C9">
        <v>8</v>
      </c>
      <c r="D9">
        <v>2</v>
      </c>
      <c r="E9">
        <v>28</v>
      </c>
      <c r="F9">
        <v>59</v>
      </c>
      <c r="G9">
        <v>158</v>
      </c>
      <c r="I9">
        <v>255</v>
      </c>
      <c r="J9">
        <v>275</v>
      </c>
      <c r="K9">
        <v>459</v>
      </c>
      <c r="L9">
        <v>475</v>
      </c>
      <c r="M9">
        <v>486</v>
      </c>
      <c r="N9">
        <v>1950</v>
      </c>
      <c r="P9">
        <v>0.13076922999999999</v>
      </c>
      <c r="Q9">
        <v>0.14102564000000001</v>
      </c>
      <c r="R9">
        <v>0.23538461999999999</v>
      </c>
      <c r="S9">
        <v>0.24358974</v>
      </c>
      <c r="T9">
        <v>0.24923076999999999</v>
      </c>
      <c r="V9">
        <v>7414155</v>
      </c>
      <c r="W9">
        <v>8119876</v>
      </c>
      <c r="X9">
        <v>8847061</v>
      </c>
      <c r="Y9">
        <v>7810299</v>
      </c>
      <c r="Z9">
        <v>6450787</v>
      </c>
      <c r="AB9">
        <v>38642178</v>
      </c>
      <c r="AC9">
        <v>5543980</v>
      </c>
      <c r="AD9">
        <v>3771358</v>
      </c>
      <c r="AE9">
        <v>1979761</v>
      </c>
      <c r="AF9">
        <v>945607</v>
      </c>
      <c r="AG9">
        <v>50882884</v>
      </c>
      <c r="AI9">
        <v>0.75943371999999998</v>
      </c>
      <c r="AJ9">
        <v>0.1089557</v>
      </c>
      <c r="AK9">
        <v>7.4118400000000001E-2</v>
      </c>
      <c r="AL9">
        <v>3.8908190000000002E-2</v>
      </c>
      <c r="AM9">
        <v>1.8583990000000002E-2</v>
      </c>
      <c r="AO9">
        <v>3970921</v>
      </c>
      <c r="AP9">
        <v>3971320</v>
      </c>
      <c r="AQ9">
        <v>5096616</v>
      </c>
      <c r="AR9">
        <v>5278661</v>
      </c>
      <c r="AS9">
        <v>4846667</v>
      </c>
      <c r="AT9" s="3">
        <v>23200000</v>
      </c>
      <c r="AU9">
        <v>5182433</v>
      </c>
      <c r="AV9">
        <v>4712744</v>
      </c>
      <c r="AW9">
        <v>3018676</v>
      </c>
      <c r="AX9">
        <v>1664119</v>
      </c>
      <c r="AY9" s="3">
        <v>37700000</v>
      </c>
      <c r="BA9" s="19">
        <v>6.6000000000000003E-6</v>
      </c>
      <c r="BB9" s="19">
        <v>4.9599999999999999E-5</v>
      </c>
      <c r="BC9" s="19">
        <v>1.217E-4</v>
      </c>
      <c r="BD9" s="19">
        <v>2.399E-4</v>
      </c>
      <c r="BE9" s="19">
        <v>5.1400000000000003E-4</v>
      </c>
      <c r="BG9">
        <v>152.86060000000001</v>
      </c>
      <c r="BH9">
        <v>257.06610000000001</v>
      </c>
      <c r="BI9">
        <v>573.57309999999995</v>
      </c>
      <c r="BJ9">
        <v>724.26469999999995</v>
      </c>
      <c r="BK9">
        <v>855.28330000000005</v>
      </c>
      <c r="BL9">
        <v>2563.0479999999998</v>
      </c>
      <c r="BN9">
        <v>5.9640199999999997E-2</v>
      </c>
      <c r="BO9">
        <v>0.100297</v>
      </c>
      <c r="BP9">
        <v>0.2237856</v>
      </c>
      <c r="BQ9">
        <v>0.28257949999999998</v>
      </c>
      <c r="BR9">
        <v>0.33369779999999999</v>
      </c>
    </row>
    <row r="10" spans="1:70" x14ac:dyDescent="0.3">
      <c r="A10" t="s">
        <v>13</v>
      </c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  <c r="I10">
        <v>0</v>
      </c>
      <c r="J10">
        <v>0</v>
      </c>
      <c r="K10">
        <v>58</v>
      </c>
      <c r="L10">
        <v>172</v>
      </c>
      <c r="M10">
        <v>353</v>
      </c>
      <c r="N10">
        <v>583</v>
      </c>
      <c r="P10">
        <v>0</v>
      </c>
      <c r="Q10">
        <v>0</v>
      </c>
      <c r="R10">
        <v>9.9485420000000005E-2</v>
      </c>
      <c r="S10">
        <v>0.29502572999999999</v>
      </c>
      <c r="T10">
        <v>0.60548884999999997</v>
      </c>
      <c r="V10">
        <v>606029</v>
      </c>
      <c r="W10">
        <v>675948</v>
      </c>
      <c r="X10">
        <v>775962</v>
      </c>
      <c r="Y10">
        <v>672290</v>
      </c>
      <c r="Z10">
        <v>738207</v>
      </c>
      <c r="AB10">
        <v>3468436</v>
      </c>
      <c r="AC10">
        <v>810126</v>
      </c>
      <c r="AD10">
        <v>654530</v>
      </c>
      <c r="AE10">
        <v>586138</v>
      </c>
      <c r="AF10">
        <v>272973</v>
      </c>
      <c r="AG10">
        <v>5792203</v>
      </c>
      <c r="AI10">
        <v>0.59881119000000005</v>
      </c>
      <c r="AJ10">
        <v>0.13986492</v>
      </c>
      <c r="AK10">
        <v>0.11300191</v>
      </c>
      <c r="AL10">
        <v>0.10119431</v>
      </c>
      <c r="AM10">
        <v>4.7127660000000002E-2</v>
      </c>
      <c r="AO10">
        <v>3970921</v>
      </c>
      <c r="AP10">
        <v>3971320</v>
      </c>
      <c r="AQ10">
        <v>5096616</v>
      </c>
      <c r="AR10">
        <v>5278661</v>
      </c>
      <c r="AS10">
        <v>4846667</v>
      </c>
      <c r="AT10" s="3">
        <v>23200000</v>
      </c>
      <c r="AU10">
        <v>5182433</v>
      </c>
      <c r="AV10">
        <v>4712744</v>
      </c>
      <c r="AW10">
        <v>3018676</v>
      </c>
      <c r="AX10">
        <v>1664119</v>
      </c>
      <c r="AY10" s="3">
        <v>37700000</v>
      </c>
      <c r="BA10" s="19">
        <v>0</v>
      </c>
      <c r="BB10" s="19">
        <v>0</v>
      </c>
      <c r="BC10" s="19">
        <v>8.8599999999999999E-5</v>
      </c>
      <c r="BD10" s="19">
        <v>2.9339999999999998E-4</v>
      </c>
      <c r="BE10" s="19">
        <v>1.2932E-3</v>
      </c>
      <c r="BG10">
        <v>0</v>
      </c>
      <c r="BH10">
        <v>0</v>
      </c>
      <c r="BI10">
        <v>417.6114</v>
      </c>
      <c r="BJ10">
        <v>885.81910000000005</v>
      </c>
      <c r="BK10">
        <v>2151.9859999999999</v>
      </c>
      <c r="BL10">
        <v>3455.4160000000002</v>
      </c>
      <c r="BN10">
        <v>0</v>
      </c>
      <c r="BO10">
        <v>0</v>
      </c>
      <c r="BP10">
        <v>0.12085700000000001</v>
      </c>
      <c r="BQ10">
        <v>0.25635669999999999</v>
      </c>
      <c r="BR10">
        <v>0.62278630000000001</v>
      </c>
    </row>
    <row r="11" spans="1:70" x14ac:dyDescent="0.3">
      <c r="A11" t="s">
        <v>15</v>
      </c>
      <c r="B11" t="s">
        <v>16</v>
      </c>
      <c r="C11">
        <v>3</v>
      </c>
      <c r="D11">
        <v>3</v>
      </c>
      <c r="E11">
        <v>21</v>
      </c>
      <c r="F11">
        <v>86</v>
      </c>
      <c r="G11">
        <v>235</v>
      </c>
      <c r="I11">
        <v>348</v>
      </c>
      <c r="J11">
        <v>890</v>
      </c>
      <c r="K11">
        <v>2251</v>
      </c>
      <c r="L11">
        <v>4258</v>
      </c>
      <c r="M11">
        <v>11105</v>
      </c>
      <c r="N11">
        <v>18852</v>
      </c>
      <c r="P11">
        <v>1.845958E-2</v>
      </c>
      <c r="Q11">
        <v>4.7209849999999998E-2</v>
      </c>
      <c r="R11">
        <v>0.11940378</v>
      </c>
      <c r="S11">
        <v>0.22586463000000001</v>
      </c>
      <c r="T11">
        <v>0.58906217000000005</v>
      </c>
      <c r="V11">
        <v>7527474</v>
      </c>
      <c r="W11">
        <v>7883477</v>
      </c>
      <c r="X11">
        <v>7371029</v>
      </c>
      <c r="Y11">
        <v>8011050</v>
      </c>
      <c r="Z11">
        <v>8325667</v>
      </c>
      <c r="AB11">
        <v>39118697</v>
      </c>
      <c r="AC11">
        <v>8635057</v>
      </c>
      <c r="AD11">
        <v>7764786</v>
      </c>
      <c r="AE11">
        <v>5727704</v>
      </c>
      <c r="AF11">
        <v>4027268</v>
      </c>
      <c r="AG11">
        <v>65273512</v>
      </c>
      <c r="AI11">
        <v>0.59930430999999995</v>
      </c>
      <c r="AJ11">
        <v>0.13229036999999999</v>
      </c>
      <c r="AK11">
        <v>0.11895769</v>
      </c>
      <c r="AL11">
        <v>8.7749279999999999E-2</v>
      </c>
      <c r="AM11">
        <v>6.1698349999999999E-2</v>
      </c>
      <c r="AO11">
        <v>3970921</v>
      </c>
      <c r="AP11">
        <v>3971320</v>
      </c>
      <c r="AQ11">
        <v>5096616</v>
      </c>
      <c r="AR11">
        <v>5278661</v>
      </c>
      <c r="AS11">
        <v>4846667</v>
      </c>
      <c r="AT11" s="3">
        <v>23200000</v>
      </c>
      <c r="AU11">
        <v>5182433</v>
      </c>
      <c r="AV11">
        <v>4712744</v>
      </c>
      <c r="AW11">
        <v>3018676</v>
      </c>
      <c r="AX11">
        <v>1664119</v>
      </c>
      <c r="AY11" s="3">
        <v>37700000</v>
      </c>
      <c r="BA11" s="19">
        <v>8.8999999999999995E-6</v>
      </c>
      <c r="BB11" s="19">
        <v>1.031E-4</v>
      </c>
      <c r="BC11" s="19">
        <v>2.899E-4</v>
      </c>
      <c r="BD11" s="19">
        <v>7.4339999999999996E-4</v>
      </c>
      <c r="BE11" s="19">
        <v>2.7575E-3</v>
      </c>
      <c r="BG11">
        <v>206.0686</v>
      </c>
      <c r="BH11">
        <v>534.14419999999996</v>
      </c>
      <c r="BI11">
        <v>1366.2180000000001</v>
      </c>
      <c r="BJ11">
        <v>2244.0970000000002</v>
      </c>
      <c r="BK11">
        <v>4588.7290000000003</v>
      </c>
      <c r="BL11">
        <v>8939.2559999999994</v>
      </c>
      <c r="BN11">
        <v>2.3052099999999999E-2</v>
      </c>
      <c r="BO11">
        <v>5.9752600000000003E-2</v>
      </c>
      <c r="BP11">
        <v>0.15283350000000001</v>
      </c>
      <c r="BQ11">
        <v>0.25103839999999999</v>
      </c>
      <c r="BR11">
        <v>0.51332339999999999</v>
      </c>
    </row>
    <row r="12" spans="1:70" x14ac:dyDescent="0.3">
      <c r="A12" t="s">
        <v>59</v>
      </c>
      <c r="B12" t="s">
        <v>60</v>
      </c>
      <c r="C12">
        <v>1</v>
      </c>
      <c r="D12">
        <v>2</v>
      </c>
      <c r="E12">
        <v>9</v>
      </c>
      <c r="F12">
        <v>23</v>
      </c>
      <c r="G12">
        <v>69</v>
      </c>
      <c r="I12">
        <v>104</v>
      </c>
      <c r="J12">
        <v>310</v>
      </c>
      <c r="K12">
        <v>842</v>
      </c>
      <c r="L12">
        <v>1994</v>
      </c>
      <c r="M12">
        <v>5601</v>
      </c>
      <c r="N12">
        <v>8851</v>
      </c>
      <c r="P12">
        <v>1.175008E-2</v>
      </c>
      <c r="Q12">
        <v>3.502429E-2</v>
      </c>
      <c r="R12">
        <v>9.5130489999999998E-2</v>
      </c>
      <c r="S12">
        <v>0.22528528</v>
      </c>
      <c r="T12">
        <v>0.63280985000000001</v>
      </c>
      <c r="V12">
        <v>7880904</v>
      </c>
      <c r="W12">
        <v>7930616</v>
      </c>
      <c r="X12">
        <v>9377361</v>
      </c>
      <c r="Y12">
        <v>10872020</v>
      </c>
      <c r="Z12">
        <v>10243351</v>
      </c>
      <c r="AB12">
        <v>46304252</v>
      </c>
      <c r="AC12">
        <v>13488393</v>
      </c>
      <c r="AD12">
        <v>10644142</v>
      </c>
      <c r="AE12">
        <v>7471414</v>
      </c>
      <c r="AF12">
        <v>5875744</v>
      </c>
      <c r="AG12">
        <v>83783945</v>
      </c>
      <c r="AI12">
        <v>0.55266258999999995</v>
      </c>
      <c r="AJ12">
        <v>0.16099019000000001</v>
      </c>
      <c r="AK12">
        <v>0.12704273999999999</v>
      </c>
      <c r="AL12">
        <v>8.917477E-2</v>
      </c>
      <c r="AM12">
        <v>7.0129709999999998E-2</v>
      </c>
      <c r="AO12">
        <v>3970921</v>
      </c>
      <c r="AP12">
        <v>3971320</v>
      </c>
      <c r="AQ12">
        <v>5096616</v>
      </c>
      <c r="AR12">
        <v>5278661</v>
      </c>
      <c r="AS12">
        <v>4846667</v>
      </c>
      <c r="AT12" s="3">
        <v>23200000</v>
      </c>
      <c r="AU12">
        <v>5182433</v>
      </c>
      <c r="AV12">
        <v>4712744</v>
      </c>
      <c r="AW12">
        <v>3018676</v>
      </c>
      <c r="AX12">
        <v>1664119</v>
      </c>
      <c r="AY12" s="3">
        <v>37700000</v>
      </c>
      <c r="BA12" s="19">
        <v>2.2500000000000001E-6</v>
      </c>
      <c r="BB12" s="19">
        <v>2.3E-5</v>
      </c>
      <c r="BC12" s="19">
        <v>7.9099999999999998E-5</v>
      </c>
      <c r="BD12" s="19">
        <v>2.6689999999999998E-4</v>
      </c>
      <c r="BE12" s="19">
        <v>9.5319999999999997E-4</v>
      </c>
      <c r="BG12">
        <v>52.027079999999998</v>
      </c>
      <c r="BH12">
        <v>119.10639999999999</v>
      </c>
      <c r="BI12">
        <v>372.79950000000002</v>
      </c>
      <c r="BJ12">
        <v>805.63589999999999</v>
      </c>
      <c r="BK12">
        <v>1586.306</v>
      </c>
      <c r="BL12">
        <v>2935.875</v>
      </c>
      <c r="BN12">
        <v>1.77211E-2</v>
      </c>
      <c r="BO12">
        <v>4.0569300000000003E-2</v>
      </c>
      <c r="BP12">
        <v>0.1269807</v>
      </c>
      <c r="BQ12">
        <v>0.27441080000000001</v>
      </c>
      <c r="BR12">
        <v>0.54031810000000002</v>
      </c>
    </row>
    <row r="13" spans="1:70" x14ac:dyDescent="0.3">
      <c r="A13" t="s">
        <v>61</v>
      </c>
      <c r="B13" t="s">
        <v>62</v>
      </c>
      <c r="C13">
        <v>0</v>
      </c>
      <c r="D13">
        <v>0</v>
      </c>
      <c r="E13">
        <v>0</v>
      </c>
      <c r="F13">
        <v>5</v>
      </c>
      <c r="G13">
        <v>10</v>
      </c>
      <c r="I13">
        <v>15</v>
      </c>
      <c r="J13">
        <v>21</v>
      </c>
      <c r="K13">
        <v>89</v>
      </c>
      <c r="L13">
        <v>169</v>
      </c>
      <c r="M13">
        <v>274</v>
      </c>
      <c r="N13">
        <v>568</v>
      </c>
      <c r="P13">
        <v>2.640845E-2</v>
      </c>
      <c r="Q13">
        <v>3.6971829999999997E-2</v>
      </c>
      <c r="R13">
        <v>0.15669014000000001</v>
      </c>
      <c r="S13">
        <v>0.29753520999999999</v>
      </c>
      <c r="T13">
        <v>0.48239437000000002</v>
      </c>
      <c r="V13">
        <v>908566</v>
      </c>
      <c r="W13">
        <v>969207</v>
      </c>
      <c r="X13">
        <v>1151690</v>
      </c>
      <c r="Y13">
        <v>1257142</v>
      </c>
      <c r="Z13">
        <v>1588213</v>
      </c>
      <c r="AB13">
        <v>5874818</v>
      </c>
      <c r="AC13">
        <v>1201388</v>
      </c>
      <c r="AD13">
        <v>1306432</v>
      </c>
      <c r="AE13">
        <v>846576</v>
      </c>
      <c r="AF13">
        <v>431136</v>
      </c>
      <c r="AG13">
        <v>9660350</v>
      </c>
      <c r="AI13">
        <v>0.60813718000000005</v>
      </c>
      <c r="AJ13">
        <v>0.12436278000000001</v>
      </c>
      <c r="AK13">
        <v>0.13523651</v>
      </c>
      <c r="AL13">
        <v>8.7634089999999998E-2</v>
      </c>
      <c r="AM13">
        <v>4.4629439999999999E-2</v>
      </c>
      <c r="AO13">
        <v>3970921</v>
      </c>
      <c r="AP13">
        <v>3971320</v>
      </c>
      <c r="AQ13">
        <v>5096616</v>
      </c>
      <c r="AR13">
        <v>5278661</v>
      </c>
      <c r="AS13">
        <v>4846667</v>
      </c>
      <c r="AT13" s="3">
        <v>23200000</v>
      </c>
      <c r="AU13">
        <v>5182433</v>
      </c>
      <c r="AV13">
        <v>4712744</v>
      </c>
      <c r="AW13">
        <v>3018676</v>
      </c>
      <c r="AX13">
        <v>1664119</v>
      </c>
      <c r="AY13" s="3">
        <v>37700000</v>
      </c>
      <c r="BA13" s="19">
        <v>2.5500000000000001E-6</v>
      </c>
      <c r="BB13" s="19">
        <v>1.7499999999999998E-5</v>
      </c>
      <c r="BC13" s="19">
        <v>6.8100000000000002E-5</v>
      </c>
      <c r="BD13" s="19">
        <v>1.996E-4</v>
      </c>
      <c r="BE13" s="19">
        <v>6.355E-4</v>
      </c>
      <c r="BG13">
        <v>59.14443</v>
      </c>
      <c r="BH13">
        <v>90.587800000000001</v>
      </c>
      <c r="BI13">
        <v>321.0532</v>
      </c>
      <c r="BJ13">
        <v>602.61130000000003</v>
      </c>
      <c r="BK13">
        <v>1057.598</v>
      </c>
      <c r="BL13">
        <v>2130.9949999999999</v>
      </c>
      <c r="BN13">
        <v>2.7754399999999999E-2</v>
      </c>
      <c r="BO13">
        <v>4.2509600000000002E-2</v>
      </c>
      <c r="BP13">
        <v>0.15065880000000001</v>
      </c>
      <c r="BQ13">
        <v>0.28278399999999998</v>
      </c>
      <c r="BR13">
        <v>0.49629319999999999</v>
      </c>
    </row>
    <row r="14" spans="1:70" x14ac:dyDescent="0.3">
      <c r="A14" t="s">
        <v>17</v>
      </c>
      <c r="B14" t="s">
        <v>18</v>
      </c>
      <c r="C14">
        <v>4</v>
      </c>
      <c r="D14">
        <v>0</v>
      </c>
      <c r="E14">
        <v>15</v>
      </c>
      <c r="F14">
        <v>65</v>
      </c>
      <c r="G14">
        <v>287</v>
      </c>
      <c r="I14">
        <v>371</v>
      </c>
      <c r="J14">
        <v>1164</v>
      </c>
      <c r="K14">
        <v>3377</v>
      </c>
      <c r="L14">
        <v>8846</v>
      </c>
      <c r="M14">
        <v>19551</v>
      </c>
      <c r="N14">
        <v>33309</v>
      </c>
      <c r="P14">
        <v>1.113813E-2</v>
      </c>
      <c r="Q14">
        <v>3.4945509999999999E-2</v>
      </c>
      <c r="R14">
        <v>0.10138401</v>
      </c>
      <c r="S14">
        <v>0.26557386999999999</v>
      </c>
      <c r="T14">
        <v>0.58695847999999995</v>
      </c>
      <c r="V14">
        <v>4994995</v>
      </c>
      <c r="W14">
        <v>5733448</v>
      </c>
      <c r="X14">
        <v>6103436</v>
      </c>
      <c r="Y14">
        <v>6998434</v>
      </c>
      <c r="Z14">
        <v>9022004</v>
      </c>
      <c r="AB14">
        <v>32852317</v>
      </c>
      <c r="AC14">
        <v>9567192</v>
      </c>
      <c r="AD14">
        <v>7484862</v>
      </c>
      <c r="AE14">
        <v>6028908</v>
      </c>
      <c r="AF14">
        <v>4528549</v>
      </c>
      <c r="AG14">
        <v>60461828</v>
      </c>
      <c r="AI14">
        <v>0.54335633000000005</v>
      </c>
      <c r="AJ14">
        <v>0.15823524</v>
      </c>
      <c r="AK14">
        <v>0.12379482999999999</v>
      </c>
      <c r="AL14">
        <v>9.9714289999999997E-2</v>
      </c>
      <c r="AM14">
        <v>7.4899309999999997E-2</v>
      </c>
      <c r="AO14">
        <v>3970921</v>
      </c>
      <c r="AP14">
        <v>3971320</v>
      </c>
      <c r="AQ14">
        <v>5096616</v>
      </c>
      <c r="AR14">
        <v>5278661</v>
      </c>
      <c r="AS14">
        <v>4846667</v>
      </c>
      <c r="AT14" s="3">
        <v>23200000</v>
      </c>
      <c r="AU14">
        <v>5182433</v>
      </c>
      <c r="AV14">
        <v>4712744</v>
      </c>
      <c r="AW14">
        <v>3018676</v>
      </c>
      <c r="AX14">
        <v>1664119</v>
      </c>
      <c r="AY14" s="3">
        <v>37700000</v>
      </c>
      <c r="BA14" s="19">
        <v>1.13E-5</v>
      </c>
      <c r="BB14" s="19">
        <v>1.217E-4</v>
      </c>
      <c r="BC14" s="19">
        <v>4.5120000000000002E-4</v>
      </c>
      <c r="BD14" s="19">
        <v>1.4672999999999999E-3</v>
      </c>
      <c r="BE14" s="19">
        <v>4.3172999999999996E-3</v>
      </c>
      <c r="BG14">
        <v>261.59230000000002</v>
      </c>
      <c r="BH14">
        <v>630.52480000000003</v>
      </c>
      <c r="BI14">
        <v>2126.2829999999999</v>
      </c>
      <c r="BJ14">
        <v>4429.1949999999997</v>
      </c>
      <c r="BK14">
        <v>7184.4629999999997</v>
      </c>
      <c r="BL14">
        <v>14632.06</v>
      </c>
      <c r="BN14">
        <v>1.7878000000000002E-2</v>
      </c>
      <c r="BO14">
        <v>4.3091999999999998E-2</v>
      </c>
      <c r="BP14">
        <v>0.14531669999999999</v>
      </c>
      <c r="BQ14">
        <v>0.3027048</v>
      </c>
      <c r="BR14">
        <v>0.49100830000000001</v>
      </c>
    </row>
    <row r="15" spans="1:70" x14ac:dyDescent="0.3">
      <c r="A15" t="s">
        <v>19</v>
      </c>
      <c r="B15" t="s">
        <v>20</v>
      </c>
      <c r="C15">
        <v>0</v>
      </c>
      <c r="D15">
        <v>0</v>
      </c>
      <c r="E15">
        <v>0</v>
      </c>
      <c r="F15">
        <v>4</v>
      </c>
      <c r="G15">
        <v>9</v>
      </c>
      <c r="I15">
        <v>13</v>
      </c>
      <c r="J15">
        <v>20</v>
      </c>
      <c r="K15">
        <v>66</v>
      </c>
      <c r="L15">
        <v>160</v>
      </c>
      <c r="M15">
        <v>327</v>
      </c>
      <c r="N15">
        <v>586</v>
      </c>
      <c r="P15">
        <v>2.2184300000000001E-2</v>
      </c>
      <c r="Q15">
        <v>3.4129689999999997E-2</v>
      </c>
      <c r="R15">
        <v>0.11262799</v>
      </c>
      <c r="S15">
        <v>0.27303754000000002</v>
      </c>
      <c r="T15">
        <v>0.55802048000000004</v>
      </c>
      <c r="V15">
        <v>10179969</v>
      </c>
      <c r="W15">
        <v>11267171</v>
      </c>
      <c r="X15">
        <v>12147325</v>
      </c>
      <c r="Y15">
        <v>14455416</v>
      </c>
      <c r="Z15">
        <v>18473075</v>
      </c>
      <c r="AB15">
        <v>66522956</v>
      </c>
      <c r="AC15">
        <v>16541515</v>
      </c>
      <c r="AD15">
        <v>15875235</v>
      </c>
      <c r="AE15">
        <v>16185375</v>
      </c>
      <c r="AF15">
        <v>11351377</v>
      </c>
      <c r="AG15" s="15">
        <v>126500000</v>
      </c>
      <c r="AI15">
        <v>0.52597105</v>
      </c>
      <c r="AJ15">
        <v>0.1307873</v>
      </c>
      <c r="AK15">
        <v>0.12551929000000001</v>
      </c>
      <c r="AL15">
        <v>0.12797143999999999</v>
      </c>
      <c r="AM15">
        <v>8.9750910000000003E-2</v>
      </c>
      <c r="AO15">
        <v>3970921</v>
      </c>
      <c r="AP15">
        <v>3971320</v>
      </c>
      <c r="AQ15">
        <v>5096616</v>
      </c>
      <c r="AR15">
        <v>5278661</v>
      </c>
      <c r="AS15">
        <v>4846667</v>
      </c>
      <c r="AT15" s="3">
        <v>23200000</v>
      </c>
      <c r="AU15">
        <v>5182433</v>
      </c>
      <c r="AV15">
        <v>4712744</v>
      </c>
      <c r="AW15">
        <v>3018676</v>
      </c>
      <c r="AX15">
        <v>1664119</v>
      </c>
      <c r="AY15" s="3">
        <v>37700000</v>
      </c>
      <c r="BA15" s="19">
        <v>1.9500000000000001E-7</v>
      </c>
      <c r="BB15" s="19">
        <v>1.2100000000000001E-6</v>
      </c>
      <c r="BC15" s="19">
        <v>4.16E-6</v>
      </c>
      <c r="BD15" s="19">
        <v>9.8900000000000002E-6</v>
      </c>
      <c r="BE15" s="19">
        <v>2.8799999999999999E-5</v>
      </c>
      <c r="BG15">
        <v>4.5267739999999996</v>
      </c>
      <c r="BH15">
        <v>6.2659710000000004</v>
      </c>
      <c r="BI15">
        <v>19.592849999999999</v>
      </c>
      <c r="BJ15">
        <v>29.84102</v>
      </c>
      <c r="BK15">
        <v>47.938400000000001</v>
      </c>
      <c r="BL15">
        <v>108.16500000000001</v>
      </c>
      <c r="BN15">
        <v>4.1850600000000002E-2</v>
      </c>
      <c r="BO15">
        <v>5.7929700000000001E-2</v>
      </c>
      <c r="BP15">
        <v>0.18113850000000001</v>
      </c>
      <c r="BQ15">
        <v>0.27588420000000002</v>
      </c>
      <c r="BR15">
        <v>0.4431969</v>
      </c>
    </row>
    <row r="16" spans="1:70" x14ac:dyDescent="0.3">
      <c r="A16" t="s">
        <v>21</v>
      </c>
      <c r="B16" t="s">
        <v>22</v>
      </c>
      <c r="C16">
        <v>0</v>
      </c>
      <c r="D16">
        <v>0</v>
      </c>
      <c r="E16">
        <v>3</v>
      </c>
      <c r="F16">
        <v>8</v>
      </c>
      <c r="G16">
        <v>10</v>
      </c>
      <c r="I16">
        <v>21</v>
      </c>
      <c r="J16">
        <v>17</v>
      </c>
      <c r="K16">
        <v>42</v>
      </c>
      <c r="L16">
        <v>24</v>
      </c>
      <c r="M16">
        <v>17</v>
      </c>
      <c r="N16">
        <v>121</v>
      </c>
      <c r="P16">
        <v>0.17355371999999999</v>
      </c>
      <c r="Q16">
        <v>0.14049586999999999</v>
      </c>
      <c r="R16">
        <v>0.34710743999999999</v>
      </c>
      <c r="S16">
        <v>0.19834710999999999</v>
      </c>
      <c r="T16">
        <v>0.14049586999999999</v>
      </c>
      <c r="V16">
        <v>5143189</v>
      </c>
      <c r="W16">
        <v>5115769</v>
      </c>
      <c r="X16">
        <v>5770368</v>
      </c>
      <c r="Y16">
        <v>5651218</v>
      </c>
      <c r="Z16">
        <v>3990533</v>
      </c>
      <c r="AB16">
        <v>25671077</v>
      </c>
      <c r="AC16">
        <v>3146037</v>
      </c>
      <c r="AD16">
        <v>2151365</v>
      </c>
      <c r="AE16">
        <v>1025181</v>
      </c>
      <c r="AF16">
        <v>372338</v>
      </c>
      <c r="AG16">
        <v>32365998</v>
      </c>
      <c r="AI16">
        <v>0.79314956000000003</v>
      </c>
      <c r="AJ16">
        <v>9.7201919999999997E-2</v>
      </c>
      <c r="AK16">
        <v>6.6469909999999993E-2</v>
      </c>
      <c r="AL16">
        <v>3.1674630000000002E-2</v>
      </c>
      <c r="AM16">
        <v>1.150399E-2</v>
      </c>
      <c r="AO16">
        <v>3970921</v>
      </c>
      <c r="AP16">
        <v>3971320</v>
      </c>
      <c r="AQ16">
        <v>5096616</v>
      </c>
      <c r="AR16">
        <v>5278661</v>
      </c>
      <c r="AS16">
        <v>4846667</v>
      </c>
      <c r="AT16" s="3">
        <v>23200000</v>
      </c>
      <c r="AU16">
        <v>5182433</v>
      </c>
      <c r="AV16">
        <v>4712744</v>
      </c>
      <c r="AW16">
        <v>3018676</v>
      </c>
      <c r="AX16">
        <v>1664119</v>
      </c>
      <c r="AY16" s="3">
        <v>37700000</v>
      </c>
      <c r="BA16" s="19">
        <v>8.1800000000000005E-7</v>
      </c>
      <c r="BB16" s="19">
        <v>5.4E-6</v>
      </c>
      <c r="BC16" s="19">
        <v>1.95E-5</v>
      </c>
      <c r="BD16" s="19">
        <v>2.34E-5</v>
      </c>
      <c r="BE16" s="19">
        <v>4.57E-5</v>
      </c>
      <c r="BG16">
        <v>18.949259999999999</v>
      </c>
      <c r="BH16">
        <v>28.003920000000001</v>
      </c>
      <c r="BI16">
        <v>92.004490000000004</v>
      </c>
      <c r="BJ16">
        <v>70.668719999999993</v>
      </c>
      <c r="BK16">
        <v>75.979420000000005</v>
      </c>
      <c r="BL16">
        <v>285.60579999999999</v>
      </c>
      <c r="BN16">
        <v>6.6347600000000007E-2</v>
      </c>
      <c r="BO16">
        <v>9.8050899999999996E-2</v>
      </c>
      <c r="BP16">
        <v>0.32213799999999998</v>
      </c>
      <c r="BQ16">
        <v>0.2474345</v>
      </c>
      <c r="BR16">
        <v>0.26602900000000002</v>
      </c>
    </row>
    <row r="17" spans="1:70" x14ac:dyDescent="0.3">
      <c r="A17" t="s">
        <v>23</v>
      </c>
      <c r="B17" t="s">
        <v>24</v>
      </c>
      <c r="C17">
        <v>148</v>
      </c>
      <c r="D17">
        <v>73</v>
      </c>
      <c r="E17">
        <v>260</v>
      </c>
      <c r="F17">
        <v>784</v>
      </c>
      <c r="G17">
        <v>1947</v>
      </c>
      <c r="I17">
        <v>3212</v>
      </c>
      <c r="J17">
        <v>3274</v>
      </c>
      <c r="K17">
        <v>3380</v>
      </c>
      <c r="L17">
        <v>2347</v>
      </c>
      <c r="M17">
        <v>1408</v>
      </c>
      <c r="N17">
        <v>13621</v>
      </c>
      <c r="P17">
        <v>0.23581235</v>
      </c>
      <c r="Q17">
        <v>0.24036414</v>
      </c>
      <c r="R17">
        <v>0.24814623999999999</v>
      </c>
      <c r="S17">
        <v>0.17230746999999999</v>
      </c>
      <c r="T17">
        <v>0.1033698</v>
      </c>
      <c r="V17">
        <v>22169253</v>
      </c>
      <c r="W17">
        <v>22350463</v>
      </c>
      <c r="X17">
        <v>21735593</v>
      </c>
      <c r="Y17">
        <v>18880030</v>
      </c>
      <c r="Z17">
        <v>16547758</v>
      </c>
      <c r="AB17" s="15">
        <v>101700000</v>
      </c>
      <c r="AC17">
        <v>12757971</v>
      </c>
      <c r="AD17">
        <v>8264953</v>
      </c>
      <c r="AE17">
        <v>4188713</v>
      </c>
      <c r="AF17">
        <v>2038019</v>
      </c>
      <c r="AG17" s="15">
        <v>128900000</v>
      </c>
      <c r="AI17">
        <v>0.78865218000000004</v>
      </c>
      <c r="AJ17">
        <v>9.8950579999999996E-2</v>
      </c>
      <c r="AK17">
        <v>6.4102820000000005E-2</v>
      </c>
      <c r="AL17">
        <v>3.2487580000000002E-2</v>
      </c>
      <c r="AM17">
        <v>1.5806839999999999E-2</v>
      </c>
      <c r="AO17">
        <v>3970921</v>
      </c>
      <c r="AP17">
        <v>3971320</v>
      </c>
      <c r="AQ17">
        <v>5096616</v>
      </c>
      <c r="AR17">
        <v>5278661</v>
      </c>
      <c r="AS17">
        <v>4846667</v>
      </c>
      <c r="AT17" s="3">
        <v>23200000</v>
      </c>
      <c r="AU17">
        <v>5182433</v>
      </c>
      <c r="AV17">
        <v>4712744</v>
      </c>
      <c r="AW17">
        <v>3018676</v>
      </c>
      <c r="AX17">
        <v>1664119</v>
      </c>
      <c r="AY17" s="3">
        <v>37700000</v>
      </c>
      <c r="BA17" s="19">
        <v>3.1600000000000002E-5</v>
      </c>
      <c r="BB17" s="19">
        <v>2.566E-4</v>
      </c>
      <c r="BC17" s="19">
        <v>4.0900000000000002E-4</v>
      </c>
      <c r="BD17" s="19">
        <v>5.6030000000000001E-4</v>
      </c>
      <c r="BE17" s="19">
        <v>6.9090000000000004E-4</v>
      </c>
      <c r="BG17">
        <v>731.71810000000005</v>
      </c>
      <c r="BH17">
        <v>1329.9359999999999</v>
      </c>
      <c r="BI17">
        <v>1927.3040000000001</v>
      </c>
      <c r="BJ17">
        <v>1691.41</v>
      </c>
      <c r="BK17">
        <v>1149.6849999999999</v>
      </c>
      <c r="BL17">
        <v>6830.0529999999999</v>
      </c>
      <c r="BN17">
        <v>0.10713209999999999</v>
      </c>
      <c r="BO17">
        <v>0.19471830000000001</v>
      </c>
      <c r="BP17">
        <v>0.28217989999999998</v>
      </c>
      <c r="BQ17">
        <v>0.24764240000000001</v>
      </c>
      <c r="BR17">
        <v>0.16832739999999999</v>
      </c>
    </row>
    <row r="18" spans="1:70" x14ac:dyDescent="0.3">
      <c r="A18" t="s">
        <v>25</v>
      </c>
      <c r="B18" t="s">
        <v>26</v>
      </c>
      <c r="C18">
        <v>0</v>
      </c>
      <c r="D18">
        <v>1</v>
      </c>
      <c r="E18">
        <v>3</v>
      </c>
      <c r="F18">
        <v>11</v>
      </c>
      <c r="G18">
        <v>29</v>
      </c>
      <c r="I18">
        <v>44</v>
      </c>
      <c r="J18">
        <v>146</v>
      </c>
      <c r="K18">
        <v>497</v>
      </c>
      <c r="L18">
        <v>1628</v>
      </c>
      <c r="M18">
        <v>3766</v>
      </c>
      <c r="N18">
        <v>6081</v>
      </c>
      <c r="P18">
        <v>7.2356499999999997E-3</v>
      </c>
      <c r="Q18">
        <v>2.400921E-2</v>
      </c>
      <c r="R18">
        <v>8.1729979999999994E-2</v>
      </c>
      <c r="S18">
        <v>0.26771913000000003</v>
      </c>
      <c r="T18">
        <v>0.61930604</v>
      </c>
      <c r="V18">
        <v>1752763</v>
      </c>
      <c r="W18">
        <v>1953692</v>
      </c>
      <c r="X18">
        <v>2097480</v>
      </c>
      <c r="Y18">
        <v>2097531</v>
      </c>
      <c r="Z18">
        <v>2151436</v>
      </c>
      <c r="AB18">
        <v>10052902</v>
      </c>
      <c r="AC18">
        <v>2524072</v>
      </c>
      <c r="AD18">
        <v>2129501</v>
      </c>
      <c r="AE18">
        <v>1591524</v>
      </c>
      <c r="AF18">
        <v>836874</v>
      </c>
      <c r="AG18">
        <v>17134873</v>
      </c>
      <c r="AI18">
        <v>0.58669252999999999</v>
      </c>
      <c r="AJ18">
        <v>0.14730614</v>
      </c>
      <c r="AK18">
        <v>0.12427877</v>
      </c>
      <c r="AL18">
        <v>9.2882160000000005E-2</v>
      </c>
      <c r="AM18">
        <v>4.8840399999999999E-2</v>
      </c>
      <c r="AO18">
        <v>3970921</v>
      </c>
      <c r="AP18">
        <v>3971320</v>
      </c>
      <c r="AQ18">
        <v>5096616</v>
      </c>
      <c r="AR18">
        <v>5278661</v>
      </c>
      <c r="AS18">
        <v>4846667</v>
      </c>
      <c r="AT18" s="3">
        <v>23200000</v>
      </c>
      <c r="AU18">
        <v>5182433</v>
      </c>
      <c r="AV18">
        <v>4712744</v>
      </c>
      <c r="AW18">
        <v>3018676</v>
      </c>
      <c r="AX18">
        <v>1664119</v>
      </c>
      <c r="AY18" s="3">
        <v>37700000</v>
      </c>
      <c r="BA18" s="19">
        <v>4.3800000000000004E-6</v>
      </c>
      <c r="BB18" s="19">
        <v>5.7800000000000002E-5</v>
      </c>
      <c r="BC18" s="19">
        <v>2.3340000000000001E-4</v>
      </c>
      <c r="BD18" s="19">
        <v>1.0229E-3</v>
      </c>
      <c r="BE18" s="19">
        <v>4.5000999999999999E-3</v>
      </c>
      <c r="BG18">
        <v>101.3861</v>
      </c>
      <c r="BH18">
        <v>299.76769999999999</v>
      </c>
      <c r="BI18">
        <v>1099.8979999999999</v>
      </c>
      <c r="BJ18">
        <v>3087.8609999999999</v>
      </c>
      <c r="BK18">
        <v>7488.6679999999997</v>
      </c>
      <c r="BL18">
        <v>12077.58</v>
      </c>
      <c r="BN18">
        <v>8.3946000000000003E-3</v>
      </c>
      <c r="BO18">
        <v>2.4820200000000001E-2</v>
      </c>
      <c r="BP18">
        <v>9.1069399999999995E-2</v>
      </c>
      <c r="BQ18">
        <v>0.25566879999999997</v>
      </c>
      <c r="BR18">
        <v>0.62004700000000001</v>
      </c>
    </row>
    <row r="19" spans="1:70" x14ac:dyDescent="0.3">
      <c r="A19" t="s">
        <v>27</v>
      </c>
      <c r="B19" t="s">
        <v>28</v>
      </c>
      <c r="C19">
        <v>0</v>
      </c>
      <c r="D19">
        <v>0</v>
      </c>
      <c r="E19">
        <v>0</v>
      </c>
      <c r="F19">
        <v>0</v>
      </c>
      <c r="G19">
        <v>5</v>
      </c>
      <c r="I19">
        <v>5</v>
      </c>
      <c r="J19">
        <v>6</v>
      </c>
      <c r="K19">
        <v>21</v>
      </c>
      <c r="L19">
        <v>56</v>
      </c>
      <c r="M19">
        <v>156</v>
      </c>
      <c r="N19">
        <v>244</v>
      </c>
      <c r="P19">
        <v>2.0491800000000001E-2</v>
      </c>
      <c r="Q19">
        <v>2.459016E-2</v>
      </c>
      <c r="R19">
        <v>8.6065569999999994E-2</v>
      </c>
      <c r="S19">
        <v>0.2295082</v>
      </c>
      <c r="T19">
        <v>0.63934426</v>
      </c>
      <c r="V19">
        <v>614323</v>
      </c>
      <c r="W19">
        <v>643031</v>
      </c>
      <c r="X19">
        <v>726383</v>
      </c>
      <c r="Y19">
        <v>738724</v>
      </c>
      <c r="Z19">
        <v>724930</v>
      </c>
      <c r="AB19">
        <v>3447391</v>
      </c>
      <c r="AC19">
        <v>712508</v>
      </c>
      <c r="AD19">
        <v>586156</v>
      </c>
      <c r="AE19">
        <v>446448</v>
      </c>
      <c r="AF19">
        <v>228739</v>
      </c>
      <c r="AG19">
        <v>5421242</v>
      </c>
      <c r="AI19">
        <v>0.63590427999999999</v>
      </c>
      <c r="AJ19">
        <v>0.13142892</v>
      </c>
      <c r="AK19">
        <v>0.10812209</v>
      </c>
      <c r="AL19">
        <v>8.2351610000000006E-2</v>
      </c>
      <c r="AM19">
        <v>4.2193099999999997E-2</v>
      </c>
      <c r="AO19">
        <v>3970921</v>
      </c>
      <c r="AP19">
        <v>3971320</v>
      </c>
      <c r="AQ19">
        <v>5096616</v>
      </c>
      <c r="AR19">
        <v>5278661</v>
      </c>
      <c r="AS19">
        <v>4846667</v>
      </c>
      <c r="AT19" s="3">
        <v>23200000</v>
      </c>
      <c r="AU19">
        <v>5182433</v>
      </c>
      <c r="AV19">
        <v>4712744</v>
      </c>
      <c r="AW19">
        <v>3018676</v>
      </c>
      <c r="AX19">
        <v>1664119</v>
      </c>
      <c r="AY19" s="3">
        <v>37700000</v>
      </c>
      <c r="BA19" s="19">
        <v>1.4500000000000001E-6</v>
      </c>
      <c r="BB19" s="19">
        <v>8.4200000000000007E-6</v>
      </c>
      <c r="BC19" s="19">
        <v>3.5800000000000003E-5</v>
      </c>
      <c r="BD19" s="19">
        <v>1.2540000000000001E-4</v>
      </c>
      <c r="BE19" s="19">
        <v>6.8199999999999999E-4</v>
      </c>
      <c r="BG19">
        <v>33.596690000000002</v>
      </c>
      <c r="BH19">
        <v>43.64105</v>
      </c>
      <c r="BI19">
        <v>168.84180000000001</v>
      </c>
      <c r="BJ19">
        <v>378.64620000000002</v>
      </c>
      <c r="BK19">
        <v>1134.9290000000001</v>
      </c>
      <c r="BL19">
        <v>1759.655</v>
      </c>
      <c r="BN19">
        <v>1.90928E-2</v>
      </c>
      <c r="BO19">
        <v>2.4800900000000001E-2</v>
      </c>
      <c r="BP19">
        <v>9.5951599999999998E-2</v>
      </c>
      <c r="BQ19">
        <v>0.21518209999999999</v>
      </c>
      <c r="BR19">
        <v>0.64497260000000001</v>
      </c>
    </row>
    <row r="20" spans="1:70" x14ac:dyDescent="0.3">
      <c r="A20" t="s">
        <v>29</v>
      </c>
      <c r="B20" t="s">
        <v>30</v>
      </c>
      <c r="C20">
        <v>0</v>
      </c>
      <c r="D20">
        <v>12.9976</v>
      </c>
      <c r="E20">
        <v>47.9392</v>
      </c>
      <c r="F20">
        <v>84.231200000000001</v>
      </c>
      <c r="G20">
        <v>200.70320000000001</v>
      </c>
      <c r="I20">
        <v>345.87119999999999</v>
      </c>
      <c r="J20">
        <v>427.06400000000002</v>
      </c>
      <c r="K20">
        <v>503.53039999999999</v>
      </c>
      <c r="L20">
        <v>293.88080000000002</v>
      </c>
      <c r="M20">
        <v>107.35680000000001</v>
      </c>
      <c r="N20">
        <v>1677.7031999999999</v>
      </c>
      <c r="P20">
        <v>0.20615755999999999</v>
      </c>
      <c r="Q20">
        <v>0.25455276999999998</v>
      </c>
      <c r="R20">
        <v>0.30013079999999998</v>
      </c>
      <c r="S20">
        <v>0.17516852999999999</v>
      </c>
      <c r="T20">
        <v>6.3990340000000007E-2</v>
      </c>
      <c r="V20">
        <v>53462232</v>
      </c>
      <c r="W20">
        <v>45427436</v>
      </c>
      <c r="X20">
        <v>39930362</v>
      </c>
      <c r="Y20">
        <v>30816023</v>
      </c>
      <c r="Z20">
        <v>21248747</v>
      </c>
      <c r="AB20" s="15">
        <v>190900000</v>
      </c>
      <c r="AC20">
        <v>15122613</v>
      </c>
      <c r="AD20">
        <v>8902414</v>
      </c>
      <c r="AE20">
        <v>4558929</v>
      </c>
      <c r="AF20">
        <v>1423575</v>
      </c>
      <c r="AG20" s="15">
        <v>220900000</v>
      </c>
      <c r="AI20">
        <v>0.86415313000000005</v>
      </c>
      <c r="AJ20">
        <v>6.8461469999999996E-2</v>
      </c>
      <c r="AK20">
        <v>4.0302049999999999E-2</v>
      </c>
      <c r="AL20">
        <v>2.0638690000000001E-2</v>
      </c>
      <c r="AM20">
        <v>6.4446599999999996E-3</v>
      </c>
      <c r="AO20">
        <v>3970921</v>
      </c>
      <c r="AP20">
        <v>3971320</v>
      </c>
      <c r="AQ20">
        <v>5096616</v>
      </c>
      <c r="AR20">
        <v>5278661</v>
      </c>
      <c r="AS20">
        <v>4846667</v>
      </c>
      <c r="AT20" s="3">
        <v>23200000</v>
      </c>
      <c r="AU20">
        <v>5182433</v>
      </c>
      <c r="AV20">
        <v>4712744</v>
      </c>
      <c r="AW20">
        <v>3018676</v>
      </c>
      <c r="AX20">
        <v>1664119</v>
      </c>
      <c r="AY20" s="3">
        <v>37700000</v>
      </c>
      <c r="BA20" s="19">
        <v>1.81E-6</v>
      </c>
      <c r="BB20" s="19">
        <v>2.8200000000000001E-5</v>
      </c>
      <c r="BC20" s="19">
        <v>5.66E-5</v>
      </c>
      <c r="BD20" s="19">
        <v>6.4499999999999996E-5</v>
      </c>
      <c r="BE20" s="19">
        <v>7.5400000000000003E-5</v>
      </c>
      <c r="BG20">
        <v>41.97204</v>
      </c>
      <c r="BH20">
        <v>146.35239999999999</v>
      </c>
      <c r="BI20">
        <v>266.55799999999999</v>
      </c>
      <c r="BJ20">
        <v>194.59200000000001</v>
      </c>
      <c r="BK20">
        <v>125.4971</v>
      </c>
      <c r="BL20">
        <v>774.97149999999999</v>
      </c>
      <c r="BN20">
        <v>5.4159499999999999E-2</v>
      </c>
      <c r="BO20">
        <v>0.18884870000000001</v>
      </c>
      <c r="BP20">
        <v>0.3439585</v>
      </c>
      <c r="BQ20">
        <v>0.25109569999999998</v>
      </c>
      <c r="BR20">
        <v>0.16193769999999999</v>
      </c>
    </row>
    <row r="21" spans="1:70" x14ac:dyDescent="0.3">
      <c r="A21" t="s">
        <v>31</v>
      </c>
      <c r="B21" t="s">
        <v>32</v>
      </c>
      <c r="C21">
        <v>22</v>
      </c>
      <c r="D21">
        <v>14</v>
      </c>
      <c r="E21">
        <v>66</v>
      </c>
      <c r="F21">
        <v>211</v>
      </c>
      <c r="G21">
        <v>625</v>
      </c>
      <c r="I21">
        <v>938</v>
      </c>
      <c r="J21">
        <v>1415</v>
      </c>
      <c r="K21">
        <v>2105</v>
      </c>
      <c r="L21">
        <v>1819</v>
      </c>
      <c r="M21">
        <v>1184</v>
      </c>
      <c r="N21">
        <v>7461</v>
      </c>
      <c r="P21">
        <v>0.12572041</v>
      </c>
      <c r="Q21">
        <v>0.18965286000000001</v>
      </c>
      <c r="R21">
        <v>0.28213376000000001</v>
      </c>
      <c r="S21">
        <v>0.24380109999999999</v>
      </c>
      <c r="T21">
        <v>0.15869185999999999</v>
      </c>
      <c r="V21">
        <v>5445400</v>
      </c>
      <c r="W21">
        <v>5134604</v>
      </c>
      <c r="X21">
        <v>5375785</v>
      </c>
      <c r="Y21">
        <v>5231162</v>
      </c>
      <c r="Z21">
        <v>4346664</v>
      </c>
      <c r="AB21">
        <v>25533615</v>
      </c>
      <c r="AC21">
        <v>3313879</v>
      </c>
      <c r="AD21">
        <v>2276639</v>
      </c>
      <c r="AE21">
        <v>1255409</v>
      </c>
      <c r="AF21">
        <v>592304</v>
      </c>
      <c r="AG21">
        <v>32971846</v>
      </c>
      <c r="AI21">
        <v>0.77440659999999995</v>
      </c>
      <c r="AJ21">
        <v>0.10050632</v>
      </c>
      <c r="AK21">
        <v>6.904797E-2</v>
      </c>
      <c r="AL21">
        <v>3.807518E-2</v>
      </c>
      <c r="AM21">
        <v>1.7963929999999999E-2</v>
      </c>
      <c r="AO21">
        <v>3970921</v>
      </c>
      <c r="AP21">
        <v>3971320</v>
      </c>
      <c r="AQ21">
        <v>5096616</v>
      </c>
      <c r="AR21">
        <v>5278661</v>
      </c>
      <c r="AS21">
        <v>4846667</v>
      </c>
      <c r="AT21" s="3">
        <v>23200000</v>
      </c>
      <c r="AU21">
        <v>5182433</v>
      </c>
      <c r="AV21">
        <v>4712744</v>
      </c>
      <c r="AW21">
        <v>3018676</v>
      </c>
      <c r="AX21">
        <v>1664119</v>
      </c>
      <c r="AY21" s="3">
        <v>37700000</v>
      </c>
      <c r="BA21" s="19">
        <v>3.6699999999999998E-5</v>
      </c>
      <c r="BB21" s="19">
        <v>4.2700000000000002E-4</v>
      </c>
      <c r="BC21" s="19">
        <v>9.2460000000000003E-4</v>
      </c>
      <c r="BD21" s="19">
        <v>1.4488999999999999E-3</v>
      </c>
      <c r="BE21" s="19">
        <v>1.9989999999999999E-3</v>
      </c>
      <c r="BG21">
        <v>850.95680000000004</v>
      </c>
      <c r="BH21">
        <v>2212.8580000000002</v>
      </c>
      <c r="BI21">
        <v>4357.4440000000004</v>
      </c>
      <c r="BJ21">
        <v>4373.8509999999997</v>
      </c>
      <c r="BK21">
        <v>3326.53</v>
      </c>
      <c r="BL21">
        <v>15121.64</v>
      </c>
      <c r="BN21">
        <v>5.6274100000000001E-2</v>
      </c>
      <c r="BO21">
        <v>0.1463372</v>
      </c>
      <c r="BP21">
        <v>0.28815950000000001</v>
      </c>
      <c r="BQ21">
        <v>0.28924450000000002</v>
      </c>
      <c r="BR21">
        <v>0.21998470000000001</v>
      </c>
    </row>
    <row r="22" spans="1:70" x14ac:dyDescent="0.3">
      <c r="A22" t="s">
        <v>33</v>
      </c>
      <c r="B22" t="s">
        <v>34</v>
      </c>
      <c r="C22">
        <v>17</v>
      </c>
      <c r="D22">
        <v>13</v>
      </c>
      <c r="E22">
        <v>23</v>
      </c>
      <c r="F22">
        <v>67</v>
      </c>
      <c r="G22">
        <v>68</v>
      </c>
      <c r="I22">
        <v>188</v>
      </c>
      <c r="J22">
        <v>193</v>
      </c>
      <c r="K22">
        <v>336</v>
      </c>
      <c r="L22">
        <v>261</v>
      </c>
      <c r="M22">
        <v>136</v>
      </c>
      <c r="N22">
        <v>1114</v>
      </c>
      <c r="P22">
        <v>0.16876121999999999</v>
      </c>
      <c r="Q22">
        <v>0.17324955</v>
      </c>
      <c r="R22">
        <v>0.30161579999999999</v>
      </c>
      <c r="S22">
        <v>0.23429084</v>
      </c>
      <c r="T22">
        <v>0.12208259</v>
      </c>
      <c r="V22">
        <v>22014294</v>
      </c>
      <c r="W22">
        <v>21369695</v>
      </c>
      <c r="X22">
        <v>19584114</v>
      </c>
      <c r="Y22">
        <v>15501927</v>
      </c>
      <c r="Z22">
        <v>12311227</v>
      </c>
      <c r="AB22">
        <v>90781257</v>
      </c>
      <c r="AC22">
        <v>9366920</v>
      </c>
      <c r="AD22">
        <v>5878871</v>
      </c>
      <c r="AE22">
        <v>2639619</v>
      </c>
      <c r="AF22">
        <v>914418</v>
      </c>
      <c r="AG22" s="15">
        <v>109600000</v>
      </c>
      <c r="AI22">
        <v>0.82843911000000003</v>
      </c>
      <c r="AJ22">
        <v>8.5479349999999996E-2</v>
      </c>
      <c r="AK22">
        <v>5.3648590000000003E-2</v>
      </c>
      <c r="AL22">
        <v>2.4088269999999998E-2</v>
      </c>
      <c r="AM22">
        <v>8.3446700000000002E-3</v>
      </c>
      <c r="AO22">
        <v>3970921</v>
      </c>
      <c r="AP22">
        <v>3971320</v>
      </c>
      <c r="AQ22">
        <v>5096616</v>
      </c>
      <c r="AR22">
        <v>5278661</v>
      </c>
      <c r="AS22">
        <v>4846667</v>
      </c>
      <c r="AT22" s="3">
        <v>23200000</v>
      </c>
      <c r="AU22">
        <v>5182433</v>
      </c>
      <c r="AV22">
        <v>4712744</v>
      </c>
      <c r="AW22">
        <v>3018676</v>
      </c>
      <c r="AX22">
        <v>1664119</v>
      </c>
      <c r="AY22" s="3">
        <v>37700000</v>
      </c>
      <c r="BA22" s="19">
        <v>2.0700000000000001E-6</v>
      </c>
      <c r="BB22" s="19">
        <v>2.0599999999999999E-5</v>
      </c>
      <c r="BC22" s="19">
        <v>5.7200000000000001E-5</v>
      </c>
      <c r="BD22" s="19">
        <v>9.8900000000000005E-5</v>
      </c>
      <c r="BE22" s="19">
        <v>1.4870000000000001E-4</v>
      </c>
      <c r="BG22">
        <v>47.97099</v>
      </c>
      <c r="BH22">
        <v>106.7811</v>
      </c>
      <c r="BI22">
        <v>269.35140000000001</v>
      </c>
      <c r="BJ22">
        <v>298.48039999999997</v>
      </c>
      <c r="BK22">
        <v>247.50190000000001</v>
      </c>
      <c r="BL22">
        <v>970.08569999999997</v>
      </c>
      <c r="BN22">
        <v>4.9450300000000003E-2</v>
      </c>
      <c r="BO22">
        <v>0.1100738</v>
      </c>
      <c r="BP22">
        <v>0.2776573</v>
      </c>
      <c r="BQ22">
        <v>0.30768450000000003</v>
      </c>
      <c r="BR22">
        <v>0.25513400000000003</v>
      </c>
    </row>
    <row r="23" spans="1:70" x14ac:dyDescent="0.3">
      <c r="A23" t="s">
        <v>35</v>
      </c>
      <c r="B23" t="s">
        <v>36</v>
      </c>
      <c r="C23">
        <v>0</v>
      </c>
      <c r="D23">
        <v>0</v>
      </c>
      <c r="E23">
        <v>2</v>
      </c>
      <c r="F23">
        <v>1</v>
      </c>
      <c r="G23">
        <v>17</v>
      </c>
      <c r="I23">
        <v>20</v>
      </c>
      <c r="J23">
        <v>49</v>
      </c>
      <c r="K23">
        <v>137</v>
      </c>
      <c r="L23">
        <v>293</v>
      </c>
      <c r="M23">
        <v>1025</v>
      </c>
      <c r="N23">
        <v>1524</v>
      </c>
      <c r="P23">
        <v>1.3123360000000001E-2</v>
      </c>
      <c r="Q23">
        <v>3.2152229999999997E-2</v>
      </c>
      <c r="R23">
        <v>8.9895009999999997E-2</v>
      </c>
      <c r="S23">
        <v>0.19225722000000001</v>
      </c>
      <c r="T23">
        <v>0.67257217999999996</v>
      </c>
      <c r="V23">
        <v>841076</v>
      </c>
      <c r="W23">
        <v>1015166</v>
      </c>
      <c r="X23">
        <v>1073698</v>
      </c>
      <c r="Y23">
        <v>1215309</v>
      </c>
      <c r="Z23">
        <v>1575911</v>
      </c>
      <c r="AB23">
        <v>5721160</v>
      </c>
      <c r="AC23">
        <v>1481007</v>
      </c>
      <c r="AD23">
        <v>1293824</v>
      </c>
      <c r="AE23">
        <v>1018314</v>
      </c>
      <c r="AF23">
        <v>682402</v>
      </c>
      <c r="AG23">
        <v>10196707</v>
      </c>
      <c r="AI23">
        <v>0.56107918000000001</v>
      </c>
      <c r="AJ23">
        <v>0.14524366</v>
      </c>
      <c r="AK23">
        <v>0.12688645000000001</v>
      </c>
      <c r="AL23">
        <v>9.9866949999999996E-2</v>
      </c>
      <c r="AM23">
        <v>6.6923759999999999E-2</v>
      </c>
      <c r="AO23">
        <v>3970921</v>
      </c>
      <c r="AP23">
        <v>3971320</v>
      </c>
      <c r="AQ23">
        <v>5096616</v>
      </c>
      <c r="AR23">
        <v>5278661</v>
      </c>
      <c r="AS23">
        <v>4846667</v>
      </c>
      <c r="AT23" s="3">
        <v>23200000</v>
      </c>
      <c r="AU23">
        <v>5182433</v>
      </c>
      <c r="AV23">
        <v>4712744</v>
      </c>
      <c r="AW23">
        <v>3018676</v>
      </c>
      <c r="AX23">
        <v>1664119</v>
      </c>
      <c r="AY23" s="3">
        <v>37700000</v>
      </c>
      <c r="BA23" s="19">
        <v>3.4999999999999999E-6</v>
      </c>
      <c r="BB23" s="19">
        <v>3.3099999999999998E-5</v>
      </c>
      <c r="BC23" s="19">
        <v>1.059E-4</v>
      </c>
      <c r="BD23" s="19">
        <v>2.877E-4</v>
      </c>
      <c r="BE23" s="19">
        <v>1.5020000000000001E-3</v>
      </c>
      <c r="BG23">
        <v>80.977230000000006</v>
      </c>
      <c r="BH23">
        <v>171.4639</v>
      </c>
      <c r="BI23">
        <v>499.0215</v>
      </c>
      <c r="BJ23">
        <v>868.5652</v>
      </c>
      <c r="BK23">
        <v>2499.585</v>
      </c>
      <c r="BL23">
        <v>4119.6130000000003</v>
      </c>
      <c r="BN23">
        <v>1.96565E-2</v>
      </c>
      <c r="BO23">
        <v>4.1621400000000003E-2</v>
      </c>
      <c r="BP23">
        <v>0.12113309999999999</v>
      </c>
      <c r="BQ23">
        <v>0.21083660000000001</v>
      </c>
      <c r="BR23">
        <v>0.60675239999999997</v>
      </c>
    </row>
    <row r="24" spans="1:70" x14ac:dyDescent="0.3">
      <c r="A24" t="s">
        <v>37</v>
      </c>
      <c r="B24" t="s">
        <v>38</v>
      </c>
      <c r="C24">
        <v>0</v>
      </c>
      <c r="D24">
        <v>0</v>
      </c>
      <c r="E24">
        <v>0</v>
      </c>
      <c r="F24">
        <v>1</v>
      </c>
      <c r="G24">
        <v>3</v>
      </c>
      <c r="I24">
        <v>4</v>
      </c>
      <c r="J24">
        <v>14</v>
      </c>
      <c r="K24">
        <v>33</v>
      </c>
      <c r="L24">
        <v>68</v>
      </c>
      <c r="M24">
        <v>106</v>
      </c>
      <c r="N24">
        <v>225</v>
      </c>
      <c r="P24">
        <v>1.777778E-2</v>
      </c>
      <c r="Q24">
        <v>6.2222220000000002E-2</v>
      </c>
      <c r="R24">
        <v>0.14666667</v>
      </c>
      <c r="S24">
        <v>0.30222221999999999</v>
      </c>
      <c r="T24">
        <v>0.47111111</v>
      </c>
      <c r="V24">
        <v>4153813</v>
      </c>
      <c r="W24">
        <v>4753258</v>
      </c>
      <c r="X24">
        <v>6716294</v>
      </c>
      <c r="Y24">
        <v>7079839</v>
      </c>
      <c r="Z24">
        <v>8218844</v>
      </c>
      <c r="AB24">
        <v>30922048</v>
      </c>
      <c r="AC24">
        <v>8476699</v>
      </c>
      <c r="AD24">
        <v>6453706</v>
      </c>
      <c r="AE24">
        <v>3560646</v>
      </c>
      <c r="AF24">
        <v>1856084</v>
      </c>
      <c r="AG24">
        <v>51269183</v>
      </c>
      <c r="AI24">
        <v>0.60313128000000005</v>
      </c>
      <c r="AJ24">
        <v>0.16533712</v>
      </c>
      <c r="AK24">
        <v>0.12587884999999999</v>
      </c>
      <c r="AL24">
        <v>6.9450020000000001E-2</v>
      </c>
      <c r="AM24">
        <v>3.6202720000000001E-2</v>
      </c>
      <c r="AO24">
        <v>3970921</v>
      </c>
      <c r="AP24">
        <v>3971320</v>
      </c>
      <c r="AQ24">
        <v>5096616</v>
      </c>
      <c r="AR24">
        <v>5278661</v>
      </c>
      <c r="AS24">
        <v>4846667</v>
      </c>
      <c r="AT24" s="3">
        <v>23200000</v>
      </c>
      <c r="AU24">
        <v>5182433</v>
      </c>
      <c r="AV24">
        <v>4712744</v>
      </c>
      <c r="AW24">
        <v>3018676</v>
      </c>
      <c r="AX24">
        <v>1664119</v>
      </c>
      <c r="AY24" s="3">
        <v>37700000</v>
      </c>
      <c r="BA24" s="19">
        <v>1.29E-7</v>
      </c>
      <c r="BB24" s="19">
        <v>1.6500000000000001E-6</v>
      </c>
      <c r="BC24" s="19">
        <v>5.1100000000000002E-6</v>
      </c>
      <c r="BD24" s="19">
        <v>1.91E-5</v>
      </c>
      <c r="BE24" s="19">
        <v>5.7099999999999999E-5</v>
      </c>
      <c r="BG24">
        <v>2.9964620000000002</v>
      </c>
      <c r="BH24">
        <v>8.5592360000000003</v>
      </c>
      <c r="BI24">
        <v>24.09787</v>
      </c>
      <c r="BJ24">
        <v>57.649639999999998</v>
      </c>
      <c r="BK24">
        <v>95.03698</v>
      </c>
      <c r="BL24">
        <v>188.34020000000001</v>
      </c>
      <c r="BN24">
        <v>1.5909800000000002E-2</v>
      </c>
      <c r="BO24">
        <v>4.5445600000000003E-2</v>
      </c>
      <c r="BP24">
        <v>0.1279486</v>
      </c>
      <c r="BQ24">
        <v>0.30609320000000001</v>
      </c>
      <c r="BR24">
        <v>0.50460280000000002</v>
      </c>
    </row>
    <row r="25" spans="1:70" x14ac:dyDescent="0.3">
      <c r="A25" t="s">
        <v>39</v>
      </c>
      <c r="B25" t="s">
        <v>40</v>
      </c>
      <c r="C25">
        <v>3</v>
      </c>
      <c r="D25">
        <v>5</v>
      </c>
      <c r="E25">
        <v>26</v>
      </c>
      <c r="F25">
        <v>109</v>
      </c>
      <c r="G25">
        <v>231</v>
      </c>
      <c r="I25">
        <v>374</v>
      </c>
      <c r="J25">
        <v>446</v>
      </c>
      <c r="K25">
        <v>487</v>
      </c>
      <c r="L25">
        <v>320</v>
      </c>
      <c r="M25">
        <v>195</v>
      </c>
      <c r="N25">
        <v>1822</v>
      </c>
      <c r="P25">
        <v>0.20526894000000001</v>
      </c>
      <c r="Q25">
        <v>0.24478595</v>
      </c>
      <c r="R25">
        <v>0.26728869</v>
      </c>
      <c r="S25">
        <v>0.17563117</v>
      </c>
      <c r="T25">
        <v>0.10702525</v>
      </c>
      <c r="V25">
        <v>11585605</v>
      </c>
      <c r="W25">
        <v>10409174</v>
      </c>
      <c r="X25">
        <v>10141489</v>
      </c>
      <c r="Y25">
        <v>10155325</v>
      </c>
      <c r="Z25">
        <v>7043275</v>
      </c>
      <c r="AB25">
        <v>49334868</v>
      </c>
      <c r="AC25">
        <v>4911532</v>
      </c>
      <c r="AD25">
        <v>3164441</v>
      </c>
      <c r="AE25">
        <v>1476055</v>
      </c>
      <c r="AF25">
        <v>421794</v>
      </c>
      <c r="AG25">
        <v>59308690</v>
      </c>
      <c r="AI25">
        <v>0.83183202999999994</v>
      </c>
      <c r="AJ25">
        <v>8.2813020000000001E-2</v>
      </c>
      <c r="AK25">
        <v>5.3355439999999997E-2</v>
      </c>
      <c r="AL25">
        <v>2.4887670000000001E-2</v>
      </c>
      <c r="AM25">
        <v>7.1118400000000003E-3</v>
      </c>
      <c r="AO25">
        <v>3970921</v>
      </c>
      <c r="AP25">
        <v>3971320</v>
      </c>
      <c r="AQ25">
        <v>5096616</v>
      </c>
      <c r="AR25">
        <v>5278661</v>
      </c>
      <c r="AS25">
        <v>4846667</v>
      </c>
      <c r="AT25" s="3">
        <v>23200000</v>
      </c>
      <c r="AU25">
        <v>5182433</v>
      </c>
      <c r="AV25">
        <v>4712744</v>
      </c>
      <c r="AW25">
        <v>3018676</v>
      </c>
      <c r="AX25">
        <v>1664119</v>
      </c>
      <c r="AY25" s="3">
        <v>37700000</v>
      </c>
      <c r="BA25" s="19">
        <v>7.5800000000000003E-6</v>
      </c>
      <c r="BB25" s="19">
        <v>9.0799999999999998E-5</v>
      </c>
      <c r="BC25" s="19">
        <v>1.539E-4</v>
      </c>
      <c r="BD25" s="19">
        <v>2.1680000000000001E-4</v>
      </c>
      <c r="BE25" s="19">
        <v>4.6230000000000002E-4</v>
      </c>
      <c r="BG25">
        <v>175.60409999999999</v>
      </c>
      <c r="BH25">
        <v>470.59960000000001</v>
      </c>
      <c r="BI25">
        <v>725.28020000000004</v>
      </c>
      <c r="BJ25">
        <v>654.43110000000001</v>
      </c>
      <c r="BK25">
        <v>769.34050000000002</v>
      </c>
      <c r="BL25">
        <v>2795.2559999999999</v>
      </c>
      <c r="BN25">
        <v>6.2822199999999995E-2</v>
      </c>
      <c r="BO25">
        <v>0.1683566</v>
      </c>
      <c r="BP25">
        <v>0.25946829999999999</v>
      </c>
      <c r="BQ25">
        <v>0.2341221</v>
      </c>
      <c r="BR25">
        <v>0.2752308</v>
      </c>
    </row>
    <row r="26" spans="1:70" x14ac:dyDescent="0.3">
      <c r="A26" t="s">
        <v>41</v>
      </c>
      <c r="B26" t="s">
        <v>42</v>
      </c>
      <c r="C26">
        <v>2</v>
      </c>
      <c r="D26">
        <v>5</v>
      </c>
      <c r="E26">
        <v>24</v>
      </c>
      <c r="F26">
        <v>63</v>
      </c>
      <c r="G26">
        <v>217</v>
      </c>
      <c r="I26">
        <v>311</v>
      </c>
      <c r="J26">
        <v>656</v>
      </c>
      <c r="K26">
        <v>1822</v>
      </c>
      <c r="L26">
        <v>4886</v>
      </c>
      <c r="M26">
        <v>12861</v>
      </c>
      <c r="N26">
        <v>20536</v>
      </c>
      <c r="P26">
        <v>1.514414E-2</v>
      </c>
      <c r="Q26">
        <v>3.1943899999999997E-2</v>
      </c>
      <c r="R26">
        <v>8.8722239999999994E-2</v>
      </c>
      <c r="S26">
        <v>0.23792364999999999</v>
      </c>
      <c r="T26">
        <v>0.62626607000000001</v>
      </c>
      <c r="V26">
        <v>4234487</v>
      </c>
      <c r="W26">
        <v>4736077</v>
      </c>
      <c r="X26">
        <v>4617599</v>
      </c>
      <c r="Y26">
        <v>5901993</v>
      </c>
      <c r="Z26">
        <v>7938499</v>
      </c>
      <c r="AB26">
        <v>27428655</v>
      </c>
      <c r="AC26">
        <v>7046327</v>
      </c>
      <c r="AD26">
        <v>5340654</v>
      </c>
      <c r="AE26">
        <v>4015306</v>
      </c>
      <c r="AF26">
        <v>2923841</v>
      </c>
      <c r="AG26">
        <v>46754783</v>
      </c>
      <c r="AI26">
        <v>0.58664917999999999</v>
      </c>
      <c r="AJ26">
        <v>0.15070815000000001</v>
      </c>
      <c r="AK26">
        <v>0.11422690000000001</v>
      </c>
      <c r="AL26">
        <v>8.5880109999999996E-2</v>
      </c>
      <c r="AM26">
        <v>6.2535660000000007E-2</v>
      </c>
      <c r="AO26">
        <v>3970921</v>
      </c>
      <c r="AP26">
        <v>3971320</v>
      </c>
      <c r="AQ26">
        <v>5096616</v>
      </c>
      <c r="AR26">
        <v>5278661</v>
      </c>
      <c r="AS26">
        <v>4846667</v>
      </c>
      <c r="AT26" s="3">
        <v>23200000</v>
      </c>
      <c r="AU26">
        <v>5182433</v>
      </c>
      <c r="AV26">
        <v>4712744</v>
      </c>
      <c r="AW26">
        <v>3018676</v>
      </c>
      <c r="AX26">
        <v>1664119</v>
      </c>
      <c r="AY26" s="3">
        <v>37700000</v>
      </c>
      <c r="BA26" s="19">
        <v>1.13E-5</v>
      </c>
      <c r="BB26" s="19">
        <v>9.31E-5</v>
      </c>
      <c r="BC26" s="19">
        <v>3.412E-4</v>
      </c>
      <c r="BD26" s="19">
        <v>1.2168000000000001E-3</v>
      </c>
      <c r="BE26" s="19">
        <v>4.3987000000000002E-3</v>
      </c>
      <c r="BG26">
        <v>262.6472</v>
      </c>
      <c r="BH26">
        <v>482.47489999999999</v>
      </c>
      <c r="BI26">
        <v>1607.7840000000001</v>
      </c>
      <c r="BJ26">
        <v>3673.2570000000001</v>
      </c>
      <c r="BK26">
        <v>7319.9030000000002</v>
      </c>
      <c r="BL26">
        <v>13346.07</v>
      </c>
      <c r="BN26">
        <v>1.9679700000000001E-2</v>
      </c>
      <c r="BO26">
        <v>3.6151099999999999E-2</v>
      </c>
      <c r="BP26">
        <v>0.1204688</v>
      </c>
      <c r="BQ26">
        <v>0.27523140000000001</v>
      </c>
      <c r="BR26">
        <v>0.54846890000000004</v>
      </c>
    </row>
    <row r="27" spans="1:70" x14ac:dyDescent="0.3">
      <c r="A27" t="s">
        <v>63</v>
      </c>
      <c r="B27" t="s">
        <v>64</v>
      </c>
      <c r="C27">
        <v>1</v>
      </c>
      <c r="D27">
        <v>0</v>
      </c>
      <c r="E27">
        <v>8</v>
      </c>
      <c r="F27">
        <v>13</v>
      </c>
      <c r="G27">
        <v>42</v>
      </c>
      <c r="I27">
        <v>64</v>
      </c>
      <c r="J27">
        <v>146</v>
      </c>
      <c r="K27">
        <v>358</v>
      </c>
      <c r="L27">
        <v>1105</v>
      </c>
      <c r="M27">
        <v>3380</v>
      </c>
      <c r="N27">
        <v>5053</v>
      </c>
      <c r="P27">
        <v>1.266574E-2</v>
      </c>
      <c r="Q27">
        <v>2.8893729999999999E-2</v>
      </c>
      <c r="R27">
        <v>7.0848999999999995E-2</v>
      </c>
      <c r="S27">
        <v>0.21868197</v>
      </c>
      <c r="T27">
        <v>0.66890956000000001</v>
      </c>
      <c r="V27">
        <v>1193951</v>
      </c>
      <c r="W27">
        <v>1127127</v>
      </c>
      <c r="X27">
        <v>1276930</v>
      </c>
      <c r="Y27">
        <v>1320299</v>
      </c>
      <c r="Z27">
        <v>1264123</v>
      </c>
      <c r="AB27">
        <v>6182430</v>
      </c>
      <c r="AC27">
        <v>1296647</v>
      </c>
      <c r="AD27">
        <v>1093868</v>
      </c>
      <c r="AE27">
        <v>994244</v>
      </c>
      <c r="AF27">
        <v>532081</v>
      </c>
      <c r="AG27">
        <v>10099270</v>
      </c>
      <c r="AI27">
        <v>0.61216603000000003</v>
      </c>
      <c r="AJ27">
        <v>0.12839017</v>
      </c>
      <c r="AK27">
        <v>0.10831159</v>
      </c>
      <c r="AL27">
        <v>9.8447119999999999E-2</v>
      </c>
      <c r="AM27">
        <v>5.2685099999999999E-2</v>
      </c>
      <c r="AO27">
        <v>3970921</v>
      </c>
      <c r="AP27">
        <v>3971320</v>
      </c>
      <c r="AQ27">
        <v>5096616</v>
      </c>
      <c r="AR27">
        <v>5278661</v>
      </c>
      <c r="AS27">
        <v>4846667</v>
      </c>
      <c r="AT27" s="3">
        <v>23200000</v>
      </c>
      <c r="AU27">
        <v>5182433</v>
      </c>
      <c r="AV27">
        <v>4712744</v>
      </c>
      <c r="AW27">
        <v>3018676</v>
      </c>
      <c r="AX27">
        <v>1664119</v>
      </c>
      <c r="AY27" s="3">
        <v>37700000</v>
      </c>
      <c r="BA27" s="19">
        <v>1.04E-5</v>
      </c>
      <c r="BB27" s="19">
        <v>1.126E-4</v>
      </c>
      <c r="BC27" s="19">
        <v>3.2729999999999999E-4</v>
      </c>
      <c r="BD27" s="19">
        <v>1.1114E-3</v>
      </c>
      <c r="BE27" s="19">
        <v>6.3524000000000002E-3</v>
      </c>
      <c r="BG27">
        <v>239.7937</v>
      </c>
      <c r="BH27">
        <v>583.53219999999999</v>
      </c>
      <c r="BI27">
        <v>1542.3820000000001</v>
      </c>
      <c r="BJ27">
        <v>3354.9479999999999</v>
      </c>
      <c r="BK27">
        <v>10571.18</v>
      </c>
      <c r="BL27">
        <v>16291.83</v>
      </c>
      <c r="BN27">
        <v>1.47186E-2</v>
      </c>
      <c r="BO27">
        <v>3.5817500000000002E-2</v>
      </c>
      <c r="BP27">
        <v>9.4672099999999995E-2</v>
      </c>
      <c r="BQ27">
        <v>0.20592820000000001</v>
      </c>
      <c r="BR27">
        <v>0.64886359999999998</v>
      </c>
    </row>
    <row r="28" spans="1:70" x14ac:dyDescent="0.3">
      <c r="A28" t="s">
        <v>65</v>
      </c>
      <c r="B28" t="s">
        <v>66</v>
      </c>
      <c r="C28">
        <v>1</v>
      </c>
      <c r="D28">
        <v>0</v>
      </c>
      <c r="E28">
        <v>0</v>
      </c>
      <c r="F28">
        <v>5</v>
      </c>
      <c r="G28">
        <v>4</v>
      </c>
      <c r="I28">
        <v>10</v>
      </c>
      <c r="J28">
        <v>40</v>
      </c>
      <c r="K28">
        <v>125</v>
      </c>
      <c r="L28">
        <v>339</v>
      </c>
      <c r="M28">
        <v>1164</v>
      </c>
      <c r="N28">
        <v>1678</v>
      </c>
      <c r="P28">
        <v>5.9594799999999996E-3</v>
      </c>
      <c r="Q28">
        <v>2.3837899999999999E-2</v>
      </c>
      <c r="R28">
        <v>7.4493439999999994E-2</v>
      </c>
      <c r="S28">
        <v>0.20202622000000001</v>
      </c>
      <c r="T28">
        <v>0.69368295999999996</v>
      </c>
      <c r="V28">
        <v>884945</v>
      </c>
      <c r="W28">
        <v>834867</v>
      </c>
      <c r="X28">
        <v>1039729</v>
      </c>
      <c r="Y28">
        <v>1219224</v>
      </c>
      <c r="Z28">
        <v>1166588</v>
      </c>
      <c r="AB28">
        <v>5145353</v>
      </c>
      <c r="AC28">
        <v>1320622</v>
      </c>
      <c r="AD28">
        <v>977435</v>
      </c>
      <c r="AE28">
        <v>751993</v>
      </c>
      <c r="AF28">
        <v>459215</v>
      </c>
      <c r="AG28">
        <v>8654618</v>
      </c>
      <c r="AI28">
        <v>0.59452110000000002</v>
      </c>
      <c r="AJ28">
        <v>0.15259159999999999</v>
      </c>
      <c r="AK28">
        <v>0.11293797</v>
      </c>
      <c r="AL28">
        <v>8.6889220000000003E-2</v>
      </c>
      <c r="AM28">
        <v>5.3060110000000001E-2</v>
      </c>
      <c r="AO28">
        <v>3970921</v>
      </c>
      <c r="AP28">
        <v>3971320</v>
      </c>
      <c r="AQ28">
        <v>5096616</v>
      </c>
      <c r="AR28">
        <v>5278661</v>
      </c>
      <c r="AS28">
        <v>4846667</v>
      </c>
      <c r="AT28" s="3">
        <v>23200000</v>
      </c>
      <c r="AU28">
        <v>5182433</v>
      </c>
      <c r="AV28">
        <v>4712744</v>
      </c>
      <c r="AW28">
        <v>3018676</v>
      </c>
      <c r="AX28">
        <v>1664119</v>
      </c>
      <c r="AY28" s="3">
        <v>37700000</v>
      </c>
      <c r="BA28" s="19">
        <v>1.9400000000000001E-6</v>
      </c>
      <c r="BB28" s="19">
        <v>3.0300000000000001E-5</v>
      </c>
      <c r="BC28" s="19">
        <v>1.2789999999999999E-4</v>
      </c>
      <c r="BD28" s="19">
        <v>4.5080000000000001E-4</v>
      </c>
      <c r="BE28" s="19">
        <v>2.5347999999999998E-3</v>
      </c>
      <c r="BG28">
        <v>45.019620000000003</v>
      </c>
      <c r="BH28">
        <v>156.96950000000001</v>
      </c>
      <c r="BI28">
        <v>602.69269999999995</v>
      </c>
      <c r="BJ28">
        <v>1360.825</v>
      </c>
      <c r="BK28">
        <v>4218.143</v>
      </c>
      <c r="BL28">
        <v>6383.65</v>
      </c>
      <c r="BN28">
        <v>7.0523000000000001E-3</v>
      </c>
      <c r="BO28">
        <v>2.4589300000000001E-2</v>
      </c>
      <c r="BP28">
        <v>9.4411900000000007E-2</v>
      </c>
      <c r="BQ28">
        <v>0.21317349999999999</v>
      </c>
      <c r="BR28">
        <v>0.6607729</v>
      </c>
    </row>
  </sheetData>
  <mergeCells count="6">
    <mergeCell ref="I1:N1"/>
    <mergeCell ref="AO1:AY1"/>
    <mergeCell ref="BA1:BE1"/>
    <mergeCell ref="BG1:BL1"/>
    <mergeCell ref="BN1:BR1"/>
    <mergeCell ref="AB1:A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6372-4E22-44D6-9CC4-BD9BB00C334D}">
  <dimension ref="A1:E31"/>
  <sheetViews>
    <sheetView showGridLines="0" topLeftCell="A16" workbookViewId="0">
      <selection activeCell="B3" sqref="B3:B29"/>
    </sheetView>
  </sheetViews>
  <sheetFormatPr defaultRowHeight="14.4" x14ac:dyDescent="0.3"/>
  <cols>
    <col min="1" max="1" width="15.44140625" bestFit="1" customWidth="1"/>
    <col min="2" max="2" width="7.33203125" bestFit="1" customWidth="1"/>
    <col min="3" max="3" width="26.5546875" bestFit="1" customWidth="1"/>
    <col min="4" max="4" width="26.44140625" bestFit="1" customWidth="1"/>
    <col min="5" max="5" width="26.33203125" bestFit="1" customWidth="1"/>
  </cols>
  <sheetData>
    <row r="1" spans="1:5" x14ac:dyDescent="0.3">
      <c r="A1" t="s">
        <v>192</v>
      </c>
    </row>
    <row r="3" spans="1:5" x14ac:dyDescent="0.3">
      <c r="A3" s="27" t="s">
        <v>45</v>
      </c>
      <c r="B3" s="27" t="s">
        <v>171</v>
      </c>
      <c r="C3" s="27" t="s">
        <v>187</v>
      </c>
      <c r="D3" s="27" t="s">
        <v>188</v>
      </c>
      <c r="E3" s="27" t="s">
        <v>189</v>
      </c>
    </row>
    <row r="4" spans="1:5" x14ac:dyDescent="0.3">
      <c r="A4" t="s">
        <v>53</v>
      </c>
      <c r="B4" t="s">
        <v>182</v>
      </c>
      <c r="C4">
        <v>0.19</v>
      </c>
      <c r="D4">
        <v>0.5362635</v>
      </c>
      <c r="E4">
        <v>0.48649389999999998</v>
      </c>
    </row>
    <row r="5" spans="1:5" x14ac:dyDescent="0.3">
      <c r="A5" t="s">
        <v>5</v>
      </c>
      <c r="B5" t="s">
        <v>182</v>
      </c>
      <c r="C5">
        <v>0.6161972</v>
      </c>
      <c r="D5">
        <v>0.69709180000000004</v>
      </c>
      <c r="E5">
        <v>0.65424159999999998</v>
      </c>
    </row>
    <row r="6" spans="1:5" x14ac:dyDescent="0.3">
      <c r="A6" t="s">
        <v>55</v>
      </c>
      <c r="B6" t="s">
        <v>183</v>
      </c>
      <c r="C6">
        <v>0.84313729999999998</v>
      </c>
      <c r="D6">
        <v>0.85922379999999998</v>
      </c>
      <c r="E6">
        <v>0.83163620000000005</v>
      </c>
    </row>
    <row r="7" spans="1:5" x14ac:dyDescent="0.3">
      <c r="A7" t="s">
        <v>7</v>
      </c>
      <c r="B7" t="s">
        <v>182</v>
      </c>
      <c r="C7">
        <v>0.51241460000000005</v>
      </c>
      <c r="D7">
        <v>0.67720290000000005</v>
      </c>
      <c r="E7">
        <v>0.63481779999999999</v>
      </c>
    </row>
    <row r="8" spans="1:5" x14ac:dyDescent="0.3">
      <c r="A8" t="s">
        <v>57</v>
      </c>
      <c r="B8" t="s">
        <v>183</v>
      </c>
      <c r="C8">
        <v>0.90778060000000005</v>
      </c>
      <c r="D8">
        <v>0.92468249999999996</v>
      </c>
      <c r="E8">
        <v>0.90778060000000005</v>
      </c>
    </row>
    <row r="9" spans="1:5" x14ac:dyDescent="0.3">
      <c r="A9" t="s">
        <v>9</v>
      </c>
      <c r="B9" t="s">
        <v>183</v>
      </c>
      <c r="C9">
        <v>0.65449999999999997</v>
      </c>
      <c r="D9">
        <v>0.74413989999999997</v>
      </c>
      <c r="E9">
        <v>0.70640840000000005</v>
      </c>
    </row>
    <row r="10" spans="1:5" x14ac:dyDescent="0.3">
      <c r="A10" t="s">
        <v>11</v>
      </c>
      <c r="B10" t="s">
        <v>182</v>
      </c>
      <c r="C10">
        <v>0.49282049999999999</v>
      </c>
      <c r="D10">
        <v>0.65947809999999996</v>
      </c>
      <c r="E10">
        <v>0.61627730000000003</v>
      </c>
    </row>
    <row r="11" spans="1:5" x14ac:dyDescent="0.3">
      <c r="A11" t="s">
        <v>13</v>
      </c>
      <c r="B11" t="s">
        <v>183</v>
      </c>
      <c r="C11">
        <v>0.90051460000000005</v>
      </c>
      <c r="D11">
        <v>0.90163159999999998</v>
      </c>
      <c r="E11">
        <v>0.87914300000000001</v>
      </c>
    </row>
    <row r="12" spans="1:5" x14ac:dyDescent="0.3">
      <c r="A12" t="s">
        <v>15</v>
      </c>
      <c r="B12" t="s">
        <v>183</v>
      </c>
      <c r="C12">
        <v>0.81492679999999995</v>
      </c>
      <c r="D12">
        <v>0.79895559999999999</v>
      </c>
      <c r="E12">
        <v>0.76436179999999998</v>
      </c>
    </row>
    <row r="13" spans="1:5" x14ac:dyDescent="0.3">
      <c r="A13" t="s">
        <v>59</v>
      </c>
      <c r="B13" t="s">
        <v>183</v>
      </c>
      <c r="C13">
        <v>0.8580951</v>
      </c>
      <c r="D13">
        <v>0.84371609999999997</v>
      </c>
      <c r="E13">
        <v>0.81472889999999998</v>
      </c>
    </row>
    <row r="14" spans="1:5" x14ac:dyDescent="0.3">
      <c r="A14" t="s">
        <v>61</v>
      </c>
      <c r="B14" t="s">
        <v>183</v>
      </c>
      <c r="C14">
        <v>0.7799296</v>
      </c>
      <c r="D14">
        <v>0.81213519999999995</v>
      </c>
      <c r="E14">
        <v>0.77907720000000003</v>
      </c>
    </row>
    <row r="15" spans="1:5" x14ac:dyDescent="0.3">
      <c r="A15" t="s">
        <v>17</v>
      </c>
      <c r="B15" t="s">
        <v>183</v>
      </c>
      <c r="C15">
        <v>0.85253230000000002</v>
      </c>
      <c r="D15">
        <v>0.82479020000000003</v>
      </c>
      <c r="E15">
        <v>0.79371320000000001</v>
      </c>
    </row>
    <row r="16" spans="1:5" x14ac:dyDescent="0.3">
      <c r="A16" t="s">
        <v>19</v>
      </c>
      <c r="B16" t="s">
        <v>183</v>
      </c>
      <c r="C16">
        <v>0.83105799999999996</v>
      </c>
      <c r="D16">
        <v>0.75759430000000005</v>
      </c>
      <c r="E16">
        <v>0.71908119999999998</v>
      </c>
    </row>
    <row r="17" spans="1:5" x14ac:dyDescent="0.3">
      <c r="A17" t="s">
        <v>21</v>
      </c>
      <c r="B17" t="s">
        <v>182</v>
      </c>
      <c r="C17">
        <v>0.33884300000000001</v>
      </c>
      <c r="D17">
        <v>0.56074880000000005</v>
      </c>
      <c r="E17">
        <v>0.51346340000000001</v>
      </c>
    </row>
    <row r="18" spans="1:5" x14ac:dyDescent="0.3">
      <c r="A18" t="s">
        <v>23</v>
      </c>
      <c r="B18" t="s">
        <v>182</v>
      </c>
      <c r="C18">
        <v>0.27567730000000001</v>
      </c>
      <c r="D18">
        <v>0.45682050000000002</v>
      </c>
      <c r="E18">
        <v>0.4159697</v>
      </c>
    </row>
    <row r="19" spans="1:5" x14ac:dyDescent="0.3">
      <c r="A19" t="s">
        <v>25</v>
      </c>
      <c r="B19" t="s">
        <v>183</v>
      </c>
      <c r="C19">
        <v>0.88702519999999996</v>
      </c>
      <c r="D19">
        <v>0.89702990000000005</v>
      </c>
      <c r="E19">
        <v>0.87571589999999999</v>
      </c>
    </row>
    <row r="20" spans="1:5" x14ac:dyDescent="0.3">
      <c r="A20" t="s">
        <v>27</v>
      </c>
      <c r="B20" t="s">
        <v>183</v>
      </c>
      <c r="C20">
        <v>0.86885239999999997</v>
      </c>
      <c r="D20">
        <v>0.88417270000000003</v>
      </c>
      <c r="E20">
        <v>0.86015459999999999</v>
      </c>
    </row>
    <row r="21" spans="1:5" x14ac:dyDescent="0.3">
      <c r="A21" t="s">
        <v>29</v>
      </c>
      <c r="B21" t="s">
        <v>182</v>
      </c>
      <c r="C21">
        <v>0.23915890000000001</v>
      </c>
      <c r="D21">
        <v>0.45446560000000003</v>
      </c>
      <c r="E21">
        <v>0.41303329999999999</v>
      </c>
    </row>
    <row r="22" spans="1:5" x14ac:dyDescent="0.3">
      <c r="A22" t="s">
        <v>31</v>
      </c>
      <c r="B22" t="s">
        <v>182</v>
      </c>
      <c r="C22">
        <v>0.40249299999999999</v>
      </c>
      <c r="D22">
        <v>0.55257610000000001</v>
      </c>
      <c r="E22">
        <v>0.50922920000000005</v>
      </c>
    </row>
    <row r="23" spans="1:5" x14ac:dyDescent="0.3">
      <c r="A23" t="s">
        <v>33</v>
      </c>
      <c r="B23" t="s">
        <v>182</v>
      </c>
      <c r="C23">
        <v>0.35637340000000001</v>
      </c>
      <c r="D23">
        <v>0.6065547</v>
      </c>
      <c r="E23">
        <v>0.56281859999999995</v>
      </c>
    </row>
    <row r="24" spans="1:5" x14ac:dyDescent="0.3">
      <c r="A24" t="s">
        <v>35</v>
      </c>
      <c r="B24" t="s">
        <v>183</v>
      </c>
      <c r="C24">
        <v>0.86482939999999997</v>
      </c>
      <c r="D24">
        <v>0.84710169999999996</v>
      </c>
      <c r="E24">
        <v>0.81758900000000001</v>
      </c>
    </row>
    <row r="25" spans="1:5" x14ac:dyDescent="0.3">
      <c r="A25" t="s">
        <v>37</v>
      </c>
      <c r="B25" t="s">
        <v>183</v>
      </c>
      <c r="C25">
        <v>0.7733333</v>
      </c>
      <c r="D25">
        <v>0.83944870000000005</v>
      </c>
      <c r="E25">
        <v>0.81069590000000002</v>
      </c>
    </row>
    <row r="26" spans="1:5" x14ac:dyDescent="0.3">
      <c r="A26" t="s">
        <v>39</v>
      </c>
      <c r="B26" t="s">
        <v>182</v>
      </c>
      <c r="C26">
        <v>0.28265639999999997</v>
      </c>
      <c r="D26">
        <v>0.55445690000000003</v>
      </c>
      <c r="E26">
        <v>0.5093529</v>
      </c>
    </row>
    <row r="27" spans="1:5" x14ac:dyDescent="0.3">
      <c r="A27" t="s">
        <v>41</v>
      </c>
      <c r="B27" t="s">
        <v>183</v>
      </c>
      <c r="C27">
        <v>0.86418969999999995</v>
      </c>
      <c r="D27">
        <v>0.85165290000000005</v>
      </c>
      <c r="E27">
        <v>0.8237004</v>
      </c>
    </row>
    <row r="28" spans="1:5" x14ac:dyDescent="0.3">
      <c r="A28" t="s">
        <v>63</v>
      </c>
      <c r="B28" t="s">
        <v>183</v>
      </c>
      <c r="C28">
        <v>0.88759149999999998</v>
      </c>
      <c r="D28">
        <v>0.87921700000000003</v>
      </c>
      <c r="E28">
        <v>0.85479179999999999</v>
      </c>
    </row>
    <row r="29" spans="1:5" x14ac:dyDescent="0.3">
      <c r="A29" t="s">
        <v>65</v>
      </c>
      <c r="B29" t="s">
        <v>183</v>
      </c>
      <c r="C29">
        <v>0.89570919999999998</v>
      </c>
      <c r="D29">
        <v>0.89605239999999997</v>
      </c>
      <c r="E29">
        <v>0.87394640000000001</v>
      </c>
    </row>
    <row r="30" spans="1:5" x14ac:dyDescent="0.3">
      <c r="A30" s="48" t="s">
        <v>190</v>
      </c>
      <c r="B30" s="48"/>
      <c r="C30" s="26">
        <v>0.84275</v>
      </c>
      <c r="D30" s="26">
        <v>0.84759700000000004</v>
      </c>
      <c r="E30" s="26">
        <v>0.81953299999999996</v>
      </c>
    </row>
    <row r="31" spans="1:5" x14ac:dyDescent="0.3">
      <c r="A31" s="49" t="s">
        <v>191</v>
      </c>
      <c r="B31" s="49"/>
      <c r="C31" s="23">
        <v>0.37066300000000002</v>
      </c>
      <c r="D31" s="23">
        <v>0.57556600000000002</v>
      </c>
      <c r="E31" s="23">
        <v>0.53156999999999999</v>
      </c>
    </row>
  </sheetData>
  <mergeCells count="2">
    <mergeCell ref="A30:B30"/>
    <mergeCell ref="A31:B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630D8-F282-4751-9158-71D4706B96B0}">
  <dimension ref="A1:F29"/>
  <sheetViews>
    <sheetView showGridLines="0" workbookViewId="0">
      <selection activeCell="A2" sqref="A2"/>
    </sheetView>
  </sheetViews>
  <sheetFormatPr defaultRowHeight="14.4" x14ac:dyDescent="0.3"/>
  <cols>
    <col min="1" max="1" width="16.88671875" customWidth="1"/>
    <col min="2" max="6" width="17.33203125" customWidth="1"/>
  </cols>
  <sheetData>
    <row r="1" spans="1:6" x14ac:dyDescent="0.3">
      <c r="A1" t="s">
        <v>167</v>
      </c>
    </row>
    <row r="2" spans="1:6" x14ac:dyDescent="0.3">
      <c r="B2" s="20"/>
      <c r="C2" s="20"/>
      <c r="D2" s="20"/>
      <c r="E2" s="20"/>
      <c r="F2" s="20"/>
    </row>
    <row r="3" spans="1:6" x14ac:dyDescent="0.3">
      <c r="A3" s="21" t="s">
        <v>0</v>
      </c>
      <c r="B3" s="21" t="s">
        <v>161</v>
      </c>
      <c r="C3" s="21" t="s">
        <v>162</v>
      </c>
      <c r="D3" s="21" t="s">
        <v>163</v>
      </c>
      <c r="E3" s="21" t="s">
        <v>164</v>
      </c>
      <c r="F3" s="21" t="s">
        <v>165</v>
      </c>
    </row>
    <row r="4" spans="1:6" x14ac:dyDescent="0.3">
      <c r="A4" t="s">
        <v>53</v>
      </c>
      <c r="B4" s="22">
        <f>Standardization!BA3</f>
        <v>3.5300000000000001E-6</v>
      </c>
      <c r="C4" s="22">
        <f>Standardization!BB3</f>
        <v>4.5099999999999998E-5</v>
      </c>
      <c r="D4" s="22">
        <f>Standardization!BC3</f>
        <v>1.097E-4</v>
      </c>
      <c r="E4" s="22">
        <f>Standardization!BD3</f>
        <v>8.9499999999999994E-5</v>
      </c>
      <c r="F4" s="22">
        <f>Standardization!BE3</f>
        <v>3.1149999999999998E-4</v>
      </c>
    </row>
    <row r="5" spans="1:6" x14ac:dyDescent="0.3">
      <c r="A5" t="s">
        <v>5</v>
      </c>
      <c r="B5" s="22">
        <f>Standardization!BA4</f>
        <v>1.3E-6</v>
      </c>
      <c r="C5" s="22">
        <f>Standardization!BB4</f>
        <v>1.4E-5</v>
      </c>
      <c r="D5" s="22">
        <f>Standardization!BC4</f>
        <v>3.1699999999999998E-5</v>
      </c>
      <c r="E5" s="22">
        <f>Standardization!BD4</f>
        <v>5.7800000000000002E-5</v>
      </c>
      <c r="F5" s="22">
        <f>Standardization!BE4</f>
        <v>1.8210000000000001E-4</v>
      </c>
    </row>
    <row r="6" spans="1:6" x14ac:dyDescent="0.3">
      <c r="A6" t="s">
        <v>55</v>
      </c>
      <c r="B6" s="22">
        <f>Standardization!BA5</f>
        <v>5.9400000000000003E-8</v>
      </c>
      <c r="C6" s="22">
        <f>Standardization!BB5</f>
        <v>6.44E-7</v>
      </c>
      <c r="D6" s="22">
        <f>Standardization!BC5</f>
        <v>4.8999999999999997E-6</v>
      </c>
      <c r="E6" s="22">
        <f>Standardization!BD5</f>
        <v>1.6799999999999998E-5</v>
      </c>
      <c r="F6" s="22">
        <f>Standardization!BE5</f>
        <v>5.2099999999999999E-5</v>
      </c>
    </row>
    <row r="7" spans="1:6" x14ac:dyDescent="0.3">
      <c r="A7" t="s">
        <v>7</v>
      </c>
      <c r="B7" s="22">
        <f>Standardization!BA6</f>
        <v>3.57E-5</v>
      </c>
      <c r="C7" s="22">
        <f>Standardization!BB6</f>
        <v>2.3790000000000001E-4</v>
      </c>
      <c r="D7" s="22">
        <f>Standardization!BC6</f>
        <v>5.7240000000000004E-4</v>
      </c>
      <c r="E7" s="22">
        <f>Standardization!BD6</f>
        <v>1.2233000000000001E-3</v>
      </c>
      <c r="F7" s="22">
        <f>Standardization!BE6</f>
        <v>2.7504000000000001E-3</v>
      </c>
    </row>
    <row r="8" spans="1:6" x14ac:dyDescent="0.3">
      <c r="A8" t="s">
        <v>57</v>
      </c>
      <c r="B8" s="22">
        <f>Standardization!BA7</f>
        <v>0</v>
      </c>
      <c r="C8" s="22">
        <f>Standardization!BB7</f>
        <v>3.0499999999999999E-5</v>
      </c>
      <c r="D8" s="22">
        <f>Standardization!BC7</f>
        <v>1.131E-4</v>
      </c>
      <c r="E8" s="22">
        <f>Standardization!BD7</f>
        <v>4.5909999999999999E-4</v>
      </c>
      <c r="F8" s="22">
        <f>Standardization!BE7</f>
        <v>3.2545999999999999E-3</v>
      </c>
    </row>
    <row r="9" spans="1:6" x14ac:dyDescent="0.3">
      <c r="A9" t="s">
        <v>9</v>
      </c>
      <c r="B9" s="22">
        <f>Standardization!BA8</f>
        <v>1.04E-5</v>
      </c>
      <c r="C9" s="22">
        <f>Standardization!BB8</f>
        <v>1.6789999999999999E-4</v>
      </c>
      <c r="D9" s="22">
        <f>Standardization!BC8</f>
        <v>4.727E-4</v>
      </c>
      <c r="E9" s="22">
        <f>Standardization!BD8</f>
        <v>1.2305E-3</v>
      </c>
      <c r="F9" s="22">
        <f>Standardization!BE8</f>
        <v>2.5961000000000001E-3</v>
      </c>
    </row>
    <row r="10" spans="1:6" x14ac:dyDescent="0.3">
      <c r="A10" t="s">
        <v>11</v>
      </c>
      <c r="B10" s="22">
        <f>Standardization!BA9</f>
        <v>6.6000000000000003E-6</v>
      </c>
      <c r="C10" s="22">
        <f>Standardization!BB9</f>
        <v>4.9599999999999999E-5</v>
      </c>
      <c r="D10" s="22">
        <f>Standardization!BC9</f>
        <v>1.217E-4</v>
      </c>
      <c r="E10" s="22">
        <f>Standardization!BD9</f>
        <v>2.399E-4</v>
      </c>
      <c r="F10" s="22">
        <f>Standardization!BE9</f>
        <v>5.1400000000000003E-4</v>
      </c>
    </row>
    <row r="11" spans="1:6" x14ac:dyDescent="0.3">
      <c r="A11" t="s">
        <v>13</v>
      </c>
      <c r="B11" s="22">
        <f>Standardization!BA10</f>
        <v>0</v>
      </c>
      <c r="C11" s="22">
        <f>Standardization!BB10</f>
        <v>0</v>
      </c>
      <c r="D11" s="22">
        <f>Standardization!BC10</f>
        <v>8.8599999999999999E-5</v>
      </c>
      <c r="E11" s="22">
        <f>Standardization!BD10</f>
        <v>2.9339999999999998E-4</v>
      </c>
      <c r="F11" s="22">
        <f>Standardization!BE10</f>
        <v>1.2932E-3</v>
      </c>
    </row>
    <row r="12" spans="1:6" x14ac:dyDescent="0.3">
      <c r="A12" t="s">
        <v>15</v>
      </c>
      <c r="B12" s="22">
        <f>Standardization!BA11</f>
        <v>8.8999999999999995E-6</v>
      </c>
      <c r="C12" s="22">
        <f>Standardization!BB11</f>
        <v>1.031E-4</v>
      </c>
      <c r="D12" s="22">
        <f>Standardization!BC11</f>
        <v>2.899E-4</v>
      </c>
      <c r="E12" s="22">
        <f>Standardization!BD11</f>
        <v>7.4339999999999996E-4</v>
      </c>
      <c r="F12" s="22">
        <f>Standardization!BE11</f>
        <v>2.7575E-3</v>
      </c>
    </row>
    <row r="13" spans="1:6" x14ac:dyDescent="0.3">
      <c r="A13" t="s">
        <v>59</v>
      </c>
      <c r="B13" s="22">
        <f>Standardization!BA12</f>
        <v>2.2500000000000001E-6</v>
      </c>
      <c r="C13" s="22">
        <f>Standardization!BB12</f>
        <v>2.3E-5</v>
      </c>
      <c r="D13" s="22">
        <f>Standardization!BC12</f>
        <v>7.9099999999999998E-5</v>
      </c>
      <c r="E13" s="22">
        <f>Standardization!BD12</f>
        <v>2.6689999999999998E-4</v>
      </c>
      <c r="F13" s="22">
        <f>Standardization!BE12</f>
        <v>9.5319999999999997E-4</v>
      </c>
    </row>
    <row r="14" spans="1:6" x14ac:dyDescent="0.3">
      <c r="A14" t="s">
        <v>61</v>
      </c>
      <c r="B14" s="22">
        <f>Standardization!BA13</f>
        <v>2.5500000000000001E-6</v>
      </c>
      <c r="C14" s="22">
        <f>Standardization!BB13</f>
        <v>1.7499999999999998E-5</v>
      </c>
      <c r="D14" s="22">
        <f>Standardization!BC13</f>
        <v>6.8100000000000002E-5</v>
      </c>
      <c r="E14" s="22">
        <f>Standardization!BD13</f>
        <v>1.996E-4</v>
      </c>
      <c r="F14" s="22">
        <f>Standardization!BE13</f>
        <v>6.355E-4</v>
      </c>
    </row>
    <row r="15" spans="1:6" x14ac:dyDescent="0.3">
      <c r="A15" t="s">
        <v>17</v>
      </c>
      <c r="B15" s="22">
        <f>Standardization!BA14</f>
        <v>1.13E-5</v>
      </c>
      <c r="C15" s="22">
        <f>Standardization!BB14</f>
        <v>1.217E-4</v>
      </c>
      <c r="D15" s="22">
        <f>Standardization!BC14</f>
        <v>4.5120000000000002E-4</v>
      </c>
      <c r="E15" s="22">
        <f>Standardization!BD14</f>
        <v>1.4672999999999999E-3</v>
      </c>
      <c r="F15" s="22">
        <f>Standardization!BE14</f>
        <v>4.3172999999999996E-3</v>
      </c>
    </row>
    <row r="16" spans="1:6" x14ac:dyDescent="0.3">
      <c r="A16" t="s">
        <v>19</v>
      </c>
      <c r="B16" s="22">
        <f>Standardization!BA15</f>
        <v>1.9500000000000001E-7</v>
      </c>
      <c r="C16" s="22">
        <f>Standardization!BB15</f>
        <v>1.2100000000000001E-6</v>
      </c>
      <c r="D16" s="22">
        <f>Standardization!BC15</f>
        <v>4.16E-6</v>
      </c>
      <c r="E16" s="22">
        <f>Standardization!BD15</f>
        <v>9.8900000000000002E-6</v>
      </c>
      <c r="F16" s="22">
        <f>Standardization!BE15</f>
        <v>2.8799999999999999E-5</v>
      </c>
    </row>
    <row r="17" spans="1:6" x14ac:dyDescent="0.3">
      <c r="A17" t="s">
        <v>21</v>
      </c>
      <c r="B17" s="22">
        <f>Standardization!BA16</f>
        <v>8.1800000000000005E-7</v>
      </c>
      <c r="C17" s="22">
        <f>Standardization!BB16</f>
        <v>5.4E-6</v>
      </c>
      <c r="D17" s="22">
        <f>Standardization!BC16</f>
        <v>1.95E-5</v>
      </c>
      <c r="E17" s="22">
        <f>Standardization!BD16</f>
        <v>2.34E-5</v>
      </c>
      <c r="F17" s="22">
        <f>Standardization!BE16</f>
        <v>4.57E-5</v>
      </c>
    </row>
    <row r="18" spans="1:6" x14ac:dyDescent="0.3">
      <c r="A18" t="s">
        <v>23</v>
      </c>
      <c r="B18" s="22">
        <f>Standardization!BA17</f>
        <v>3.1600000000000002E-5</v>
      </c>
      <c r="C18" s="22">
        <f>Standardization!BB17</f>
        <v>2.566E-4</v>
      </c>
      <c r="D18" s="22">
        <f>Standardization!BC17</f>
        <v>4.0900000000000002E-4</v>
      </c>
      <c r="E18" s="22">
        <f>Standardization!BD17</f>
        <v>5.6030000000000001E-4</v>
      </c>
      <c r="F18" s="22">
        <f>Standardization!BE17</f>
        <v>6.9090000000000004E-4</v>
      </c>
    </row>
    <row r="19" spans="1:6" x14ac:dyDescent="0.3">
      <c r="A19" t="s">
        <v>25</v>
      </c>
      <c r="B19" s="22">
        <f>Standardization!BA18</f>
        <v>4.3800000000000004E-6</v>
      </c>
      <c r="C19" s="22">
        <f>Standardization!BB18</f>
        <v>5.7800000000000002E-5</v>
      </c>
      <c r="D19" s="22">
        <f>Standardization!BC18</f>
        <v>2.3340000000000001E-4</v>
      </c>
      <c r="E19" s="22">
        <f>Standardization!BD18</f>
        <v>1.0229E-3</v>
      </c>
      <c r="F19" s="22">
        <f>Standardization!BE18</f>
        <v>4.5000999999999999E-3</v>
      </c>
    </row>
    <row r="20" spans="1:6" x14ac:dyDescent="0.3">
      <c r="A20" t="s">
        <v>27</v>
      </c>
      <c r="B20" s="22">
        <f>Standardization!BA19</f>
        <v>1.4500000000000001E-6</v>
      </c>
      <c r="C20" s="22">
        <f>Standardization!BB19</f>
        <v>8.4200000000000007E-6</v>
      </c>
      <c r="D20" s="22">
        <f>Standardization!BC19</f>
        <v>3.5800000000000003E-5</v>
      </c>
      <c r="E20" s="22">
        <f>Standardization!BD19</f>
        <v>1.2540000000000001E-4</v>
      </c>
      <c r="F20" s="22">
        <f>Standardization!BE19</f>
        <v>6.8199999999999999E-4</v>
      </c>
    </row>
    <row r="21" spans="1:6" x14ac:dyDescent="0.3">
      <c r="A21" t="s">
        <v>29</v>
      </c>
      <c r="B21" s="22">
        <f>Standardization!BA20</f>
        <v>1.81E-6</v>
      </c>
      <c r="C21" s="22">
        <f>Standardization!BB20</f>
        <v>2.8200000000000001E-5</v>
      </c>
      <c r="D21" s="22">
        <f>Standardization!BC20</f>
        <v>5.66E-5</v>
      </c>
      <c r="E21" s="22">
        <f>Standardization!BD20</f>
        <v>6.4499999999999996E-5</v>
      </c>
      <c r="F21" s="22">
        <f>Standardization!BE20</f>
        <v>7.5400000000000003E-5</v>
      </c>
    </row>
    <row r="22" spans="1:6" x14ac:dyDescent="0.3">
      <c r="A22" t="s">
        <v>31</v>
      </c>
      <c r="B22" s="22">
        <f>Standardization!BA21</f>
        <v>3.6699999999999998E-5</v>
      </c>
      <c r="C22" s="22">
        <f>Standardization!BB21</f>
        <v>4.2700000000000002E-4</v>
      </c>
      <c r="D22" s="22">
        <f>Standardization!BC21</f>
        <v>9.2460000000000003E-4</v>
      </c>
      <c r="E22" s="22">
        <f>Standardization!BD21</f>
        <v>1.4488999999999999E-3</v>
      </c>
      <c r="F22" s="22">
        <f>Standardization!BE21</f>
        <v>1.9989999999999999E-3</v>
      </c>
    </row>
    <row r="23" spans="1:6" x14ac:dyDescent="0.3">
      <c r="A23" t="s">
        <v>33</v>
      </c>
      <c r="B23" s="22">
        <f>Standardization!BA22</f>
        <v>2.0700000000000001E-6</v>
      </c>
      <c r="C23" s="22">
        <f>Standardization!BB22</f>
        <v>2.0599999999999999E-5</v>
      </c>
      <c r="D23" s="22">
        <f>Standardization!BC22</f>
        <v>5.7200000000000001E-5</v>
      </c>
      <c r="E23" s="22">
        <f>Standardization!BD22</f>
        <v>9.8900000000000005E-5</v>
      </c>
      <c r="F23" s="22">
        <f>Standardization!BE22</f>
        <v>1.4870000000000001E-4</v>
      </c>
    </row>
    <row r="24" spans="1:6" x14ac:dyDescent="0.3">
      <c r="A24" t="s">
        <v>35</v>
      </c>
      <c r="B24" s="22">
        <f>Standardization!BA23</f>
        <v>3.4999999999999999E-6</v>
      </c>
      <c r="C24" s="22">
        <f>Standardization!BB23</f>
        <v>3.3099999999999998E-5</v>
      </c>
      <c r="D24" s="22">
        <f>Standardization!BC23</f>
        <v>1.059E-4</v>
      </c>
      <c r="E24" s="22">
        <f>Standardization!BD23</f>
        <v>2.877E-4</v>
      </c>
      <c r="F24" s="22">
        <f>Standardization!BE23</f>
        <v>1.5020000000000001E-3</v>
      </c>
    </row>
    <row r="25" spans="1:6" x14ac:dyDescent="0.3">
      <c r="A25" t="s">
        <v>37</v>
      </c>
      <c r="B25" s="22">
        <f>Standardization!BA24</f>
        <v>1.29E-7</v>
      </c>
      <c r="C25" s="22">
        <f>Standardization!BB24</f>
        <v>1.6500000000000001E-6</v>
      </c>
      <c r="D25" s="22">
        <f>Standardization!BC24</f>
        <v>5.1100000000000002E-6</v>
      </c>
      <c r="E25" s="22">
        <f>Standardization!BD24</f>
        <v>1.91E-5</v>
      </c>
      <c r="F25" s="22">
        <f>Standardization!BE24</f>
        <v>5.7099999999999999E-5</v>
      </c>
    </row>
    <row r="26" spans="1:6" x14ac:dyDescent="0.3">
      <c r="A26" t="s">
        <v>39</v>
      </c>
      <c r="B26" s="22">
        <f>Standardization!BA25</f>
        <v>7.5800000000000003E-6</v>
      </c>
      <c r="C26" s="22">
        <f>Standardization!BB25</f>
        <v>9.0799999999999998E-5</v>
      </c>
      <c r="D26" s="22">
        <f>Standardization!BC25</f>
        <v>1.539E-4</v>
      </c>
      <c r="E26" s="22">
        <f>Standardization!BD25</f>
        <v>2.1680000000000001E-4</v>
      </c>
      <c r="F26" s="22">
        <f>Standardization!BE25</f>
        <v>4.6230000000000002E-4</v>
      </c>
    </row>
    <row r="27" spans="1:6" x14ac:dyDescent="0.3">
      <c r="A27" t="s">
        <v>41</v>
      </c>
      <c r="B27" s="22">
        <f>Standardization!BA26</f>
        <v>1.13E-5</v>
      </c>
      <c r="C27" s="22">
        <f>Standardization!BB26</f>
        <v>9.31E-5</v>
      </c>
      <c r="D27" s="22">
        <f>Standardization!BC26</f>
        <v>3.412E-4</v>
      </c>
      <c r="E27" s="22">
        <f>Standardization!BD26</f>
        <v>1.2168000000000001E-3</v>
      </c>
      <c r="F27" s="22">
        <f>Standardization!BE26</f>
        <v>4.3987000000000002E-3</v>
      </c>
    </row>
    <row r="28" spans="1:6" x14ac:dyDescent="0.3">
      <c r="A28" t="s">
        <v>63</v>
      </c>
      <c r="B28" s="22">
        <f>Standardization!BA27</f>
        <v>1.04E-5</v>
      </c>
      <c r="C28" s="22">
        <f>Standardization!BB27</f>
        <v>1.126E-4</v>
      </c>
      <c r="D28" s="22">
        <f>Standardization!BC27</f>
        <v>3.2729999999999999E-4</v>
      </c>
      <c r="E28" s="22">
        <f>Standardization!BD27</f>
        <v>1.1114E-3</v>
      </c>
      <c r="F28" s="22">
        <f>Standardization!BE27</f>
        <v>6.3524000000000002E-3</v>
      </c>
    </row>
    <row r="29" spans="1:6" x14ac:dyDescent="0.3">
      <c r="A29" s="23" t="s">
        <v>65</v>
      </c>
      <c r="B29" s="24">
        <f>Standardization!BA28</f>
        <v>1.9400000000000001E-6</v>
      </c>
      <c r="C29" s="24">
        <f>Standardization!BB28</f>
        <v>3.0300000000000001E-5</v>
      </c>
      <c r="D29" s="24">
        <f>Standardization!BC28</f>
        <v>1.2789999999999999E-4</v>
      </c>
      <c r="E29" s="24">
        <f>Standardization!BD28</f>
        <v>4.5080000000000001E-4</v>
      </c>
      <c r="F29" s="24">
        <f>Standardization!BE28</f>
        <v>2.5347999999999998E-3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B2348-FFF4-4AD0-A58C-733B931940C9}">
  <dimension ref="A1:BT28"/>
  <sheetViews>
    <sheetView topLeftCell="BB1" workbookViewId="0">
      <selection activeCell="BT14" sqref="BT14"/>
    </sheetView>
  </sheetViews>
  <sheetFormatPr defaultRowHeight="14.4" x14ac:dyDescent="0.3"/>
  <cols>
    <col min="1" max="1" width="16.6640625" bestFit="1" customWidth="1"/>
    <col min="2" max="2" width="12.5546875" bestFit="1" customWidth="1"/>
    <col min="4" max="32" width="0" hidden="1" customWidth="1"/>
    <col min="33" max="33" width="26" bestFit="1" customWidth="1"/>
    <col min="34" max="34" width="18.5546875" customWidth="1"/>
    <col min="35" max="35" width="17.6640625" customWidth="1"/>
    <col min="36" max="36" width="18.44140625" customWidth="1"/>
    <col min="37" max="37" width="18" customWidth="1"/>
    <col min="38" max="38" width="1" style="18" customWidth="1"/>
    <col min="39" max="39" width="18" customWidth="1"/>
    <col min="40" max="43" width="17.88671875" customWidth="1"/>
    <col min="44" max="44" width="1" style="18" customWidth="1"/>
    <col min="45" max="49" width="11.5546875" customWidth="1"/>
    <col min="50" max="50" width="1" style="18" customWidth="1"/>
    <col min="51" max="55" width="13.33203125" customWidth="1"/>
    <col min="56" max="56" width="1" style="18" customWidth="1"/>
    <col min="57" max="62" width="10.88671875" customWidth="1"/>
    <col min="63" max="63" width="1" style="18" customWidth="1"/>
    <col min="64" max="69" width="13.109375" customWidth="1"/>
  </cols>
  <sheetData>
    <row r="1" spans="1:72" ht="25.95" customHeight="1" x14ac:dyDescent="0.3">
      <c r="AG1" s="46" t="s">
        <v>186</v>
      </c>
      <c r="AH1" s="46"/>
      <c r="AI1" s="46"/>
      <c r="AJ1" s="46"/>
      <c r="AK1" s="46"/>
      <c r="AM1" s="46" t="s">
        <v>185</v>
      </c>
      <c r="AN1" s="46"/>
      <c r="AO1" s="46"/>
      <c r="AP1" s="46"/>
      <c r="AQ1" s="46"/>
      <c r="AS1" s="47" t="s">
        <v>109</v>
      </c>
      <c r="AT1" s="47"/>
      <c r="AU1" s="47"/>
      <c r="AV1" s="47"/>
      <c r="AW1" s="47"/>
      <c r="AY1" s="46" t="s">
        <v>184</v>
      </c>
      <c r="AZ1" s="46"/>
      <c r="BA1" s="46"/>
      <c r="BB1" s="46"/>
      <c r="BC1" s="46"/>
      <c r="BE1" s="47" t="s">
        <v>110</v>
      </c>
      <c r="BF1" s="47"/>
      <c r="BG1" s="47"/>
      <c r="BH1" s="47"/>
      <c r="BI1" s="47"/>
      <c r="BJ1" s="47"/>
      <c r="BL1" s="47" t="s">
        <v>111</v>
      </c>
      <c r="BM1" s="47"/>
      <c r="BN1" s="47"/>
      <c r="BO1" s="47"/>
      <c r="BP1" s="47"/>
      <c r="BQ1" s="25"/>
    </row>
    <row r="2" spans="1:72" s="16" customFormat="1" ht="44.4" customHeight="1" x14ac:dyDescent="0.3">
      <c r="A2" s="16" t="s">
        <v>45</v>
      </c>
      <c r="B2" s="16" t="s">
        <v>1</v>
      </c>
      <c r="C2" s="16" t="s">
        <v>171</v>
      </c>
      <c r="D2" s="16" t="s">
        <v>112</v>
      </c>
      <c r="E2" s="16" t="s">
        <v>113</v>
      </c>
      <c r="F2" s="16" t="s">
        <v>114</v>
      </c>
      <c r="G2" s="16" t="s">
        <v>115</v>
      </c>
      <c r="H2" s="16" t="s">
        <v>116</v>
      </c>
      <c r="I2" s="16" t="s">
        <v>168</v>
      </c>
      <c r="J2" s="16" t="s">
        <v>169</v>
      </c>
      <c r="K2" s="16" t="s">
        <v>118</v>
      </c>
      <c r="L2" s="16" t="s">
        <v>119</v>
      </c>
      <c r="M2" s="16" t="s">
        <v>120</v>
      </c>
      <c r="N2" s="16" t="s">
        <v>121</v>
      </c>
      <c r="O2" s="16" t="s">
        <v>122</v>
      </c>
      <c r="P2" s="16" t="s">
        <v>170</v>
      </c>
      <c r="Q2" s="16" t="s">
        <v>86</v>
      </c>
      <c r="R2" s="16" t="s">
        <v>87</v>
      </c>
      <c r="S2" s="16" t="s">
        <v>88</v>
      </c>
      <c r="T2" s="16" t="s">
        <v>89</v>
      </c>
      <c r="U2" s="16" t="s">
        <v>90</v>
      </c>
      <c r="V2" s="16" t="s">
        <v>123</v>
      </c>
      <c r="W2" s="16" t="s">
        <v>124</v>
      </c>
      <c r="X2" s="16" t="s">
        <v>125</v>
      </c>
      <c r="Y2" s="16" t="s">
        <v>126</v>
      </c>
      <c r="Z2" s="16" t="s">
        <v>127</v>
      </c>
      <c r="AA2" s="16" t="s">
        <v>128</v>
      </c>
      <c r="AB2" s="16" t="s">
        <v>129</v>
      </c>
      <c r="AC2" s="16" t="s">
        <v>130</v>
      </c>
      <c r="AD2" s="16" t="s">
        <v>131</v>
      </c>
      <c r="AE2" s="16" t="s">
        <v>132</v>
      </c>
      <c r="AF2" s="16" t="s">
        <v>133</v>
      </c>
      <c r="AG2" s="16" t="s">
        <v>101</v>
      </c>
      <c r="AH2" s="16" t="s">
        <v>102</v>
      </c>
      <c r="AI2" s="16" t="s">
        <v>103</v>
      </c>
      <c r="AJ2" s="16" t="s">
        <v>104</v>
      </c>
      <c r="AK2" s="16" t="s">
        <v>105</v>
      </c>
      <c r="AL2" s="17"/>
      <c r="AM2" s="16" t="s">
        <v>172</v>
      </c>
      <c r="AN2" s="16" t="s">
        <v>173</v>
      </c>
      <c r="AO2" s="16" t="s">
        <v>174</v>
      </c>
      <c r="AP2" s="16" t="s">
        <v>175</v>
      </c>
      <c r="AQ2" s="16" t="s">
        <v>176</v>
      </c>
      <c r="AR2" s="17"/>
      <c r="AS2" s="16" t="s">
        <v>145</v>
      </c>
      <c r="AT2" s="16" t="s">
        <v>146</v>
      </c>
      <c r="AU2" s="16" t="s">
        <v>147</v>
      </c>
      <c r="AV2" s="16" t="s">
        <v>148</v>
      </c>
      <c r="AW2" s="16" t="s">
        <v>149</v>
      </c>
      <c r="AX2" s="17"/>
      <c r="AY2" s="16" t="s">
        <v>177</v>
      </c>
      <c r="AZ2" s="16" t="s">
        <v>178</v>
      </c>
      <c r="BA2" s="16" t="s">
        <v>179</v>
      </c>
      <c r="BB2" s="16" t="s">
        <v>180</v>
      </c>
      <c r="BC2" s="16" t="s">
        <v>181</v>
      </c>
      <c r="BD2" s="17"/>
      <c r="BE2" s="16" t="s">
        <v>150</v>
      </c>
      <c r="BF2" s="16" t="s">
        <v>151</v>
      </c>
      <c r="BG2" s="16" t="s">
        <v>152</v>
      </c>
      <c r="BH2" s="16" t="s">
        <v>153</v>
      </c>
      <c r="BI2" s="16" t="s">
        <v>154</v>
      </c>
      <c r="BJ2" s="16" t="s">
        <v>155</v>
      </c>
      <c r="BK2" s="17"/>
      <c r="BL2" s="16" t="s">
        <v>156</v>
      </c>
      <c r="BM2" s="16" t="s">
        <v>157</v>
      </c>
      <c r="BN2" s="16" t="s">
        <v>158</v>
      </c>
      <c r="BO2" s="16" t="s">
        <v>159</v>
      </c>
      <c r="BP2" s="16" t="s">
        <v>160</v>
      </c>
    </row>
    <row r="3" spans="1:72" x14ac:dyDescent="0.3">
      <c r="A3" t="s">
        <v>53</v>
      </c>
      <c r="B3" t="s">
        <v>54</v>
      </c>
      <c r="C3" t="s">
        <v>182</v>
      </c>
      <c r="D3">
        <v>0</v>
      </c>
      <c r="E3">
        <v>5</v>
      </c>
      <c r="F3">
        <v>9</v>
      </c>
      <c r="G3">
        <v>36</v>
      </c>
      <c r="H3">
        <v>75</v>
      </c>
      <c r="J3">
        <v>125</v>
      </c>
      <c r="K3">
        <v>83</v>
      </c>
      <c r="L3">
        <v>116</v>
      </c>
      <c r="M3">
        <v>43</v>
      </c>
      <c r="N3">
        <v>33</v>
      </c>
      <c r="O3">
        <v>400</v>
      </c>
      <c r="Q3">
        <v>0.3125</v>
      </c>
      <c r="R3">
        <v>0.20749999999999999</v>
      </c>
      <c r="S3">
        <v>0.28999999999999998</v>
      </c>
      <c r="T3">
        <v>0.1075</v>
      </c>
      <c r="U3">
        <v>8.2500000000000004E-2</v>
      </c>
      <c r="V3">
        <v>11088732</v>
      </c>
      <c r="W3">
        <v>9821559</v>
      </c>
      <c r="X3">
        <v>7035871</v>
      </c>
      <c r="Y3">
        <v>4534646</v>
      </c>
      <c r="Z3">
        <v>2963459</v>
      </c>
      <c r="AA3">
        <v>35444267</v>
      </c>
      <c r="AB3">
        <v>1840198</v>
      </c>
      <c r="AC3">
        <v>1057496</v>
      </c>
      <c r="AD3">
        <v>480455</v>
      </c>
      <c r="AE3">
        <v>105925</v>
      </c>
      <c r="AF3">
        <v>38928341</v>
      </c>
      <c r="AG3">
        <v>0.91050032000000003</v>
      </c>
      <c r="AH3">
        <v>4.7271420000000001E-2</v>
      </c>
      <c r="AI3">
        <v>2.71652E-2</v>
      </c>
      <c r="AJ3">
        <v>1.234204E-2</v>
      </c>
      <c r="AK3">
        <v>2.7210300000000001E-3</v>
      </c>
      <c r="AM3">
        <v>0.59910240000000003</v>
      </c>
      <c r="AN3">
        <v>0.14061070000000001</v>
      </c>
      <c r="AO3">
        <v>0.1179226</v>
      </c>
      <c r="AP3">
        <v>8.8346599999999997E-2</v>
      </c>
      <c r="AQ3">
        <v>5.4017500000000003E-2</v>
      </c>
      <c r="AS3" s="19">
        <v>3.5300000000000001E-6</v>
      </c>
      <c r="AT3" s="19">
        <v>4.5099999999999998E-5</v>
      </c>
      <c r="AU3" s="19">
        <v>1.097E-4</v>
      </c>
      <c r="AV3" s="19">
        <v>8.9499999999999994E-5</v>
      </c>
      <c r="AW3" s="19">
        <v>3.1149999999999998E-4</v>
      </c>
      <c r="AY3" s="3">
        <v>59900000</v>
      </c>
      <c r="AZ3" s="3">
        <v>14100000</v>
      </c>
      <c r="BA3" s="3">
        <v>11800000</v>
      </c>
      <c r="BB3" s="3">
        <v>8834664</v>
      </c>
      <c r="BC3" s="3">
        <v>5401753</v>
      </c>
      <c r="BE3">
        <v>211.2833</v>
      </c>
      <c r="BF3">
        <v>634.20849999999996</v>
      </c>
      <c r="BG3">
        <v>1293.53</v>
      </c>
      <c r="BH3">
        <v>790.68910000000005</v>
      </c>
      <c r="BI3">
        <v>1682.8689999999999</v>
      </c>
      <c r="BJ3">
        <v>4612.58</v>
      </c>
      <c r="BL3">
        <v>4.5805899999999997E-2</v>
      </c>
      <c r="BM3">
        <v>0.13749539999999999</v>
      </c>
      <c r="BN3">
        <v>0.2804353</v>
      </c>
      <c r="BO3">
        <v>0.17142019999999999</v>
      </c>
      <c r="BP3">
        <v>0.36484329999999998</v>
      </c>
      <c r="BQ3">
        <v>1</v>
      </c>
      <c r="BR3" t="s">
        <v>54</v>
      </c>
      <c r="BS3">
        <v>0.5362635</v>
      </c>
    </row>
    <row r="4" spans="1:72" x14ac:dyDescent="0.3">
      <c r="A4" t="s">
        <v>5</v>
      </c>
      <c r="B4" t="s">
        <v>6</v>
      </c>
      <c r="C4" t="s">
        <v>182</v>
      </c>
      <c r="D4">
        <v>0</v>
      </c>
      <c r="E4">
        <v>2</v>
      </c>
      <c r="F4">
        <v>1</v>
      </c>
      <c r="G4">
        <v>11</v>
      </c>
      <c r="H4">
        <v>30</v>
      </c>
      <c r="J4">
        <v>44</v>
      </c>
      <c r="K4">
        <v>62</v>
      </c>
      <c r="L4">
        <v>112</v>
      </c>
      <c r="M4">
        <v>133</v>
      </c>
      <c r="N4">
        <v>217</v>
      </c>
      <c r="O4">
        <v>568</v>
      </c>
      <c r="Q4">
        <v>7.7464790000000006E-2</v>
      </c>
      <c r="R4">
        <v>0.10915493</v>
      </c>
      <c r="S4">
        <v>0.1971831</v>
      </c>
      <c r="T4">
        <v>0.23415493000000001</v>
      </c>
      <c r="U4">
        <v>0.38204225000000003</v>
      </c>
      <c r="V4">
        <v>7446468</v>
      </c>
      <c r="W4">
        <v>7136711</v>
      </c>
      <c r="X4">
        <v>6997584</v>
      </c>
      <c r="Y4">
        <v>6441412</v>
      </c>
      <c r="Z4">
        <v>5727744</v>
      </c>
      <c r="AA4">
        <v>33749919</v>
      </c>
      <c r="AB4">
        <v>4424940</v>
      </c>
      <c r="AC4">
        <v>3528742</v>
      </c>
      <c r="AD4">
        <v>2300637</v>
      </c>
      <c r="AE4">
        <v>1191539</v>
      </c>
      <c r="AF4">
        <v>45195777</v>
      </c>
      <c r="AG4">
        <v>0.74674938999999996</v>
      </c>
      <c r="AH4">
        <v>9.7906049999999994E-2</v>
      </c>
      <c r="AI4">
        <v>7.8076809999999996E-2</v>
      </c>
      <c r="AJ4">
        <v>5.0903799999999999E-2</v>
      </c>
      <c r="AK4">
        <v>2.6363950000000001E-2</v>
      </c>
      <c r="AM4">
        <v>0.59910240000000003</v>
      </c>
      <c r="AN4">
        <v>0.14061070000000001</v>
      </c>
      <c r="AO4">
        <v>0.1179226</v>
      </c>
      <c r="AP4">
        <v>8.8346599999999997E-2</v>
      </c>
      <c r="AQ4">
        <v>5.4017500000000003E-2</v>
      </c>
      <c r="AS4" s="19">
        <v>1.3E-6</v>
      </c>
      <c r="AT4" s="19">
        <v>1.4E-5</v>
      </c>
      <c r="AU4" s="19">
        <v>3.1699999999999998E-5</v>
      </c>
      <c r="AV4" s="19">
        <v>5.7800000000000002E-5</v>
      </c>
      <c r="AW4" s="19">
        <v>1.8210000000000001E-4</v>
      </c>
      <c r="AY4" s="3">
        <v>59900000</v>
      </c>
      <c r="AZ4" s="3">
        <v>14100000</v>
      </c>
      <c r="BA4" s="3">
        <v>11800000</v>
      </c>
      <c r="BB4" s="3">
        <v>8834664</v>
      </c>
      <c r="BC4" s="3">
        <v>5401753</v>
      </c>
      <c r="BE4">
        <v>78.105400000000003</v>
      </c>
      <c r="BF4">
        <v>197.01660000000001</v>
      </c>
      <c r="BG4">
        <v>374.27890000000002</v>
      </c>
      <c r="BH4">
        <v>510.73259999999999</v>
      </c>
      <c r="BI4">
        <v>983.75319999999999</v>
      </c>
      <c r="BJ4">
        <v>2143.8870000000002</v>
      </c>
      <c r="BL4">
        <v>3.6431699999999997E-2</v>
      </c>
      <c r="BM4">
        <v>9.1896900000000004E-2</v>
      </c>
      <c r="BN4">
        <v>0.1745796</v>
      </c>
      <c r="BO4">
        <v>0.23822740000000001</v>
      </c>
      <c r="BP4">
        <v>0.45886440000000001</v>
      </c>
      <c r="BQ4">
        <v>1</v>
      </c>
      <c r="BR4" t="s">
        <v>6</v>
      </c>
      <c r="BS4">
        <v>0.69709180000000004</v>
      </c>
    </row>
    <row r="5" spans="1:72" x14ac:dyDescent="0.3">
      <c r="A5" t="s">
        <v>55</v>
      </c>
      <c r="B5" t="s">
        <v>56</v>
      </c>
      <c r="C5" t="s">
        <v>183</v>
      </c>
      <c r="D5">
        <v>0</v>
      </c>
      <c r="E5">
        <v>0</v>
      </c>
      <c r="F5">
        <v>0</v>
      </c>
      <c r="G5">
        <v>0</v>
      </c>
      <c r="H5">
        <v>1</v>
      </c>
      <c r="J5">
        <v>1</v>
      </c>
      <c r="K5">
        <v>2</v>
      </c>
      <c r="L5">
        <v>13</v>
      </c>
      <c r="M5">
        <v>31</v>
      </c>
      <c r="N5">
        <v>55</v>
      </c>
      <c r="O5">
        <v>102</v>
      </c>
      <c r="Q5">
        <v>9.8039200000000007E-3</v>
      </c>
      <c r="R5">
        <v>1.9607840000000001E-2</v>
      </c>
      <c r="S5">
        <v>0.12745097999999999</v>
      </c>
      <c r="T5">
        <v>0.30392156999999997</v>
      </c>
      <c r="U5">
        <v>0.53921569000000003</v>
      </c>
      <c r="V5">
        <v>3308974</v>
      </c>
      <c r="W5">
        <v>3130480</v>
      </c>
      <c r="X5">
        <v>3375454</v>
      </c>
      <c r="Y5">
        <v>3718344</v>
      </c>
      <c r="Z5">
        <v>3306060</v>
      </c>
      <c r="AA5">
        <v>16839312</v>
      </c>
      <c r="AB5">
        <v>3107735</v>
      </c>
      <c r="AC5">
        <v>2651187</v>
      </c>
      <c r="AD5">
        <v>1846376</v>
      </c>
      <c r="AE5">
        <v>1055271</v>
      </c>
      <c r="AF5">
        <v>25499881</v>
      </c>
      <c r="AG5">
        <v>0.66036826000000004</v>
      </c>
      <c r="AH5">
        <v>0.12187253000000001</v>
      </c>
      <c r="AI5">
        <v>0.10396859999999999</v>
      </c>
      <c r="AJ5">
        <v>7.2407239999999998E-2</v>
      </c>
      <c r="AK5">
        <v>4.1383370000000003E-2</v>
      </c>
      <c r="AM5">
        <v>0.59910240000000003</v>
      </c>
      <c r="AN5">
        <v>0.14061070000000001</v>
      </c>
      <c r="AO5">
        <v>0.1179226</v>
      </c>
      <c r="AP5">
        <v>8.8346599999999997E-2</v>
      </c>
      <c r="AQ5">
        <v>5.4017500000000003E-2</v>
      </c>
      <c r="AS5" s="19">
        <v>5.9400000000000003E-8</v>
      </c>
      <c r="AT5" s="19">
        <v>6.44E-7</v>
      </c>
      <c r="AU5" s="19">
        <v>4.8999999999999997E-6</v>
      </c>
      <c r="AV5" s="19">
        <v>1.6799999999999998E-5</v>
      </c>
      <c r="AW5" s="19">
        <v>5.2099999999999999E-5</v>
      </c>
      <c r="AY5" s="3">
        <v>59900000</v>
      </c>
      <c r="AZ5" s="3">
        <v>14100000</v>
      </c>
      <c r="BA5" s="3">
        <v>11800000</v>
      </c>
      <c r="BB5" s="3">
        <v>8834664</v>
      </c>
      <c r="BC5" s="3">
        <v>5401753</v>
      </c>
      <c r="BE5">
        <v>3.5577610000000002</v>
      </c>
      <c r="BF5">
        <v>9.0490820000000003</v>
      </c>
      <c r="BG5">
        <v>57.822940000000003</v>
      </c>
      <c r="BH5">
        <v>148.33090000000001</v>
      </c>
      <c r="BI5">
        <v>281.53570000000002</v>
      </c>
      <c r="BJ5">
        <v>500.29640000000001</v>
      </c>
      <c r="BL5">
        <v>7.1113000000000001E-3</v>
      </c>
      <c r="BM5">
        <v>1.80874E-2</v>
      </c>
      <c r="BN5">
        <v>0.1155774</v>
      </c>
      <c r="BO5">
        <v>0.29648600000000003</v>
      </c>
      <c r="BP5">
        <v>0.56273779999999995</v>
      </c>
      <c r="BQ5">
        <v>1</v>
      </c>
      <c r="BR5" t="s">
        <v>8</v>
      </c>
      <c r="BS5">
        <v>0.67720289999999994</v>
      </c>
    </row>
    <row r="6" spans="1:72" x14ac:dyDescent="0.3">
      <c r="A6" t="s">
        <v>7</v>
      </c>
      <c r="B6" t="s">
        <v>8</v>
      </c>
      <c r="C6" t="s">
        <v>182</v>
      </c>
      <c r="D6">
        <v>76</v>
      </c>
      <c r="E6">
        <v>390</v>
      </c>
      <c r="F6">
        <v>499</v>
      </c>
      <c r="G6">
        <v>1488</v>
      </c>
      <c r="H6">
        <v>3194</v>
      </c>
      <c r="J6">
        <v>5647</v>
      </c>
      <c r="K6">
        <v>5811</v>
      </c>
      <c r="L6">
        <v>9672</v>
      </c>
      <c r="M6">
        <v>10767</v>
      </c>
      <c r="N6">
        <v>11439</v>
      </c>
      <c r="O6">
        <v>43336</v>
      </c>
      <c r="Q6">
        <v>0.13030737000000001</v>
      </c>
      <c r="R6">
        <v>0.13409175000000001</v>
      </c>
      <c r="S6">
        <v>0.22318626999999999</v>
      </c>
      <c r="T6">
        <v>0.24845394000000001</v>
      </c>
      <c r="U6">
        <v>0.26396068</v>
      </c>
      <c r="V6">
        <v>29076910</v>
      </c>
      <c r="W6">
        <v>31160446</v>
      </c>
      <c r="X6">
        <v>34104643</v>
      </c>
      <c r="Y6">
        <v>34476762</v>
      </c>
      <c r="Z6">
        <v>29462006</v>
      </c>
      <c r="AA6" s="15">
        <v>158300000</v>
      </c>
      <c r="AB6">
        <v>24421202</v>
      </c>
      <c r="AC6">
        <v>16896862</v>
      </c>
      <c r="AD6">
        <v>8801551</v>
      </c>
      <c r="AE6">
        <v>4159027</v>
      </c>
      <c r="AF6" s="15">
        <v>212600000</v>
      </c>
      <c r="AG6">
        <v>0.74464249000000005</v>
      </c>
      <c r="AH6">
        <v>0.11489118</v>
      </c>
      <c r="AI6">
        <v>7.9492419999999994E-2</v>
      </c>
      <c r="AJ6">
        <v>4.1407489999999998E-2</v>
      </c>
      <c r="AK6">
        <v>1.9566420000000001E-2</v>
      </c>
      <c r="AM6">
        <v>0.59910240000000003</v>
      </c>
      <c r="AN6">
        <v>0.14061070000000001</v>
      </c>
      <c r="AO6">
        <v>0.1179226</v>
      </c>
      <c r="AP6">
        <v>8.8346599999999997E-2</v>
      </c>
      <c r="AQ6">
        <v>5.4017500000000003E-2</v>
      </c>
      <c r="AS6" s="19">
        <v>3.57E-5</v>
      </c>
      <c r="AT6" s="19">
        <v>2.3790000000000001E-4</v>
      </c>
      <c r="AU6" s="19">
        <v>5.7240000000000004E-4</v>
      </c>
      <c r="AV6" s="19">
        <v>1.2233000000000001E-3</v>
      </c>
      <c r="AW6" s="19">
        <v>2.7504000000000001E-3</v>
      </c>
      <c r="AY6" s="3">
        <v>59900000</v>
      </c>
      <c r="AZ6" s="3">
        <v>14100000</v>
      </c>
      <c r="BA6" s="3">
        <v>11800000</v>
      </c>
      <c r="BB6" s="3">
        <v>8834664</v>
      </c>
      <c r="BC6" s="3">
        <v>5401753</v>
      </c>
      <c r="BE6">
        <v>2137.424</v>
      </c>
      <c r="BF6">
        <v>3345.8180000000002</v>
      </c>
      <c r="BG6">
        <v>6750.0569999999998</v>
      </c>
      <c r="BH6">
        <v>10807.51</v>
      </c>
      <c r="BI6">
        <v>14857</v>
      </c>
      <c r="BJ6">
        <v>37897.800000000003</v>
      </c>
      <c r="BL6">
        <v>5.6399699999999997E-2</v>
      </c>
      <c r="BM6">
        <v>8.8285299999999997E-2</v>
      </c>
      <c r="BN6">
        <v>0.1781121</v>
      </c>
      <c r="BO6">
        <v>0.28517500000000001</v>
      </c>
      <c r="BP6">
        <v>0.39202789999999998</v>
      </c>
      <c r="BQ6">
        <v>1</v>
      </c>
      <c r="BR6" t="s">
        <v>10</v>
      </c>
      <c r="BS6">
        <v>0.74413979999999991</v>
      </c>
    </row>
    <row r="7" spans="1:72" x14ac:dyDescent="0.3">
      <c r="A7" t="s">
        <v>57</v>
      </c>
      <c r="B7" t="s">
        <v>58</v>
      </c>
      <c r="C7" t="s">
        <v>183</v>
      </c>
      <c r="D7">
        <v>0</v>
      </c>
      <c r="E7">
        <v>0</v>
      </c>
      <c r="F7">
        <v>0</v>
      </c>
      <c r="G7">
        <v>0</v>
      </c>
      <c r="H7">
        <v>0</v>
      </c>
      <c r="J7">
        <v>0</v>
      </c>
      <c r="K7">
        <v>158</v>
      </c>
      <c r="L7">
        <v>533</v>
      </c>
      <c r="M7">
        <v>1386</v>
      </c>
      <c r="N7">
        <v>5416</v>
      </c>
      <c r="O7">
        <v>7493</v>
      </c>
      <c r="Q7">
        <v>0</v>
      </c>
      <c r="R7">
        <v>2.108635E-2</v>
      </c>
      <c r="S7">
        <v>7.1133059999999998E-2</v>
      </c>
      <c r="T7">
        <v>0.18497263999999999</v>
      </c>
      <c r="U7">
        <v>0.72280794999999998</v>
      </c>
      <c r="V7">
        <v>3970921</v>
      </c>
      <c r="W7">
        <v>3971320</v>
      </c>
      <c r="X7">
        <v>5096616</v>
      </c>
      <c r="Y7">
        <v>5278661</v>
      </c>
      <c r="Z7">
        <v>4846667</v>
      </c>
      <c r="AA7">
        <v>23164185</v>
      </c>
      <c r="AB7">
        <v>5182433</v>
      </c>
      <c r="AC7">
        <v>4712744</v>
      </c>
      <c r="AD7">
        <v>3018676</v>
      </c>
      <c r="AE7">
        <v>1664119</v>
      </c>
      <c r="AF7">
        <v>37742157</v>
      </c>
      <c r="AG7">
        <v>0.61374830999999996</v>
      </c>
      <c r="AH7">
        <v>0.13731151999999999</v>
      </c>
      <c r="AI7">
        <v>0.12486684000000001</v>
      </c>
      <c r="AJ7">
        <v>7.9981540000000004E-2</v>
      </c>
      <c r="AK7">
        <v>4.4091779999999997E-2</v>
      </c>
      <c r="AM7">
        <v>0.59910240000000003</v>
      </c>
      <c r="AN7">
        <v>0.14061070000000001</v>
      </c>
      <c r="AO7">
        <v>0.1179226</v>
      </c>
      <c r="AP7">
        <v>8.8346599999999997E-2</v>
      </c>
      <c r="AQ7">
        <v>5.4017500000000003E-2</v>
      </c>
      <c r="AS7" s="19">
        <v>0</v>
      </c>
      <c r="AT7" s="19">
        <v>3.0499999999999999E-5</v>
      </c>
      <c r="AU7" s="19">
        <v>1.131E-4</v>
      </c>
      <c r="AV7" s="19">
        <v>4.5909999999999999E-4</v>
      </c>
      <c r="AW7" s="19">
        <v>3.2545999999999999E-3</v>
      </c>
      <c r="AY7" s="3">
        <v>59900000</v>
      </c>
      <c r="AZ7" s="3">
        <v>14100000</v>
      </c>
      <c r="BA7" s="3">
        <v>11800000</v>
      </c>
      <c r="BB7" s="3">
        <v>8834664</v>
      </c>
      <c r="BC7" s="3">
        <v>5401753</v>
      </c>
      <c r="BE7">
        <v>0</v>
      </c>
      <c r="BF7">
        <v>428.68849999999998</v>
      </c>
      <c r="BG7">
        <v>1333.6769999999999</v>
      </c>
      <c r="BH7">
        <v>4056.3629999999998</v>
      </c>
      <c r="BI7">
        <v>17580.41</v>
      </c>
      <c r="BJ7">
        <v>23399.14</v>
      </c>
      <c r="BL7">
        <v>0</v>
      </c>
      <c r="BM7">
        <v>1.8320699999999999E-2</v>
      </c>
      <c r="BN7">
        <v>5.69968E-2</v>
      </c>
      <c r="BO7">
        <v>0.17335519999999999</v>
      </c>
      <c r="BP7">
        <v>0.75132730000000003</v>
      </c>
      <c r="BQ7">
        <v>1</v>
      </c>
      <c r="BR7" t="s">
        <v>12</v>
      </c>
      <c r="BS7">
        <v>0.65947810000000007</v>
      </c>
    </row>
    <row r="8" spans="1:72" x14ac:dyDescent="0.3">
      <c r="A8" t="s">
        <v>9</v>
      </c>
      <c r="B8" t="s">
        <v>10</v>
      </c>
      <c r="C8" t="s">
        <v>183</v>
      </c>
      <c r="D8">
        <v>0</v>
      </c>
      <c r="E8">
        <v>0</v>
      </c>
      <c r="F8">
        <v>0</v>
      </c>
      <c r="G8">
        <v>0</v>
      </c>
      <c r="H8">
        <v>140</v>
      </c>
      <c r="J8">
        <v>140</v>
      </c>
      <c r="K8">
        <v>395</v>
      </c>
      <c r="L8">
        <v>847</v>
      </c>
      <c r="M8">
        <v>1222</v>
      </c>
      <c r="N8">
        <v>1396</v>
      </c>
      <c r="O8">
        <v>4000</v>
      </c>
      <c r="Q8">
        <v>3.5000000000000003E-2</v>
      </c>
      <c r="R8">
        <v>9.8750000000000004E-2</v>
      </c>
      <c r="S8">
        <v>0.21174999999999999</v>
      </c>
      <c r="T8">
        <v>0.30549999999999999</v>
      </c>
      <c r="U8">
        <v>0.34899999999999998</v>
      </c>
      <c r="V8">
        <v>2428079</v>
      </c>
      <c r="W8">
        <v>2493879</v>
      </c>
      <c r="X8">
        <v>2995538</v>
      </c>
      <c r="Y8">
        <v>2945404</v>
      </c>
      <c r="Z8">
        <v>2578404</v>
      </c>
      <c r="AA8">
        <v>13441304</v>
      </c>
      <c r="AB8">
        <v>2352271</v>
      </c>
      <c r="AC8">
        <v>1791787</v>
      </c>
      <c r="AD8">
        <v>993126</v>
      </c>
      <c r="AE8">
        <v>537721</v>
      </c>
      <c r="AF8">
        <v>19116209</v>
      </c>
      <c r="AG8">
        <v>0.70313647999999995</v>
      </c>
      <c r="AH8">
        <v>0.12305112</v>
      </c>
      <c r="AI8">
        <v>9.3731289999999995E-2</v>
      </c>
      <c r="AJ8">
        <v>5.1952039999999998E-2</v>
      </c>
      <c r="AK8">
        <v>2.8129060000000001E-2</v>
      </c>
      <c r="AM8">
        <v>0.59910240000000003</v>
      </c>
      <c r="AN8">
        <v>0.14061070000000001</v>
      </c>
      <c r="AO8">
        <v>0.1179226</v>
      </c>
      <c r="AP8">
        <v>8.8346599999999997E-2</v>
      </c>
      <c r="AQ8">
        <v>5.4017500000000003E-2</v>
      </c>
      <c r="AS8" s="19">
        <v>1.04E-5</v>
      </c>
      <c r="AT8" s="19">
        <v>1.6789999999999999E-4</v>
      </c>
      <c r="AU8" s="19">
        <v>4.727E-4</v>
      </c>
      <c r="AV8" s="19">
        <v>1.2305E-3</v>
      </c>
      <c r="AW8" s="19">
        <v>2.5961000000000001E-3</v>
      </c>
      <c r="AY8" s="3">
        <v>59900000</v>
      </c>
      <c r="AZ8" s="3">
        <v>14100000</v>
      </c>
      <c r="BA8" s="3">
        <v>11800000</v>
      </c>
      <c r="BB8" s="3">
        <v>8834664</v>
      </c>
      <c r="BC8" s="3">
        <v>5401753</v>
      </c>
      <c r="BE8">
        <v>624.00450000000001</v>
      </c>
      <c r="BF8">
        <v>2361.1750000000002</v>
      </c>
      <c r="BG8">
        <v>5574.3509999999997</v>
      </c>
      <c r="BH8">
        <v>10870.68</v>
      </c>
      <c r="BI8">
        <v>14023.72</v>
      </c>
      <c r="BJ8">
        <v>33453.93</v>
      </c>
      <c r="BL8">
        <v>1.8652700000000001E-2</v>
      </c>
      <c r="BM8">
        <v>7.0579900000000001E-2</v>
      </c>
      <c r="BN8">
        <v>0.16662769999999999</v>
      </c>
      <c r="BO8">
        <v>0.32494489999999998</v>
      </c>
      <c r="BP8">
        <v>0.41919489999999998</v>
      </c>
      <c r="BQ8">
        <v>1</v>
      </c>
      <c r="BR8" t="s">
        <v>22</v>
      </c>
      <c r="BS8">
        <v>0.56074869999999999</v>
      </c>
    </row>
    <row r="9" spans="1:72" x14ac:dyDescent="0.3">
      <c r="A9" t="s">
        <v>11</v>
      </c>
      <c r="B9" t="s">
        <v>12</v>
      </c>
      <c r="C9" t="s">
        <v>182</v>
      </c>
      <c r="D9">
        <v>8</v>
      </c>
      <c r="E9">
        <v>2</v>
      </c>
      <c r="F9">
        <v>28</v>
      </c>
      <c r="G9">
        <v>59</v>
      </c>
      <c r="H9">
        <v>158</v>
      </c>
      <c r="J9">
        <v>255</v>
      </c>
      <c r="K9">
        <v>275</v>
      </c>
      <c r="L9">
        <v>459</v>
      </c>
      <c r="M9">
        <v>475</v>
      </c>
      <c r="N9">
        <v>486</v>
      </c>
      <c r="O9">
        <v>1950</v>
      </c>
      <c r="Q9">
        <v>0.13076922999999999</v>
      </c>
      <c r="R9">
        <v>0.14102564000000001</v>
      </c>
      <c r="S9">
        <v>0.23538461999999999</v>
      </c>
      <c r="T9">
        <v>0.24358974</v>
      </c>
      <c r="U9">
        <v>0.24923076999999999</v>
      </c>
      <c r="V9">
        <v>7414155</v>
      </c>
      <c r="W9">
        <v>8119876</v>
      </c>
      <c r="X9">
        <v>8847061</v>
      </c>
      <c r="Y9">
        <v>7810299</v>
      </c>
      <c r="Z9">
        <v>6450787</v>
      </c>
      <c r="AA9">
        <v>38642178</v>
      </c>
      <c r="AB9">
        <v>5543980</v>
      </c>
      <c r="AC9">
        <v>3771358</v>
      </c>
      <c r="AD9">
        <v>1979761</v>
      </c>
      <c r="AE9">
        <v>945607</v>
      </c>
      <c r="AF9">
        <v>50882884</v>
      </c>
      <c r="AG9">
        <v>0.75943371999999998</v>
      </c>
      <c r="AH9">
        <v>0.1089557</v>
      </c>
      <c r="AI9">
        <v>7.4118400000000001E-2</v>
      </c>
      <c r="AJ9">
        <v>3.8908190000000002E-2</v>
      </c>
      <c r="AK9">
        <v>1.8583990000000002E-2</v>
      </c>
      <c r="AM9">
        <v>0.59910240000000003</v>
      </c>
      <c r="AN9">
        <v>0.14061070000000001</v>
      </c>
      <c r="AO9">
        <v>0.1179226</v>
      </c>
      <c r="AP9">
        <v>8.8346599999999997E-2</v>
      </c>
      <c r="AQ9">
        <v>5.4017500000000003E-2</v>
      </c>
      <c r="AS9" s="19">
        <v>6.6000000000000003E-6</v>
      </c>
      <c r="AT9" s="19">
        <v>4.9599999999999999E-5</v>
      </c>
      <c r="AU9" s="19">
        <v>1.217E-4</v>
      </c>
      <c r="AV9" s="19">
        <v>2.399E-4</v>
      </c>
      <c r="AW9" s="19">
        <v>5.1400000000000003E-4</v>
      </c>
      <c r="AY9" s="3">
        <v>59900000</v>
      </c>
      <c r="AZ9" s="3">
        <v>14100000</v>
      </c>
      <c r="BA9" s="3">
        <v>11800000</v>
      </c>
      <c r="BB9" s="3">
        <v>8834664</v>
      </c>
      <c r="BC9" s="3">
        <v>5401753</v>
      </c>
      <c r="BE9">
        <v>395.34809999999999</v>
      </c>
      <c r="BF9">
        <v>697.47640000000001</v>
      </c>
      <c r="BG9">
        <v>1435.1990000000001</v>
      </c>
      <c r="BH9">
        <v>2119.683</v>
      </c>
      <c r="BI9">
        <v>2776.261</v>
      </c>
      <c r="BJ9">
        <v>7423.9679999999998</v>
      </c>
      <c r="BL9">
        <v>5.3252899999999999E-2</v>
      </c>
      <c r="BM9">
        <v>9.3949299999999999E-2</v>
      </c>
      <c r="BN9">
        <v>0.19331970000000001</v>
      </c>
      <c r="BO9">
        <v>0.28551890000000002</v>
      </c>
      <c r="BP9">
        <v>0.37395919999999999</v>
      </c>
      <c r="BQ9">
        <v>1</v>
      </c>
      <c r="BR9" t="s">
        <v>24</v>
      </c>
      <c r="BS9">
        <v>0.45682050000000002</v>
      </c>
    </row>
    <row r="10" spans="1:72" x14ac:dyDescent="0.3">
      <c r="A10" t="s">
        <v>13</v>
      </c>
      <c r="B10" t="s">
        <v>14</v>
      </c>
      <c r="C10" t="s">
        <v>183</v>
      </c>
      <c r="D10">
        <v>0</v>
      </c>
      <c r="E10">
        <v>0</v>
      </c>
      <c r="F10">
        <v>0</v>
      </c>
      <c r="G10">
        <v>0</v>
      </c>
      <c r="H10">
        <v>0</v>
      </c>
      <c r="J10">
        <v>0</v>
      </c>
      <c r="K10">
        <v>0</v>
      </c>
      <c r="L10">
        <v>58</v>
      </c>
      <c r="M10">
        <v>172</v>
      </c>
      <c r="N10">
        <v>353</v>
      </c>
      <c r="O10">
        <v>583</v>
      </c>
      <c r="Q10">
        <v>0</v>
      </c>
      <c r="R10">
        <v>0</v>
      </c>
      <c r="S10">
        <v>9.9485420000000005E-2</v>
      </c>
      <c r="T10">
        <v>0.29502572999999999</v>
      </c>
      <c r="U10">
        <v>0.60548884999999997</v>
      </c>
      <c r="V10">
        <v>606029</v>
      </c>
      <c r="W10">
        <v>675948</v>
      </c>
      <c r="X10">
        <v>775962</v>
      </c>
      <c r="Y10">
        <v>672290</v>
      </c>
      <c r="Z10">
        <v>738207</v>
      </c>
      <c r="AA10">
        <v>3468436</v>
      </c>
      <c r="AB10">
        <v>810126</v>
      </c>
      <c r="AC10">
        <v>654530</v>
      </c>
      <c r="AD10">
        <v>586138</v>
      </c>
      <c r="AE10">
        <v>272973</v>
      </c>
      <c r="AF10">
        <v>5792203</v>
      </c>
      <c r="AG10">
        <v>0.59881119000000005</v>
      </c>
      <c r="AH10">
        <v>0.13986492</v>
      </c>
      <c r="AI10">
        <v>0.11300191</v>
      </c>
      <c r="AJ10">
        <v>0.10119431</v>
      </c>
      <c r="AK10">
        <v>4.7127660000000002E-2</v>
      </c>
      <c r="AM10">
        <v>0.59910240000000003</v>
      </c>
      <c r="AN10">
        <v>0.14061070000000001</v>
      </c>
      <c r="AO10">
        <v>0.1179226</v>
      </c>
      <c r="AP10">
        <v>8.8346599999999997E-2</v>
      </c>
      <c r="AQ10">
        <v>5.4017500000000003E-2</v>
      </c>
      <c r="AS10" s="19">
        <v>0</v>
      </c>
      <c r="AT10" s="19">
        <v>0</v>
      </c>
      <c r="AU10" s="19">
        <v>8.8599999999999999E-5</v>
      </c>
      <c r="AV10" s="19">
        <v>2.9339999999999998E-4</v>
      </c>
      <c r="AW10" s="19">
        <v>1.2932E-3</v>
      </c>
      <c r="AY10" s="3">
        <v>59900000</v>
      </c>
      <c r="AZ10" s="3">
        <v>14100000</v>
      </c>
      <c r="BA10" s="3">
        <v>11800000</v>
      </c>
      <c r="BB10" s="3">
        <v>8834664</v>
      </c>
      <c r="BC10" s="3">
        <v>5401753</v>
      </c>
      <c r="BE10">
        <v>0</v>
      </c>
      <c r="BF10">
        <v>0</v>
      </c>
      <c r="BG10">
        <v>1044.95</v>
      </c>
      <c r="BH10">
        <v>2592.4989999999998</v>
      </c>
      <c r="BI10">
        <v>6985.375</v>
      </c>
      <c r="BJ10">
        <v>10622.82</v>
      </c>
      <c r="BL10">
        <v>0</v>
      </c>
      <c r="BM10">
        <v>0</v>
      </c>
      <c r="BN10">
        <v>9.8368399999999995E-2</v>
      </c>
      <c r="BO10">
        <v>0.24404989999999999</v>
      </c>
      <c r="BP10">
        <v>0.65758170000000005</v>
      </c>
      <c r="BQ10">
        <v>1</v>
      </c>
      <c r="BR10" t="s">
        <v>30</v>
      </c>
      <c r="BS10">
        <v>0.45446560000000003</v>
      </c>
    </row>
    <row r="11" spans="1:72" x14ac:dyDescent="0.3">
      <c r="A11" t="s">
        <v>15</v>
      </c>
      <c r="B11" t="s">
        <v>16</v>
      </c>
      <c r="C11" t="s">
        <v>183</v>
      </c>
      <c r="D11">
        <v>3</v>
      </c>
      <c r="E11">
        <v>3</v>
      </c>
      <c r="F11">
        <v>21</v>
      </c>
      <c r="G11">
        <v>86</v>
      </c>
      <c r="H11">
        <v>235</v>
      </c>
      <c r="J11">
        <v>348</v>
      </c>
      <c r="K11">
        <v>890</v>
      </c>
      <c r="L11">
        <v>2251</v>
      </c>
      <c r="M11">
        <v>4258</v>
      </c>
      <c r="N11">
        <v>11105</v>
      </c>
      <c r="O11">
        <v>18852</v>
      </c>
      <c r="Q11">
        <v>1.845958E-2</v>
      </c>
      <c r="R11">
        <v>4.7209849999999998E-2</v>
      </c>
      <c r="S11">
        <v>0.11940378</v>
      </c>
      <c r="T11">
        <v>0.22586463000000001</v>
      </c>
      <c r="U11">
        <v>0.58906217000000005</v>
      </c>
      <c r="V11">
        <v>7527474</v>
      </c>
      <c r="W11">
        <v>7883477</v>
      </c>
      <c r="X11">
        <v>7371029</v>
      </c>
      <c r="Y11">
        <v>8011050</v>
      </c>
      <c r="Z11">
        <v>8325667</v>
      </c>
      <c r="AA11">
        <v>39118697</v>
      </c>
      <c r="AB11">
        <v>8635057</v>
      </c>
      <c r="AC11">
        <v>7764786</v>
      </c>
      <c r="AD11">
        <v>5727704</v>
      </c>
      <c r="AE11">
        <v>4027268</v>
      </c>
      <c r="AF11">
        <v>65273512</v>
      </c>
      <c r="AG11">
        <v>0.59930430999999995</v>
      </c>
      <c r="AH11">
        <v>0.13229036999999999</v>
      </c>
      <c r="AI11">
        <v>0.11895769</v>
      </c>
      <c r="AJ11">
        <v>8.7749279999999999E-2</v>
      </c>
      <c r="AK11">
        <v>6.1698349999999999E-2</v>
      </c>
      <c r="AM11">
        <v>0.59910240000000003</v>
      </c>
      <c r="AN11">
        <v>0.14061070000000001</v>
      </c>
      <c r="AO11">
        <v>0.1179226</v>
      </c>
      <c r="AP11">
        <v>8.8346599999999997E-2</v>
      </c>
      <c r="AQ11">
        <v>5.4017500000000003E-2</v>
      </c>
      <c r="AS11" s="19">
        <v>8.8999999999999995E-6</v>
      </c>
      <c r="AT11" s="19">
        <v>1.031E-4</v>
      </c>
      <c r="AU11" s="19">
        <v>2.899E-4</v>
      </c>
      <c r="AV11" s="19">
        <v>7.4339999999999996E-4</v>
      </c>
      <c r="AW11" s="19">
        <v>2.7575E-3</v>
      </c>
      <c r="AY11" s="3">
        <v>59900000</v>
      </c>
      <c r="AZ11" s="3">
        <v>14100000</v>
      </c>
      <c r="BA11" s="3">
        <v>11800000</v>
      </c>
      <c r="BB11" s="3">
        <v>8834664</v>
      </c>
      <c r="BC11" s="3">
        <v>5401753</v>
      </c>
      <c r="BE11">
        <v>532.96159999999998</v>
      </c>
      <c r="BF11">
        <v>1449.25</v>
      </c>
      <c r="BG11">
        <v>3418.56</v>
      </c>
      <c r="BH11">
        <v>6567.7280000000001</v>
      </c>
      <c r="BI11">
        <v>14895.08</v>
      </c>
      <c r="BJ11">
        <v>26863.58</v>
      </c>
      <c r="BL11">
        <v>1.9839599999999999E-2</v>
      </c>
      <c r="BM11">
        <v>5.3948500000000003E-2</v>
      </c>
      <c r="BN11">
        <v>0.12725629999999999</v>
      </c>
      <c r="BO11">
        <v>0.24448449999999999</v>
      </c>
      <c r="BP11">
        <v>0.55447109999999999</v>
      </c>
      <c r="BQ11">
        <v>1</v>
      </c>
      <c r="BR11" t="s">
        <v>32</v>
      </c>
      <c r="BS11">
        <v>0.55257610000000001</v>
      </c>
    </row>
    <row r="12" spans="1:72" x14ac:dyDescent="0.3">
      <c r="A12" t="s">
        <v>59</v>
      </c>
      <c r="B12" t="s">
        <v>60</v>
      </c>
      <c r="C12" t="s">
        <v>183</v>
      </c>
      <c r="D12">
        <v>1</v>
      </c>
      <c r="E12">
        <v>2</v>
      </c>
      <c r="F12">
        <v>9</v>
      </c>
      <c r="G12">
        <v>23</v>
      </c>
      <c r="H12">
        <v>69</v>
      </c>
      <c r="J12">
        <v>104</v>
      </c>
      <c r="K12">
        <v>310</v>
      </c>
      <c r="L12">
        <v>842</v>
      </c>
      <c r="M12">
        <v>1994</v>
      </c>
      <c r="N12">
        <v>5601</v>
      </c>
      <c r="O12">
        <v>8851</v>
      </c>
      <c r="Q12">
        <v>1.175008E-2</v>
      </c>
      <c r="R12">
        <v>3.502429E-2</v>
      </c>
      <c r="S12">
        <v>9.5130489999999998E-2</v>
      </c>
      <c r="T12">
        <v>0.22528528</v>
      </c>
      <c r="U12">
        <v>0.63280985000000001</v>
      </c>
      <c r="V12">
        <v>7880904</v>
      </c>
      <c r="W12">
        <v>7930616</v>
      </c>
      <c r="X12">
        <v>9377361</v>
      </c>
      <c r="Y12">
        <v>10872020</v>
      </c>
      <c r="Z12">
        <v>10243351</v>
      </c>
      <c r="AA12">
        <v>46304252</v>
      </c>
      <c r="AB12">
        <v>13488393</v>
      </c>
      <c r="AC12">
        <v>10644142</v>
      </c>
      <c r="AD12">
        <v>7471414</v>
      </c>
      <c r="AE12">
        <v>5875744</v>
      </c>
      <c r="AF12">
        <v>83783945</v>
      </c>
      <c r="AG12">
        <v>0.55266258999999995</v>
      </c>
      <c r="AH12">
        <v>0.16099019000000001</v>
      </c>
      <c r="AI12">
        <v>0.12704273999999999</v>
      </c>
      <c r="AJ12">
        <v>8.917477E-2</v>
      </c>
      <c r="AK12">
        <v>7.0129709999999998E-2</v>
      </c>
      <c r="AM12">
        <v>0.59910240000000003</v>
      </c>
      <c r="AN12">
        <v>0.14061070000000001</v>
      </c>
      <c r="AO12">
        <v>0.1179226</v>
      </c>
      <c r="AP12">
        <v>8.8346599999999997E-2</v>
      </c>
      <c r="AQ12">
        <v>5.4017500000000003E-2</v>
      </c>
      <c r="AS12" s="19">
        <v>2.2500000000000001E-6</v>
      </c>
      <c r="AT12" s="19">
        <v>2.3E-5</v>
      </c>
      <c r="AU12" s="19">
        <v>7.9099999999999998E-5</v>
      </c>
      <c r="AV12" s="19">
        <v>2.6689999999999998E-4</v>
      </c>
      <c r="AW12" s="19">
        <v>9.5319999999999997E-4</v>
      </c>
      <c r="AY12" s="3">
        <v>59900000</v>
      </c>
      <c r="AZ12" s="3">
        <v>14100000</v>
      </c>
      <c r="BA12" s="3">
        <v>11800000</v>
      </c>
      <c r="BB12" s="3">
        <v>8834664</v>
      </c>
      <c r="BC12" s="3">
        <v>5401753</v>
      </c>
      <c r="BE12">
        <v>134.5592</v>
      </c>
      <c r="BF12">
        <v>323.16180000000003</v>
      </c>
      <c r="BG12">
        <v>932.82180000000005</v>
      </c>
      <c r="BH12">
        <v>2357.8290000000002</v>
      </c>
      <c r="BI12">
        <v>5149.1719999999996</v>
      </c>
      <c r="BJ12">
        <v>8897.5450000000001</v>
      </c>
      <c r="BL12">
        <v>1.51232E-2</v>
      </c>
      <c r="BM12">
        <v>3.63203E-2</v>
      </c>
      <c r="BN12">
        <v>0.1048404</v>
      </c>
      <c r="BO12">
        <v>0.26499780000000001</v>
      </c>
      <c r="BP12">
        <v>0.57871830000000002</v>
      </c>
      <c r="BQ12">
        <v>1</v>
      </c>
      <c r="BR12" t="s">
        <v>34</v>
      </c>
      <c r="BS12">
        <v>0.6065547</v>
      </c>
    </row>
    <row r="13" spans="1:72" x14ac:dyDescent="0.3">
      <c r="A13" t="s">
        <v>61</v>
      </c>
      <c r="B13" t="s">
        <v>62</v>
      </c>
      <c r="C13" t="s">
        <v>183</v>
      </c>
      <c r="D13">
        <v>0</v>
      </c>
      <c r="E13">
        <v>0</v>
      </c>
      <c r="F13">
        <v>0</v>
      </c>
      <c r="G13">
        <v>5</v>
      </c>
      <c r="H13">
        <v>10</v>
      </c>
      <c r="J13">
        <v>15</v>
      </c>
      <c r="K13">
        <v>21</v>
      </c>
      <c r="L13">
        <v>89</v>
      </c>
      <c r="M13">
        <v>169</v>
      </c>
      <c r="N13">
        <v>274</v>
      </c>
      <c r="O13">
        <v>568</v>
      </c>
      <c r="Q13">
        <v>2.640845E-2</v>
      </c>
      <c r="R13">
        <v>3.6971829999999997E-2</v>
      </c>
      <c r="S13">
        <v>0.15669014000000001</v>
      </c>
      <c r="T13">
        <v>0.29753520999999999</v>
      </c>
      <c r="U13">
        <v>0.48239437000000002</v>
      </c>
      <c r="V13">
        <v>908566</v>
      </c>
      <c r="W13">
        <v>969207</v>
      </c>
      <c r="X13">
        <v>1151690</v>
      </c>
      <c r="Y13">
        <v>1257142</v>
      </c>
      <c r="Z13">
        <v>1588213</v>
      </c>
      <c r="AA13">
        <v>5874818</v>
      </c>
      <c r="AB13">
        <v>1201388</v>
      </c>
      <c r="AC13">
        <v>1306432</v>
      </c>
      <c r="AD13">
        <v>846576</v>
      </c>
      <c r="AE13">
        <v>431136</v>
      </c>
      <c r="AF13">
        <v>9660350</v>
      </c>
      <c r="AG13">
        <v>0.60813718000000005</v>
      </c>
      <c r="AH13">
        <v>0.12436278000000001</v>
      </c>
      <c r="AI13">
        <v>0.13523651</v>
      </c>
      <c r="AJ13">
        <v>8.7634089999999998E-2</v>
      </c>
      <c r="AK13">
        <v>4.4629439999999999E-2</v>
      </c>
      <c r="AM13">
        <v>0.59910240000000003</v>
      </c>
      <c r="AN13">
        <v>0.14061070000000001</v>
      </c>
      <c r="AO13">
        <v>0.1179226</v>
      </c>
      <c r="AP13">
        <v>8.8346599999999997E-2</v>
      </c>
      <c r="AQ13">
        <v>5.4017500000000003E-2</v>
      </c>
      <c r="AS13" s="19">
        <v>2.5500000000000001E-6</v>
      </c>
      <c r="AT13" s="19">
        <v>1.7499999999999998E-5</v>
      </c>
      <c r="AU13" s="19">
        <v>6.8100000000000002E-5</v>
      </c>
      <c r="AV13" s="19">
        <v>1.996E-4</v>
      </c>
      <c r="AW13" s="19">
        <v>6.355E-4</v>
      </c>
      <c r="AY13" s="3">
        <v>59900000</v>
      </c>
      <c r="AZ13" s="3">
        <v>14100000</v>
      </c>
      <c r="BA13" s="3">
        <v>11800000</v>
      </c>
      <c r="BB13" s="3">
        <v>8834664</v>
      </c>
      <c r="BC13" s="3">
        <v>5401753</v>
      </c>
      <c r="BE13">
        <v>152.96709999999999</v>
      </c>
      <c r="BF13">
        <v>245.78450000000001</v>
      </c>
      <c r="BG13">
        <v>803.34190000000001</v>
      </c>
      <c r="BH13">
        <v>1763.643</v>
      </c>
      <c r="BI13">
        <v>3432.9780000000001</v>
      </c>
      <c r="BJ13">
        <v>6398.7150000000001</v>
      </c>
      <c r="BL13">
        <v>2.3905900000000001E-2</v>
      </c>
      <c r="BM13">
        <v>3.8411500000000001E-2</v>
      </c>
      <c r="BN13">
        <v>0.1255474</v>
      </c>
      <c r="BO13">
        <v>0.2756246</v>
      </c>
      <c r="BP13">
        <v>0.5365105</v>
      </c>
      <c r="BQ13">
        <v>1</v>
      </c>
      <c r="BR13" t="s">
        <v>40</v>
      </c>
      <c r="BS13">
        <v>0.55445699999999998</v>
      </c>
      <c r="BT13">
        <f>AVERAGE(BS3:BS13)</f>
        <v>0.59089079090909091</v>
      </c>
    </row>
    <row r="14" spans="1:72" x14ac:dyDescent="0.3">
      <c r="A14" t="s">
        <v>17</v>
      </c>
      <c r="B14" t="s">
        <v>18</v>
      </c>
      <c r="C14" t="s">
        <v>183</v>
      </c>
      <c r="D14">
        <v>4</v>
      </c>
      <c r="E14">
        <v>0</v>
      </c>
      <c r="F14">
        <v>15</v>
      </c>
      <c r="G14">
        <v>65</v>
      </c>
      <c r="H14">
        <v>287</v>
      </c>
      <c r="J14">
        <v>371</v>
      </c>
      <c r="K14">
        <v>1164</v>
      </c>
      <c r="L14">
        <v>3377</v>
      </c>
      <c r="M14">
        <v>8846</v>
      </c>
      <c r="N14">
        <v>19551</v>
      </c>
      <c r="O14">
        <v>33309</v>
      </c>
      <c r="Q14">
        <v>1.113813E-2</v>
      </c>
      <c r="R14">
        <v>3.4945509999999999E-2</v>
      </c>
      <c r="S14">
        <v>0.10138401</v>
      </c>
      <c r="T14">
        <v>0.26557386999999999</v>
      </c>
      <c r="U14">
        <v>0.58695847999999995</v>
      </c>
      <c r="V14">
        <v>4994995</v>
      </c>
      <c r="W14">
        <v>5733448</v>
      </c>
      <c r="X14">
        <v>6103436</v>
      </c>
      <c r="Y14">
        <v>6998434</v>
      </c>
      <c r="Z14">
        <v>9022004</v>
      </c>
      <c r="AA14">
        <v>32852317</v>
      </c>
      <c r="AB14">
        <v>9567192</v>
      </c>
      <c r="AC14">
        <v>7484862</v>
      </c>
      <c r="AD14">
        <v>6028908</v>
      </c>
      <c r="AE14">
        <v>4528549</v>
      </c>
      <c r="AF14">
        <v>60461828</v>
      </c>
      <c r="AG14">
        <v>0.54335633000000005</v>
      </c>
      <c r="AH14">
        <v>0.15823524</v>
      </c>
      <c r="AI14">
        <v>0.12379482999999999</v>
      </c>
      <c r="AJ14">
        <v>9.9714289999999997E-2</v>
      </c>
      <c r="AK14">
        <v>7.4899309999999997E-2</v>
      </c>
      <c r="AM14">
        <v>0.59910240000000003</v>
      </c>
      <c r="AN14">
        <v>0.14061070000000001</v>
      </c>
      <c r="AO14">
        <v>0.1179226</v>
      </c>
      <c r="AP14">
        <v>8.8346599999999997E-2</v>
      </c>
      <c r="AQ14">
        <v>5.4017500000000003E-2</v>
      </c>
      <c r="AS14" s="19">
        <v>1.13E-5</v>
      </c>
      <c r="AT14" s="19">
        <v>1.217E-4</v>
      </c>
      <c r="AU14" s="19">
        <v>4.5120000000000002E-4</v>
      </c>
      <c r="AV14" s="19">
        <v>1.4672999999999999E-3</v>
      </c>
      <c r="AW14" s="19">
        <v>4.3172999999999996E-3</v>
      </c>
      <c r="AY14" s="3">
        <v>59900000</v>
      </c>
      <c r="AZ14" s="3">
        <v>14100000</v>
      </c>
      <c r="BA14" s="3">
        <v>11800000</v>
      </c>
      <c r="BB14" s="3">
        <v>8834664</v>
      </c>
      <c r="BC14" s="3">
        <v>5401753</v>
      </c>
      <c r="BE14">
        <v>676.56410000000005</v>
      </c>
      <c r="BF14">
        <v>1710.752</v>
      </c>
      <c r="BG14">
        <v>5320.4030000000002</v>
      </c>
      <c r="BH14">
        <v>12962.78</v>
      </c>
      <c r="BI14">
        <v>23320.87</v>
      </c>
      <c r="BJ14">
        <v>43991.37</v>
      </c>
      <c r="BL14">
        <v>1.5379500000000001E-2</v>
      </c>
      <c r="BM14">
        <v>3.8888399999999997E-2</v>
      </c>
      <c r="BN14">
        <v>0.12094199999999999</v>
      </c>
      <c r="BO14">
        <v>0.2946666</v>
      </c>
      <c r="BP14">
        <v>0.53012369999999998</v>
      </c>
      <c r="BR14" t="s">
        <v>56</v>
      </c>
      <c r="BS14">
        <v>0.85922379999999998</v>
      </c>
    </row>
    <row r="15" spans="1:72" x14ac:dyDescent="0.3">
      <c r="A15" t="s">
        <v>19</v>
      </c>
      <c r="B15" t="s">
        <v>20</v>
      </c>
      <c r="C15" t="s">
        <v>183</v>
      </c>
      <c r="D15">
        <v>0</v>
      </c>
      <c r="E15">
        <v>0</v>
      </c>
      <c r="F15">
        <v>0</v>
      </c>
      <c r="G15">
        <v>4</v>
      </c>
      <c r="H15">
        <v>9</v>
      </c>
      <c r="J15">
        <v>13</v>
      </c>
      <c r="K15">
        <v>20</v>
      </c>
      <c r="L15">
        <v>66</v>
      </c>
      <c r="M15">
        <v>160</v>
      </c>
      <c r="N15">
        <v>327</v>
      </c>
      <c r="O15">
        <v>586</v>
      </c>
      <c r="Q15">
        <v>2.2184300000000001E-2</v>
      </c>
      <c r="R15">
        <v>3.4129689999999997E-2</v>
      </c>
      <c r="S15">
        <v>0.11262799</v>
      </c>
      <c r="T15">
        <v>0.27303754000000002</v>
      </c>
      <c r="U15">
        <v>0.55802048000000004</v>
      </c>
      <c r="V15">
        <v>10179969</v>
      </c>
      <c r="W15">
        <v>11267171</v>
      </c>
      <c r="X15">
        <v>12147325</v>
      </c>
      <c r="Y15">
        <v>14455416</v>
      </c>
      <c r="Z15">
        <v>18473075</v>
      </c>
      <c r="AA15">
        <v>66522956</v>
      </c>
      <c r="AB15">
        <v>16541515</v>
      </c>
      <c r="AC15">
        <v>15875235</v>
      </c>
      <c r="AD15">
        <v>16185375</v>
      </c>
      <c r="AE15">
        <v>11351377</v>
      </c>
      <c r="AF15" s="15">
        <v>126500000</v>
      </c>
      <c r="AG15">
        <v>0.52597105</v>
      </c>
      <c r="AH15">
        <v>0.1307873</v>
      </c>
      <c r="AI15">
        <v>0.12551929000000001</v>
      </c>
      <c r="AJ15">
        <v>0.12797143999999999</v>
      </c>
      <c r="AK15">
        <v>8.9750910000000003E-2</v>
      </c>
      <c r="AM15">
        <v>0.59910240000000003</v>
      </c>
      <c r="AN15">
        <v>0.14061070000000001</v>
      </c>
      <c r="AO15">
        <v>0.1179226</v>
      </c>
      <c r="AP15">
        <v>8.8346599999999997E-2</v>
      </c>
      <c r="AQ15">
        <v>5.4017500000000003E-2</v>
      </c>
      <c r="AS15" s="19">
        <v>1.9500000000000001E-7</v>
      </c>
      <c r="AT15" s="19">
        <v>1.2100000000000001E-6</v>
      </c>
      <c r="AU15" s="19">
        <v>4.16E-6</v>
      </c>
      <c r="AV15" s="19">
        <v>9.8900000000000002E-6</v>
      </c>
      <c r="AW15" s="19">
        <v>2.8799999999999999E-5</v>
      </c>
      <c r="AY15" s="3">
        <v>59900000</v>
      </c>
      <c r="AZ15" s="3">
        <v>14100000</v>
      </c>
      <c r="BA15" s="3">
        <v>11800000</v>
      </c>
      <c r="BB15" s="3">
        <v>8834664</v>
      </c>
      <c r="BC15" s="3">
        <v>5401753</v>
      </c>
      <c r="BE15">
        <v>11.707739999999999</v>
      </c>
      <c r="BF15">
        <v>17.00095</v>
      </c>
      <c r="BG15">
        <v>49.025390000000002</v>
      </c>
      <c r="BH15">
        <v>87.334789999999998</v>
      </c>
      <c r="BI15">
        <v>155.6087</v>
      </c>
      <c r="BJ15">
        <v>320.67759999999998</v>
      </c>
      <c r="BL15">
        <v>3.6509399999999997E-2</v>
      </c>
      <c r="BM15">
        <v>5.3015699999999999E-2</v>
      </c>
      <c r="BN15">
        <v>0.15288060000000001</v>
      </c>
      <c r="BO15">
        <v>0.27234459999999999</v>
      </c>
      <c r="BP15">
        <v>0.48524980000000001</v>
      </c>
      <c r="BR15" t="s">
        <v>58</v>
      </c>
      <c r="BS15">
        <v>0.92468250000000007</v>
      </c>
    </row>
    <row r="16" spans="1:72" x14ac:dyDescent="0.3">
      <c r="A16" t="s">
        <v>21</v>
      </c>
      <c r="B16" t="s">
        <v>22</v>
      </c>
      <c r="C16" t="s">
        <v>182</v>
      </c>
      <c r="D16">
        <v>0</v>
      </c>
      <c r="E16">
        <v>0</v>
      </c>
      <c r="F16">
        <v>3</v>
      </c>
      <c r="G16">
        <v>8</v>
      </c>
      <c r="H16">
        <v>10</v>
      </c>
      <c r="J16">
        <v>21</v>
      </c>
      <c r="K16">
        <v>17</v>
      </c>
      <c r="L16">
        <v>42</v>
      </c>
      <c r="M16">
        <v>24</v>
      </c>
      <c r="N16">
        <v>17</v>
      </c>
      <c r="O16">
        <v>121</v>
      </c>
      <c r="Q16">
        <v>0.17355371999999999</v>
      </c>
      <c r="R16">
        <v>0.14049586999999999</v>
      </c>
      <c r="S16">
        <v>0.34710743999999999</v>
      </c>
      <c r="T16">
        <v>0.19834710999999999</v>
      </c>
      <c r="U16">
        <v>0.14049586999999999</v>
      </c>
      <c r="V16">
        <v>5143189</v>
      </c>
      <c r="W16">
        <v>5115769</v>
      </c>
      <c r="X16">
        <v>5770368</v>
      </c>
      <c r="Y16">
        <v>5651218</v>
      </c>
      <c r="Z16">
        <v>3990533</v>
      </c>
      <c r="AA16">
        <v>25671077</v>
      </c>
      <c r="AB16">
        <v>3146037</v>
      </c>
      <c r="AC16">
        <v>2151365</v>
      </c>
      <c r="AD16">
        <v>1025181</v>
      </c>
      <c r="AE16">
        <v>372338</v>
      </c>
      <c r="AF16">
        <v>32365998</v>
      </c>
      <c r="AG16">
        <v>0.79314956000000003</v>
      </c>
      <c r="AH16">
        <v>9.7201919999999997E-2</v>
      </c>
      <c r="AI16">
        <v>6.6469909999999993E-2</v>
      </c>
      <c r="AJ16">
        <v>3.1674630000000002E-2</v>
      </c>
      <c r="AK16">
        <v>1.150399E-2</v>
      </c>
      <c r="AM16">
        <v>0.59910240000000003</v>
      </c>
      <c r="AN16">
        <v>0.14061070000000001</v>
      </c>
      <c r="AO16">
        <v>0.1179226</v>
      </c>
      <c r="AP16">
        <v>8.8346599999999997E-2</v>
      </c>
      <c r="AQ16">
        <v>5.4017500000000003E-2</v>
      </c>
      <c r="AS16" s="19">
        <v>8.1800000000000005E-7</v>
      </c>
      <c r="AT16" s="19">
        <v>5.4E-6</v>
      </c>
      <c r="AU16" s="19">
        <v>1.95E-5</v>
      </c>
      <c r="AV16" s="19">
        <v>2.34E-5</v>
      </c>
      <c r="AW16" s="19">
        <v>4.57E-5</v>
      </c>
      <c r="AY16" s="3">
        <v>59900000</v>
      </c>
      <c r="AZ16" s="3">
        <v>14100000</v>
      </c>
      <c r="BA16" s="3">
        <v>11800000</v>
      </c>
      <c r="BB16" s="3">
        <v>8834664</v>
      </c>
      <c r="BC16" s="3">
        <v>5401753</v>
      </c>
      <c r="BE16">
        <v>49.009050000000002</v>
      </c>
      <c r="BF16">
        <v>75.98075</v>
      </c>
      <c r="BG16">
        <v>230.21440000000001</v>
      </c>
      <c r="BH16">
        <v>206.82390000000001</v>
      </c>
      <c r="BI16">
        <v>246.6302</v>
      </c>
      <c r="BJ16">
        <v>808.65830000000005</v>
      </c>
      <c r="BL16">
        <v>6.0605399999999997E-2</v>
      </c>
      <c r="BM16">
        <v>9.3959000000000001E-2</v>
      </c>
      <c r="BN16">
        <v>0.28468680000000002</v>
      </c>
      <c r="BO16">
        <v>0.25576179999999998</v>
      </c>
      <c r="BP16">
        <v>0.30498690000000001</v>
      </c>
      <c r="BR16" t="s">
        <v>14</v>
      </c>
      <c r="BS16">
        <v>0.90163159999999998</v>
      </c>
    </row>
    <row r="17" spans="1:72" x14ac:dyDescent="0.3">
      <c r="A17" t="s">
        <v>23</v>
      </c>
      <c r="B17" t="s">
        <v>24</v>
      </c>
      <c r="C17" t="s">
        <v>182</v>
      </c>
      <c r="D17">
        <v>148</v>
      </c>
      <c r="E17">
        <v>73</v>
      </c>
      <c r="F17">
        <v>260</v>
      </c>
      <c r="G17">
        <v>784</v>
      </c>
      <c r="H17">
        <v>1947</v>
      </c>
      <c r="J17">
        <v>3212</v>
      </c>
      <c r="K17">
        <v>3274</v>
      </c>
      <c r="L17">
        <v>3380</v>
      </c>
      <c r="M17">
        <v>2347</v>
      </c>
      <c r="N17">
        <v>1408</v>
      </c>
      <c r="O17">
        <v>13621</v>
      </c>
      <c r="Q17">
        <v>0.23581235</v>
      </c>
      <c r="R17">
        <v>0.24036414</v>
      </c>
      <c r="S17">
        <v>0.24814623999999999</v>
      </c>
      <c r="T17">
        <v>0.17230746999999999</v>
      </c>
      <c r="U17">
        <v>0.1033698</v>
      </c>
      <c r="V17">
        <v>22169253</v>
      </c>
      <c r="W17">
        <v>22350463</v>
      </c>
      <c r="X17">
        <v>21735593</v>
      </c>
      <c r="Y17">
        <v>18880030</v>
      </c>
      <c r="Z17">
        <v>16547758</v>
      </c>
      <c r="AA17" s="15">
        <v>101700000</v>
      </c>
      <c r="AB17">
        <v>12757971</v>
      </c>
      <c r="AC17">
        <v>8264953</v>
      </c>
      <c r="AD17">
        <v>4188713</v>
      </c>
      <c r="AE17">
        <v>2038019</v>
      </c>
      <c r="AF17" s="15">
        <v>128900000</v>
      </c>
      <c r="AG17">
        <v>0.78865218000000004</v>
      </c>
      <c r="AH17">
        <v>9.8950579999999996E-2</v>
      </c>
      <c r="AI17">
        <v>6.4102820000000005E-2</v>
      </c>
      <c r="AJ17">
        <v>3.2487580000000002E-2</v>
      </c>
      <c r="AK17">
        <v>1.5806839999999999E-2</v>
      </c>
      <c r="AM17">
        <v>0.59910240000000003</v>
      </c>
      <c r="AN17">
        <v>0.14061070000000001</v>
      </c>
      <c r="AO17">
        <v>0.1179226</v>
      </c>
      <c r="AP17">
        <v>8.8346599999999997E-2</v>
      </c>
      <c r="AQ17">
        <v>5.4017500000000003E-2</v>
      </c>
      <c r="AS17" s="19">
        <v>3.1600000000000002E-5</v>
      </c>
      <c r="AT17" s="19">
        <v>2.566E-4</v>
      </c>
      <c r="AU17" s="19">
        <v>4.0900000000000002E-4</v>
      </c>
      <c r="AV17" s="19">
        <v>5.6030000000000001E-4</v>
      </c>
      <c r="AW17" s="19">
        <v>6.9090000000000004E-4</v>
      </c>
      <c r="AY17" s="3">
        <v>59900000</v>
      </c>
      <c r="AZ17" s="3">
        <v>14100000</v>
      </c>
      <c r="BA17" s="3">
        <v>11800000</v>
      </c>
      <c r="BB17" s="3">
        <v>8834664</v>
      </c>
      <c r="BC17" s="3">
        <v>5401753</v>
      </c>
      <c r="BE17">
        <v>1892.4649999999999</v>
      </c>
      <c r="BF17">
        <v>3608.4070000000002</v>
      </c>
      <c r="BG17">
        <v>4822.5140000000001</v>
      </c>
      <c r="BH17">
        <v>4950.1980000000003</v>
      </c>
      <c r="BI17">
        <v>3731.893</v>
      </c>
      <c r="BJ17">
        <v>19005.48</v>
      </c>
      <c r="BL17">
        <v>9.9574700000000002E-2</v>
      </c>
      <c r="BM17">
        <v>0.18986140000000001</v>
      </c>
      <c r="BN17">
        <v>0.25374340000000001</v>
      </c>
      <c r="BO17">
        <v>0.26046170000000002</v>
      </c>
      <c r="BP17">
        <v>0.1963588</v>
      </c>
      <c r="BR17" t="s">
        <v>16</v>
      </c>
      <c r="BS17">
        <v>0.79895559999999999</v>
      </c>
    </row>
    <row r="18" spans="1:72" x14ac:dyDescent="0.3">
      <c r="A18" t="s">
        <v>25</v>
      </c>
      <c r="B18" t="s">
        <v>26</v>
      </c>
      <c r="C18" t="s">
        <v>183</v>
      </c>
      <c r="D18">
        <v>0</v>
      </c>
      <c r="E18">
        <v>1</v>
      </c>
      <c r="F18">
        <v>3</v>
      </c>
      <c r="G18">
        <v>11</v>
      </c>
      <c r="H18">
        <v>29</v>
      </c>
      <c r="J18">
        <v>44</v>
      </c>
      <c r="K18">
        <v>146</v>
      </c>
      <c r="L18">
        <v>497</v>
      </c>
      <c r="M18">
        <v>1628</v>
      </c>
      <c r="N18">
        <v>3766</v>
      </c>
      <c r="O18">
        <v>6081</v>
      </c>
      <c r="Q18">
        <v>7.2356499999999997E-3</v>
      </c>
      <c r="R18">
        <v>2.400921E-2</v>
      </c>
      <c r="S18">
        <v>8.1729979999999994E-2</v>
      </c>
      <c r="T18">
        <v>0.26771913000000003</v>
      </c>
      <c r="U18">
        <v>0.61930604</v>
      </c>
      <c r="V18">
        <v>1752763</v>
      </c>
      <c r="W18">
        <v>1953692</v>
      </c>
      <c r="X18">
        <v>2097480</v>
      </c>
      <c r="Y18">
        <v>2097531</v>
      </c>
      <c r="Z18">
        <v>2151436</v>
      </c>
      <c r="AA18">
        <v>10052902</v>
      </c>
      <c r="AB18">
        <v>2524072</v>
      </c>
      <c r="AC18">
        <v>2129501</v>
      </c>
      <c r="AD18">
        <v>1591524</v>
      </c>
      <c r="AE18">
        <v>836874</v>
      </c>
      <c r="AF18">
        <v>17134873</v>
      </c>
      <c r="AG18">
        <v>0.58669252999999999</v>
      </c>
      <c r="AH18">
        <v>0.14730614</v>
      </c>
      <c r="AI18">
        <v>0.12427877</v>
      </c>
      <c r="AJ18">
        <v>9.2882160000000005E-2</v>
      </c>
      <c r="AK18">
        <v>4.8840399999999999E-2</v>
      </c>
      <c r="AM18">
        <v>0.59910240000000003</v>
      </c>
      <c r="AN18">
        <v>0.14061070000000001</v>
      </c>
      <c r="AO18">
        <v>0.1179226</v>
      </c>
      <c r="AP18">
        <v>8.8346599999999997E-2</v>
      </c>
      <c r="AQ18">
        <v>5.4017500000000003E-2</v>
      </c>
      <c r="AS18" s="19">
        <v>4.3800000000000004E-6</v>
      </c>
      <c r="AT18" s="19">
        <v>5.7800000000000002E-5</v>
      </c>
      <c r="AU18" s="19">
        <v>2.3340000000000001E-4</v>
      </c>
      <c r="AV18" s="19">
        <v>1.0229E-3</v>
      </c>
      <c r="AW18" s="19">
        <v>4.5000999999999999E-3</v>
      </c>
      <c r="AY18" s="3">
        <v>59900000</v>
      </c>
      <c r="AZ18" s="3">
        <v>14100000</v>
      </c>
      <c r="BA18" s="3">
        <v>11800000</v>
      </c>
      <c r="BB18" s="3">
        <v>8834664</v>
      </c>
      <c r="BC18" s="3">
        <v>5401753</v>
      </c>
      <c r="BE18">
        <v>262.21789999999999</v>
      </c>
      <c r="BF18">
        <v>813.33529999999996</v>
      </c>
      <c r="BG18">
        <v>2752.1729999999998</v>
      </c>
      <c r="BH18">
        <v>9037.1460000000006</v>
      </c>
      <c r="BI18">
        <v>24308.32</v>
      </c>
      <c r="BJ18">
        <v>37173.19</v>
      </c>
      <c r="BL18">
        <v>7.0540000000000004E-3</v>
      </c>
      <c r="BM18">
        <v>2.1879599999999999E-2</v>
      </c>
      <c r="BN18">
        <v>7.4036500000000005E-2</v>
      </c>
      <c r="BO18">
        <v>0.2431092</v>
      </c>
      <c r="BP18">
        <v>0.65392070000000002</v>
      </c>
      <c r="BR18" t="s">
        <v>60</v>
      </c>
      <c r="BS18">
        <v>0.84371609999999997</v>
      </c>
    </row>
    <row r="19" spans="1:72" x14ac:dyDescent="0.3">
      <c r="A19" t="s">
        <v>27</v>
      </c>
      <c r="B19" t="s">
        <v>28</v>
      </c>
      <c r="C19" t="s">
        <v>183</v>
      </c>
      <c r="D19">
        <v>0</v>
      </c>
      <c r="E19">
        <v>0</v>
      </c>
      <c r="F19">
        <v>0</v>
      </c>
      <c r="G19">
        <v>0</v>
      </c>
      <c r="H19">
        <v>5</v>
      </c>
      <c r="J19">
        <v>5</v>
      </c>
      <c r="K19">
        <v>6</v>
      </c>
      <c r="L19">
        <v>21</v>
      </c>
      <c r="M19">
        <v>56</v>
      </c>
      <c r="N19">
        <v>156</v>
      </c>
      <c r="O19">
        <v>244</v>
      </c>
      <c r="Q19">
        <v>2.0491800000000001E-2</v>
      </c>
      <c r="R19">
        <v>2.459016E-2</v>
      </c>
      <c r="S19">
        <v>8.6065569999999994E-2</v>
      </c>
      <c r="T19">
        <v>0.2295082</v>
      </c>
      <c r="U19">
        <v>0.63934426</v>
      </c>
      <c r="V19">
        <v>614323</v>
      </c>
      <c r="W19">
        <v>643031</v>
      </c>
      <c r="X19">
        <v>726383</v>
      </c>
      <c r="Y19">
        <v>738724</v>
      </c>
      <c r="Z19">
        <v>724930</v>
      </c>
      <c r="AA19">
        <v>3447391</v>
      </c>
      <c r="AB19">
        <v>712508</v>
      </c>
      <c r="AC19">
        <v>586156</v>
      </c>
      <c r="AD19">
        <v>446448</v>
      </c>
      <c r="AE19">
        <v>228739</v>
      </c>
      <c r="AF19">
        <v>5421242</v>
      </c>
      <c r="AG19">
        <v>0.63590427999999999</v>
      </c>
      <c r="AH19">
        <v>0.13142892</v>
      </c>
      <c r="AI19">
        <v>0.10812209</v>
      </c>
      <c r="AJ19">
        <v>8.2351610000000006E-2</v>
      </c>
      <c r="AK19">
        <v>4.2193099999999997E-2</v>
      </c>
      <c r="AM19">
        <v>0.59910240000000003</v>
      </c>
      <c r="AN19">
        <v>0.14061070000000001</v>
      </c>
      <c r="AO19">
        <v>0.1179226</v>
      </c>
      <c r="AP19">
        <v>8.8346599999999997E-2</v>
      </c>
      <c r="AQ19">
        <v>5.4017500000000003E-2</v>
      </c>
      <c r="AS19" s="19">
        <v>1.4500000000000001E-6</v>
      </c>
      <c r="AT19" s="19">
        <v>8.4200000000000007E-6</v>
      </c>
      <c r="AU19" s="19">
        <v>3.5800000000000003E-5</v>
      </c>
      <c r="AV19" s="19">
        <v>1.2540000000000001E-4</v>
      </c>
      <c r="AW19" s="19">
        <v>6.8199999999999999E-4</v>
      </c>
      <c r="AY19" s="3">
        <v>59900000</v>
      </c>
      <c r="AZ19" s="3">
        <v>14100000</v>
      </c>
      <c r="BA19" s="3">
        <v>11800000</v>
      </c>
      <c r="BB19" s="3">
        <v>8834664</v>
      </c>
      <c r="BC19" s="3">
        <v>5401753</v>
      </c>
      <c r="BE19">
        <v>86.892150000000001</v>
      </c>
      <c r="BF19">
        <v>118.40770000000001</v>
      </c>
      <c r="BG19">
        <v>422.47719999999998</v>
      </c>
      <c r="BH19">
        <v>1108.172</v>
      </c>
      <c r="BI19">
        <v>3683.9960000000001</v>
      </c>
      <c r="BJ19">
        <v>5419.9449999999997</v>
      </c>
      <c r="BL19">
        <v>1.6031900000000002E-2</v>
      </c>
      <c r="BM19">
        <v>2.18467E-2</v>
      </c>
      <c r="BN19">
        <v>7.7948600000000007E-2</v>
      </c>
      <c r="BO19">
        <v>0.2044619</v>
      </c>
      <c r="BP19">
        <v>0.67971090000000001</v>
      </c>
      <c r="BR19" t="s">
        <v>62</v>
      </c>
      <c r="BS19">
        <v>0.8121351</v>
      </c>
    </row>
    <row r="20" spans="1:72" x14ac:dyDescent="0.3">
      <c r="A20" t="s">
        <v>29</v>
      </c>
      <c r="B20" t="s">
        <v>30</v>
      </c>
      <c r="C20" t="s">
        <v>182</v>
      </c>
      <c r="D20">
        <v>0</v>
      </c>
      <c r="E20">
        <v>12.9976</v>
      </c>
      <c r="F20">
        <v>47.9392</v>
      </c>
      <c r="G20">
        <v>84.231200000000001</v>
      </c>
      <c r="H20">
        <v>200.70320000000001</v>
      </c>
      <c r="J20">
        <v>345.87119999999999</v>
      </c>
      <c r="K20">
        <v>427.06400000000002</v>
      </c>
      <c r="L20">
        <v>503.53039999999999</v>
      </c>
      <c r="M20">
        <v>293.88080000000002</v>
      </c>
      <c r="N20">
        <v>107.35680000000001</v>
      </c>
      <c r="O20">
        <v>1677.7031999999999</v>
      </c>
      <c r="Q20">
        <v>0.20615755999999999</v>
      </c>
      <c r="R20">
        <v>0.25455276999999998</v>
      </c>
      <c r="S20">
        <v>0.30013079999999998</v>
      </c>
      <c r="T20">
        <v>0.17516852999999999</v>
      </c>
      <c r="U20">
        <v>6.3990340000000007E-2</v>
      </c>
      <c r="V20">
        <v>53462232</v>
      </c>
      <c r="W20">
        <v>45427436</v>
      </c>
      <c r="X20">
        <v>39930362</v>
      </c>
      <c r="Y20">
        <v>30816023</v>
      </c>
      <c r="Z20">
        <v>21248747</v>
      </c>
      <c r="AA20" s="15">
        <v>190900000</v>
      </c>
      <c r="AB20">
        <v>15122613</v>
      </c>
      <c r="AC20">
        <v>8902414</v>
      </c>
      <c r="AD20">
        <v>4558929</v>
      </c>
      <c r="AE20">
        <v>1423575</v>
      </c>
      <c r="AF20" s="15">
        <v>220900000</v>
      </c>
      <c r="AG20">
        <v>0.86415313000000005</v>
      </c>
      <c r="AH20">
        <v>6.8461469999999996E-2</v>
      </c>
      <c r="AI20">
        <v>4.0302049999999999E-2</v>
      </c>
      <c r="AJ20">
        <v>2.0638690000000001E-2</v>
      </c>
      <c r="AK20">
        <v>6.4446599999999996E-3</v>
      </c>
      <c r="AM20">
        <v>0.59910240000000003</v>
      </c>
      <c r="AN20">
        <v>0.14061070000000001</v>
      </c>
      <c r="AO20">
        <v>0.1179226</v>
      </c>
      <c r="AP20">
        <v>8.8346599999999997E-2</v>
      </c>
      <c r="AQ20">
        <v>5.4017500000000003E-2</v>
      </c>
      <c r="AS20" s="19">
        <v>1.81E-6</v>
      </c>
      <c r="AT20" s="19">
        <v>2.8200000000000001E-5</v>
      </c>
      <c r="AU20" s="19">
        <v>5.66E-5</v>
      </c>
      <c r="AV20" s="19">
        <v>6.4499999999999996E-5</v>
      </c>
      <c r="AW20" s="19">
        <v>7.5400000000000003E-5</v>
      </c>
      <c r="AY20" s="3">
        <v>59900000</v>
      </c>
      <c r="AZ20" s="3">
        <v>14100000</v>
      </c>
      <c r="BA20" s="3">
        <v>11800000</v>
      </c>
      <c r="BB20" s="3">
        <v>8834664</v>
      </c>
      <c r="BC20" s="3">
        <v>5401753</v>
      </c>
      <c r="BE20">
        <v>108.5536</v>
      </c>
      <c r="BF20">
        <v>397.08600000000001</v>
      </c>
      <c r="BG20">
        <v>666.98360000000002</v>
      </c>
      <c r="BH20">
        <v>569.50620000000004</v>
      </c>
      <c r="BI20">
        <v>407.36520000000002</v>
      </c>
      <c r="BJ20">
        <v>2149.4949999999999</v>
      </c>
      <c r="BL20">
        <v>5.0501900000000002E-2</v>
      </c>
      <c r="BM20">
        <v>0.1847346</v>
      </c>
      <c r="BN20">
        <v>0.31029780000000001</v>
      </c>
      <c r="BO20">
        <v>0.26494889999999999</v>
      </c>
      <c r="BP20">
        <v>0.18951670000000001</v>
      </c>
      <c r="BR20" t="s">
        <v>18</v>
      </c>
      <c r="BS20">
        <v>0.82479029999999998</v>
      </c>
    </row>
    <row r="21" spans="1:72" x14ac:dyDescent="0.3">
      <c r="A21" t="s">
        <v>31</v>
      </c>
      <c r="B21" t="s">
        <v>32</v>
      </c>
      <c r="C21" t="s">
        <v>182</v>
      </c>
      <c r="D21">
        <v>22</v>
      </c>
      <c r="E21">
        <v>14</v>
      </c>
      <c r="F21">
        <v>66</v>
      </c>
      <c r="G21">
        <v>211</v>
      </c>
      <c r="H21">
        <v>625</v>
      </c>
      <c r="J21">
        <v>938</v>
      </c>
      <c r="K21">
        <v>1415</v>
      </c>
      <c r="L21">
        <v>2105</v>
      </c>
      <c r="M21">
        <v>1819</v>
      </c>
      <c r="N21">
        <v>1184</v>
      </c>
      <c r="O21">
        <v>7461</v>
      </c>
      <c r="Q21">
        <v>0.12572041</v>
      </c>
      <c r="R21">
        <v>0.18965286000000001</v>
      </c>
      <c r="S21">
        <v>0.28213376000000001</v>
      </c>
      <c r="T21">
        <v>0.24380109999999999</v>
      </c>
      <c r="U21">
        <v>0.15869185999999999</v>
      </c>
      <c r="V21">
        <v>5445400</v>
      </c>
      <c r="W21">
        <v>5134604</v>
      </c>
      <c r="X21">
        <v>5375785</v>
      </c>
      <c r="Y21">
        <v>5231162</v>
      </c>
      <c r="Z21">
        <v>4346664</v>
      </c>
      <c r="AA21">
        <v>25533615</v>
      </c>
      <c r="AB21">
        <v>3313879</v>
      </c>
      <c r="AC21">
        <v>2276639</v>
      </c>
      <c r="AD21">
        <v>1255409</v>
      </c>
      <c r="AE21">
        <v>592304</v>
      </c>
      <c r="AF21">
        <v>32971846</v>
      </c>
      <c r="AG21">
        <v>0.77440659999999995</v>
      </c>
      <c r="AH21">
        <v>0.10050632</v>
      </c>
      <c r="AI21">
        <v>6.904797E-2</v>
      </c>
      <c r="AJ21">
        <v>3.807518E-2</v>
      </c>
      <c r="AK21">
        <v>1.7963929999999999E-2</v>
      </c>
      <c r="AM21">
        <v>0.59910240000000003</v>
      </c>
      <c r="AN21">
        <v>0.14061070000000001</v>
      </c>
      <c r="AO21">
        <v>0.1179226</v>
      </c>
      <c r="AP21">
        <v>8.8346599999999997E-2</v>
      </c>
      <c r="AQ21">
        <v>5.4017500000000003E-2</v>
      </c>
      <c r="AS21" s="19">
        <v>3.6699999999999998E-5</v>
      </c>
      <c r="AT21" s="19">
        <v>4.2700000000000002E-4</v>
      </c>
      <c r="AU21" s="19">
        <v>9.2460000000000003E-4</v>
      </c>
      <c r="AV21" s="19">
        <v>1.4488999999999999E-3</v>
      </c>
      <c r="AW21" s="19">
        <v>1.9989999999999999E-3</v>
      </c>
      <c r="AY21" s="3">
        <v>59900000</v>
      </c>
      <c r="AZ21" s="3">
        <v>14100000</v>
      </c>
      <c r="BA21" s="3">
        <v>11800000</v>
      </c>
      <c r="BB21" s="3">
        <v>8834664</v>
      </c>
      <c r="BC21" s="3">
        <v>5401753</v>
      </c>
      <c r="BE21">
        <v>2200.8560000000002</v>
      </c>
      <c r="BF21">
        <v>6003.9669999999996</v>
      </c>
      <c r="BG21">
        <v>10903.23</v>
      </c>
      <c r="BH21">
        <v>12800.81</v>
      </c>
      <c r="BI21">
        <v>10797.96</v>
      </c>
      <c r="BJ21">
        <v>42706.82</v>
      </c>
      <c r="BL21">
        <v>5.1534099999999999E-2</v>
      </c>
      <c r="BM21">
        <v>0.14058570000000001</v>
      </c>
      <c r="BN21">
        <v>0.25530419999999998</v>
      </c>
      <c r="BO21">
        <v>0.29973689999999997</v>
      </c>
      <c r="BP21">
        <v>0.25283919999999999</v>
      </c>
      <c r="BR21" t="s">
        <v>20</v>
      </c>
      <c r="BS21">
        <v>0.7575944</v>
      </c>
    </row>
    <row r="22" spans="1:72" x14ac:dyDescent="0.3">
      <c r="A22" t="s">
        <v>33</v>
      </c>
      <c r="B22" t="s">
        <v>34</v>
      </c>
      <c r="C22" t="s">
        <v>182</v>
      </c>
      <c r="D22">
        <v>17</v>
      </c>
      <c r="E22">
        <v>13</v>
      </c>
      <c r="F22">
        <v>23</v>
      </c>
      <c r="G22">
        <v>67</v>
      </c>
      <c r="H22">
        <v>68</v>
      </c>
      <c r="J22">
        <v>188</v>
      </c>
      <c r="K22">
        <v>193</v>
      </c>
      <c r="L22">
        <v>336</v>
      </c>
      <c r="M22">
        <v>261</v>
      </c>
      <c r="N22">
        <v>136</v>
      </c>
      <c r="O22">
        <v>1114</v>
      </c>
      <c r="Q22">
        <v>0.16876121999999999</v>
      </c>
      <c r="R22">
        <v>0.17324955</v>
      </c>
      <c r="S22">
        <v>0.30161579999999999</v>
      </c>
      <c r="T22">
        <v>0.23429084</v>
      </c>
      <c r="U22">
        <v>0.12208259</v>
      </c>
      <c r="V22">
        <v>22014294</v>
      </c>
      <c r="W22">
        <v>21369695</v>
      </c>
      <c r="X22">
        <v>19584114</v>
      </c>
      <c r="Y22">
        <v>15501927</v>
      </c>
      <c r="Z22">
        <v>12311227</v>
      </c>
      <c r="AA22">
        <v>90781257</v>
      </c>
      <c r="AB22">
        <v>9366920</v>
      </c>
      <c r="AC22">
        <v>5878871</v>
      </c>
      <c r="AD22">
        <v>2639619</v>
      </c>
      <c r="AE22">
        <v>914418</v>
      </c>
      <c r="AF22" s="15">
        <v>109600000</v>
      </c>
      <c r="AG22">
        <v>0.82843911000000003</v>
      </c>
      <c r="AH22">
        <v>8.5479349999999996E-2</v>
      </c>
      <c r="AI22">
        <v>5.3648590000000003E-2</v>
      </c>
      <c r="AJ22">
        <v>2.4088269999999998E-2</v>
      </c>
      <c r="AK22">
        <v>8.3446700000000002E-3</v>
      </c>
      <c r="AM22">
        <v>0.59910240000000003</v>
      </c>
      <c r="AN22">
        <v>0.14061070000000001</v>
      </c>
      <c r="AO22">
        <v>0.1179226</v>
      </c>
      <c r="AP22">
        <v>8.8346599999999997E-2</v>
      </c>
      <c r="AQ22">
        <v>5.4017500000000003E-2</v>
      </c>
      <c r="AS22" s="19">
        <v>2.0700000000000001E-6</v>
      </c>
      <c r="AT22" s="19">
        <v>2.0599999999999999E-5</v>
      </c>
      <c r="AU22" s="19">
        <v>5.7200000000000001E-5</v>
      </c>
      <c r="AV22" s="19">
        <v>9.8900000000000005E-5</v>
      </c>
      <c r="AW22" s="19">
        <v>1.4870000000000001E-4</v>
      </c>
      <c r="AY22" s="3">
        <v>59900000</v>
      </c>
      <c r="AZ22" s="3">
        <v>14100000</v>
      </c>
      <c r="BA22" s="3">
        <v>11800000</v>
      </c>
      <c r="BB22" s="3">
        <v>8834664</v>
      </c>
      <c r="BC22" s="3">
        <v>5401753</v>
      </c>
      <c r="BE22">
        <v>124.0689</v>
      </c>
      <c r="BF22">
        <v>289.72030000000001</v>
      </c>
      <c r="BG22">
        <v>673.97310000000004</v>
      </c>
      <c r="BH22">
        <v>873.55309999999997</v>
      </c>
      <c r="BI22">
        <v>803.39449999999999</v>
      </c>
      <c r="BJ22">
        <v>2764.71</v>
      </c>
      <c r="BL22">
        <v>4.4875900000000003E-2</v>
      </c>
      <c r="BM22">
        <v>0.1047923</v>
      </c>
      <c r="BN22">
        <v>0.2437772</v>
      </c>
      <c r="BO22">
        <v>0.31596560000000001</v>
      </c>
      <c r="BP22">
        <v>0.29058909999999999</v>
      </c>
      <c r="BR22" t="s">
        <v>26</v>
      </c>
      <c r="BS22">
        <v>0.89702990000000005</v>
      </c>
    </row>
    <row r="23" spans="1:72" x14ac:dyDescent="0.3">
      <c r="A23" t="s">
        <v>35</v>
      </c>
      <c r="B23" t="s">
        <v>36</v>
      </c>
      <c r="C23" t="s">
        <v>183</v>
      </c>
      <c r="D23">
        <v>0</v>
      </c>
      <c r="E23">
        <v>0</v>
      </c>
      <c r="F23">
        <v>2</v>
      </c>
      <c r="G23">
        <v>1</v>
      </c>
      <c r="H23">
        <v>17</v>
      </c>
      <c r="J23">
        <v>20</v>
      </c>
      <c r="K23">
        <v>49</v>
      </c>
      <c r="L23">
        <v>137</v>
      </c>
      <c r="M23">
        <v>293</v>
      </c>
      <c r="N23">
        <v>1025</v>
      </c>
      <c r="O23">
        <v>1524</v>
      </c>
      <c r="Q23">
        <v>1.3123360000000001E-2</v>
      </c>
      <c r="R23">
        <v>3.2152229999999997E-2</v>
      </c>
      <c r="S23">
        <v>8.9895009999999997E-2</v>
      </c>
      <c r="T23">
        <v>0.19225722000000001</v>
      </c>
      <c r="U23">
        <v>0.67257217999999996</v>
      </c>
      <c r="V23">
        <v>841076</v>
      </c>
      <c r="W23">
        <v>1015166</v>
      </c>
      <c r="X23">
        <v>1073698</v>
      </c>
      <c r="Y23">
        <v>1215309</v>
      </c>
      <c r="Z23">
        <v>1575911</v>
      </c>
      <c r="AA23">
        <v>5721160</v>
      </c>
      <c r="AB23">
        <v>1481007</v>
      </c>
      <c r="AC23">
        <v>1293824</v>
      </c>
      <c r="AD23">
        <v>1018314</v>
      </c>
      <c r="AE23">
        <v>682402</v>
      </c>
      <c r="AF23">
        <v>10196707</v>
      </c>
      <c r="AG23">
        <v>0.56107918000000001</v>
      </c>
      <c r="AH23">
        <v>0.14524366</v>
      </c>
      <c r="AI23">
        <v>0.12688645000000001</v>
      </c>
      <c r="AJ23">
        <v>9.9866949999999996E-2</v>
      </c>
      <c r="AK23">
        <v>6.6923759999999999E-2</v>
      </c>
      <c r="AM23">
        <v>0.59910240000000003</v>
      </c>
      <c r="AN23">
        <v>0.14061070000000001</v>
      </c>
      <c r="AO23">
        <v>0.1179226</v>
      </c>
      <c r="AP23">
        <v>8.8346599999999997E-2</v>
      </c>
      <c r="AQ23">
        <v>5.4017500000000003E-2</v>
      </c>
      <c r="AS23" s="19">
        <v>3.4999999999999999E-6</v>
      </c>
      <c r="AT23" s="19">
        <v>3.3099999999999998E-5</v>
      </c>
      <c r="AU23" s="19">
        <v>1.059E-4</v>
      </c>
      <c r="AV23" s="19">
        <v>2.877E-4</v>
      </c>
      <c r="AW23" s="19">
        <v>1.5020000000000001E-3</v>
      </c>
      <c r="AY23" s="3">
        <v>59900000</v>
      </c>
      <c r="AZ23" s="3">
        <v>14100000</v>
      </c>
      <c r="BA23" s="3">
        <v>11800000</v>
      </c>
      <c r="BB23" s="3">
        <v>8834664</v>
      </c>
      <c r="BC23" s="3">
        <v>5401753</v>
      </c>
      <c r="BE23">
        <v>209.43389999999999</v>
      </c>
      <c r="BF23">
        <v>465.21910000000003</v>
      </c>
      <c r="BG23">
        <v>1248.655</v>
      </c>
      <c r="BH23">
        <v>2542.002</v>
      </c>
      <c r="BI23">
        <v>8113.6880000000001</v>
      </c>
      <c r="BJ23">
        <v>12579</v>
      </c>
      <c r="BL23">
        <v>1.6649500000000001E-2</v>
      </c>
      <c r="BM23">
        <v>3.6983799999999997E-2</v>
      </c>
      <c r="BN23">
        <v>9.9265099999999995E-2</v>
      </c>
      <c r="BO23">
        <v>0.20208309999999999</v>
      </c>
      <c r="BP23">
        <v>0.6450186</v>
      </c>
      <c r="BR23" t="s">
        <v>28</v>
      </c>
      <c r="BS23">
        <v>0.88417279999999998</v>
      </c>
    </row>
    <row r="24" spans="1:72" x14ac:dyDescent="0.3">
      <c r="A24" t="s">
        <v>37</v>
      </c>
      <c r="B24" t="s">
        <v>38</v>
      </c>
      <c r="C24" t="s">
        <v>183</v>
      </c>
      <c r="D24">
        <v>0</v>
      </c>
      <c r="E24">
        <v>0</v>
      </c>
      <c r="F24">
        <v>0</v>
      </c>
      <c r="G24">
        <v>1</v>
      </c>
      <c r="H24">
        <v>3</v>
      </c>
      <c r="J24">
        <v>4</v>
      </c>
      <c r="K24">
        <v>14</v>
      </c>
      <c r="L24">
        <v>33</v>
      </c>
      <c r="M24">
        <v>68</v>
      </c>
      <c r="N24">
        <v>106</v>
      </c>
      <c r="O24">
        <v>225</v>
      </c>
      <c r="Q24">
        <v>1.777778E-2</v>
      </c>
      <c r="R24">
        <v>6.2222220000000002E-2</v>
      </c>
      <c r="S24">
        <v>0.14666667</v>
      </c>
      <c r="T24">
        <v>0.30222221999999999</v>
      </c>
      <c r="U24">
        <v>0.47111111</v>
      </c>
      <c r="V24">
        <v>4153813</v>
      </c>
      <c r="W24">
        <v>4753258</v>
      </c>
      <c r="X24">
        <v>6716294</v>
      </c>
      <c r="Y24">
        <v>7079839</v>
      </c>
      <c r="Z24">
        <v>8218844</v>
      </c>
      <c r="AA24">
        <v>30922048</v>
      </c>
      <c r="AB24">
        <v>8476699</v>
      </c>
      <c r="AC24">
        <v>6453706</v>
      </c>
      <c r="AD24">
        <v>3560646</v>
      </c>
      <c r="AE24">
        <v>1856084</v>
      </c>
      <c r="AF24">
        <v>51269183</v>
      </c>
      <c r="AG24">
        <v>0.60313128000000005</v>
      </c>
      <c r="AH24">
        <v>0.16533712</v>
      </c>
      <c r="AI24">
        <v>0.12587884999999999</v>
      </c>
      <c r="AJ24">
        <v>6.9450020000000001E-2</v>
      </c>
      <c r="AK24">
        <v>3.6202720000000001E-2</v>
      </c>
      <c r="AM24">
        <v>0.59910240000000003</v>
      </c>
      <c r="AN24">
        <v>0.14061070000000001</v>
      </c>
      <c r="AO24">
        <v>0.1179226</v>
      </c>
      <c r="AP24">
        <v>8.8346599999999997E-2</v>
      </c>
      <c r="AQ24">
        <v>5.4017500000000003E-2</v>
      </c>
      <c r="AS24" s="19">
        <v>1.29E-7</v>
      </c>
      <c r="AT24" s="19">
        <v>1.6500000000000001E-6</v>
      </c>
      <c r="AU24" s="19">
        <v>5.1100000000000002E-6</v>
      </c>
      <c r="AV24" s="19">
        <v>1.91E-5</v>
      </c>
      <c r="AW24" s="19">
        <v>5.7099999999999999E-5</v>
      </c>
      <c r="AY24" s="3">
        <v>59900000</v>
      </c>
      <c r="AZ24" s="3">
        <v>14100000</v>
      </c>
      <c r="BA24" s="3">
        <v>11800000</v>
      </c>
      <c r="BB24" s="3">
        <v>8834664</v>
      </c>
      <c r="BC24" s="3">
        <v>5401753</v>
      </c>
      <c r="BE24">
        <v>7.7498420000000001</v>
      </c>
      <c r="BF24">
        <v>23.22308</v>
      </c>
      <c r="BG24">
        <v>60.297870000000003</v>
      </c>
      <c r="BH24">
        <v>168.72139999999999</v>
      </c>
      <c r="BI24">
        <v>308.49130000000002</v>
      </c>
      <c r="BJ24">
        <v>568.48350000000005</v>
      </c>
      <c r="BL24">
        <v>1.3632500000000001E-2</v>
      </c>
      <c r="BM24">
        <v>4.0850900000000002E-2</v>
      </c>
      <c r="BN24">
        <v>0.10606790000000001</v>
      </c>
      <c r="BO24">
        <v>0.2967921</v>
      </c>
      <c r="BP24">
        <v>0.54265660000000004</v>
      </c>
      <c r="BR24" t="s">
        <v>36</v>
      </c>
      <c r="BS24">
        <v>0.84710169999999996</v>
      </c>
    </row>
    <row r="25" spans="1:72" x14ac:dyDescent="0.3">
      <c r="A25" t="s">
        <v>39</v>
      </c>
      <c r="B25" t="s">
        <v>40</v>
      </c>
      <c r="C25" t="s">
        <v>182</v>
      </c>
      <c r="D25">
        <v>3</v>
      </c>
      <c r="E25">
        <v>5</v>
      </c>
      <c r="F25">
        <v>26</v>
      </c>
      <c r="G25">
        <v>109</v>
      </c>
      <c r="H25">
        <v>231</v>
      </c>
      <c r="J25">
        <v>374</v>
      </c>
      <c r="K25">
        <v>446</v>
      </c>
      <c r="L25">
        <v>487</v>
      </c>
      <c r="M25">
        <v>320</v>
      </c>
      <c r="N25">
        <v>195</v>
      </c>
      <c r="O25">
        <v>1822</v>
      </c>
      <c r="Q25">
        <v>0.20526894000000001</v>
      </c>
      <c r="R25">
        <v>0.24478595</v>
      </c>
      <c r="S25">
        <v>0.26728869</v>
      </c>
      <c r="T25">
        <v>0.17563117</v>
      </c>
      <c r="U25">
        <v>0.10702525</v>
      </c>
      <c r="V25">
        <v>11585605</v>
      </c>
      <c r="W25">
        <v>10409174</v>
      </c>
      <c r="X25">
        <v>10141489</v>
      </c>
      <c r="Y25">
        <v>10155325</v>
      </c>
      <c r="Z25">
        <v>7043275</v>
      </c>
      <c r="AA25">
        <v>49334868</v>
      </c>
      <c r="AB25">
        <v>4911532</v>
      </c>
      <c r="AC25">
        <v>3164441</v>
      </c>
      <c r="AD25">
        <v>1476055</v>
      </c>
      <c r="AE25">
        <v>421794</v>
      </c>
      <c r="AF25">
        <v>59308690</v>
      </c>
      <c r="AG25">
        <v>0.83183202999999994</v>
      </c>
      <c r="AH25">
        <v>8.2813020000000001E-2</v>
      </c>
      <c r="AI25">
        <v>5.3355439999999997E-2</v>
      </c>
      <c r="AJ25">
        <v>2.4887670000000001E-2</v>
      </c>
      <c r="AK25">
        <v>7.1118400000000003E-3</v>
      </c>
      <c r="AM25">
        <v>0.59910240000000003</v>
      </c>
      <c r="AN25">
        <v>0.14061070000000001</v>
      </c>
      <c r="AO25">
        <v>0.1179226</v>
      </c>
      <c r="AP25">
        <v>8.8346599999999997E-2</v>
      </c>
      <c r="AQ25">
        <v>5.4017500000000003E-2</v>
      </c>
      <c r="AS25" s="19">
        <v>7.5800000000000003E-6</v>
      </c>
      <c r="AT25" s="19">
        <v>9.0799999999999998E-5</v>
      </c>
      <c r="AU25" s="19">
        <v>1.539E-4</v>
      </c>
      <c r="AV25" s="19">
        <v>2.1680000000000001E-4</v>
      </c>
      <c r="AW25" s="19">
        <v>4.6230000000000002E-4</v>
      </c>
      <c r="AY25" s="3">
        <v>59900000</v>
      </c>
      <c r="AZ25" s="3">
        <v>14100000</v>
      </c>
      <c r="BA25" s="3">
        <v>11800000</v>
      </c>
      <c r="BB25" s="3">
        <v>8834664</v>
      </c>
      <c r="BC25" s="3">
        <v>5401753</v>
      </c>
      <c r="BE25">
        <v>454.1703</v>
      </c>
      <c r="BF25">
        <v>1276.8399999999999</v>
      </c>
      <c r="BG25">
        <v>1814.8019999999999</v>
      </c>
      <c r="BH25">
        <v>1915.3030000000001</v>
      </c>
      <c r="BI25">
        <v>2497.29</v>
      </c>
      <c r="BJ25">
        <v>7958.4040000000005</v>
      </c>
      <c r="BL25">
        <v>5.7068000000000001E-2</v>
      </c>
      <c r="BM25">
        <v>0.1604391</v>
      </c>
      <c r="BN25">
        <v>0.22803590000000001</v>
      </c>
      <c r="BO25">
        <v>0.24066419999999999</v>
      </c>
      <c r="BP25">
        <v>0.31379279999999998</v>
      </c>
      <c r="BR25" t="s">
        <v>38</v>
      </c>
      <c r="BS25">
        <v>0.83944870000000005</v>
      </c>
    </row>
    <row r="26" spans="1:72" x14ac:dyDescent="0.3">
      <c r="A26" t="s">
        <v>41</v>
      </c>
      <c r="B26" t="s">
        <v>42</v>
      </c>
      <c r="C26" t="s">
        <v>183</v>
      </c>
      <c r="D26">
        <v>2</v>
      </c>
      <c r="E26">
        <v>5</v>
      </c>
      <c r="F26">
        <v>24</v>
      </c>
      <c r="G26">
        <v>63</v>
      </c>
      <c r="H26">
        <v>217</v>
      </c>
      <c r="J26">
        <v>311</v>
      </c>
      <c r="K26">
        <v>656</v>
      </c>
      <c r="L26">
        <v>1822</v>
      </c>
      <c r="M26">
        <v>4886</v>
      </c>
      <c r="N26">
        <v>12861</v>
      </c>
      <c r="O26">
        <v>20536</v>
      </c>
      <c r="Q26">
        <v>1.514414E-2</v>
      </c>
      <c r="R26">
        <v>3.1943899999999997E-2</v>
      </c>
      <c r="S26">
        <v>8.8722239999999994E-2</v>
      </c>
      <c r="T26">
        <v>0.23792364999999999</v>
      </c>
      <c r="U26">
        <v>0.62626607000000001</v>
      </c>
      <c r="V26">
        <v>4234487</v>
      </c>
      <c r="W26">
        <v>4736077</v>
      </c>
      <c r="X26">
        <v>4617599</v>
      </c>
      <c r="Y26">
        <v>5901993</v>
      </c>
      <c r="Z26">
        <v>7938499</v>
      </c>
      <c r="AA26">
        <v>27428655</v>
      </c>
      <c r="AB26">
        <v>7046327</v>
      </c>
      <c r="AC26">
        <v>5340654</v>
      </c>
      <c r="AD26">
        <v>4015306</v>
      </c>
      <c r="AE26">
        <v>2923841</v>
      </c>
      <c r="AF26">
        <v>46754783</v>
      </c>
      <c r="AG26">
        <v>0.58664917999999999</v>
      </c>
      <c r="AH26">
        <v>0.15070815000000001</v>
      </c>
      <c r="AI26">
        <v>0.11422690000000001</v>
      </c>
      <c r="AJ26">
        <v>8.5880109999999996E-2</v>
      </c>
      <c r="AK26">
        <v>6.2535660000000007E-2</v>
      </c>
      <c r="AM26">
        <v>0.59910240000000003</v>
      </c>
      <c r="AN26">
        <v>0.14061070000000001</v>
      </c>
      <c r="AO26">
        <v>0.1179226</v>
      </c>
      <c r="AP26">
        <v>8.8346599999999997E-2</v>
      </c>
      <c r="AQ26">
        <v>5.4017500000000003E-2</v>
      </c>
      <c r="AS26" s="19">
        <v>1.13E-5</v>
      </c>
      <c r="AT26" s="19">
        <v>9.31E-5</v>
      </c>
      <c r="AU26" s="19">
        <v>3.412E-4</v>
      </c>
      <c r="AV26" s="19">
        <v>1.2168000000000001E-3</v>
      </c>
      <c r="AW26" s="19">
        <v>4.3987000000000002E-3</v>
      </c>
      <c r="AY26" s="3">
        <v>59900000</v>
      </c>
      <c r="AZ26" s="3">
        <v>14100000</v>
      </c>
      <c r="BA26" s="3">
        <v>11800000</v>
      </c>
      <c r="BB26" s="3">
        <v>8834664</v>
      </c>
      <c r="BC26" s="3">
        <v>5401753</v>
      </c>
      <c r="BE26">
        <v>679.29269999999997</v>
      </c>
      <c r="BF26">
        <v>1309.06</v>
      </c>
      <c r="BG26">
        <v>4023.01</v>
      </c>
      <c r="BH26">
        <v>10750.41</v>
      </c>
      <c r="BI26">
        <v>23760.51</v>
      </c>
      <c r="BJ26">
        <v>40522.269999999997</v>
      </c>
      <c r="BL26">
        <v>1.6763400000000001E-2</v>
      </c>
      <c r="BM26">
        <v>3.2304699999999999E-2</v>
      </c>
      <c r="BN26">
        <v>9.9279000000000006E-2</v>
      </c>
      <c r="BO26">
        <v>0.26529619999999998</v>
      </c>
      <c r="BP26">
        <v>0.58635669999999995</v>
      </c>
      <c r="BR26" t="s">
        <v>42</v>
      </c>
      <c r="BS26">
        <v>0.85165289999999993</v>
      </c>
    </row>
    <row r="27" spans="1:72" x14ac:dyDescent="0.3">
      <c r="A27" t="s">
        <v>63</v>
      </c>
      <c r="B27" t="s">
        <v>64</v>
      </c>
      <c r="C27" t="s">
        <v>183</v>
      </c>
      <c r="D27">
        <v>1</v>
      </c>
      <c r="E27">
        <v>0</v>
      </c>
      <c r="F27">
        <v>8</v>
      </c>
      <c r="G27">
        <v>13</v>
      </c>
      <c r="H27">
        <v>42</v>
      </c>
      <c r="J27">
        <v>64</v>
      </c>
      <c r="K27">
        <v>146</v>
      </c>
      <c r="L27">
        <v>358</v>
      </c>
      <c r="M27">
        <v>1105</v>
      </c>
      <c r="N27">
        <v>3380</v>
      </c>
      <c r="O27">
        <v>5053</v>
      </c>
      <c r="Q27">
        <v>1.266574E-2</v>
      </c>
      <c r="R27">
        <v>2.8893729999999999E-2</v>
      </c>
      <c r="S27">
        <v>7.0848999999999995E-2</v>
      </c>
      <c r="T27">
        <v>0.21868197</v>
      </c>
      <c r="U27">
        <v>0.66890956000000001</v>
      </c>
      <c r="V27">
        <v>1193951</v>
      </c>
      <c r="W27">
        <v>1127127</v>
      </c>
      <c r="X27">
        <v>1276930</v>
      </c>
      <c r="Y27">
        <v>1320299</v>
      </c>
      <c r="Z27">
        <v>1264123</v>
      </c>
      <c r="AA27">
        <v>6182430</v>
      </c>
      <c r="AB27">
        <v>1296647</v>
      </c>
      <c r="AC27">
        <v>1093868</v>
      </c>
      <c r="AD27">
        <v>994244</v>
      </c>
      <c r="AE27">
        <v>532081</v>
      </c>
      <c r="AF27">
        <v>10099270</v>
      </c>
      <c r="AG27">
        <v>0.61216603000000003</v>
      </c>
      <c r="AH27">
        <v>0.12839017</v>
      </c>
      <c r="AI27">
        <v>0.10831159</v>
      </c>
      <c r="AJ27">
        <v>9.8447119999999999E-2</v>
      </c>
      <c r="AK27">
        <v>5.2685099999999999E-2</v>
      </c>
      <c r="AM27">
        <v>0.59910240000000003</v>
      </c>
      <c r="AN27">
        <v>0.14061070000000001</v>
      </c>
      <c r="AO27">
        <v>0.1179226</v>
      </c>
      <c r="AP27">
        <v>8.8346599999999997E-2</v>
      </c>
      <c r="AQ27">
        <v>5.4017500000000003E-2</v>
      </c>
      <c r="AS27" s="19">
        <v>1.04E-5</v>
      </c>
      <c r="AT27" s="19">
        <v>1.126E-4</v>
      </c>
      <c r="AU27" s="19">
        <v>3.2729999999999999E-4</v>
      </c>
      <c r="AV27" s="19">
        <v>1.1114E-3</v>
      </c>
      <c r="AW27" s="19">
        <v>6.3524000000000002E-3</v>
      </c>
      <c r="AY27" s="3">
        <v>59900000</v>
      </c>
      <c r="AZ27" s="3">
        <v>14100000</v>
      </c>
      <c r="BA27" s="3">
        <v>11800000</v>
      </c>
      <c r="BB27" s="3">
        <v>8834664</v>
      </c>
      <c r="BC27" s="3">
        <v>5401753</v>
      </c>
      <c r="BE27">
        <v>620.18589999999995</v>
      </c>
      <c r="BF27">
        <v>1583.25</v>
      </c>
      <c r="BG27">
        <v>3859.36</v>
      </c>
      <c r="BH27">
        <v>9818.82</v>
      </c>
      <c r="BI27">
        <v>34314.18</v>
      </c>
      <c r="BJ27">
        <v>50195.8</v>
      </c>
      <c r="BL27">
        <v>1.23553E-2</v>
      </c>
      <c r="BM27">
        <v>3.15415E-2</v>
      </c>
      <c r="BN27">
        <v>7.6886099999999999E-2</v>
      </c>
      <c r="BO27">
        <v>0.19561039999999999</v>
      </c>
      <c r="BP27">
        <v>0.68360670000000001</v>
      </c>
      <c r="BR27" t="s">
        <v>64</v>
      </c>
      <c r="BS27">
        <v>0.87921709999999997</v>
      </c>
    </row>
    <row r="28" spans="1:72" x14ac:dyDescent="0.3">
      <c r="A28" t="s">
        <v>65</v>
      </c>
      <c r="B28" t="s">
        <v>66</v>
      </c>
      <c r="C28" t="s">
        <v>183</v>
      </c>
      <c r="D28">
        <v>1</v>
      </c>
      <c r="E28">
        <v>0</v>
      </c>
      <c r="F28">
        <v>0</v>
      </c>
      <c r="G28">
        <v>5</v>
      </c>
      <c r="H28">
        <v>4</v>
      </c>
      <c r="J28">
        <v>10</v>
      </c>
      <c r="K28">
        <v>40</v>
      </c>
      <c r="L28">
        <v>125</v>
      </c>
      <c r="M28">
        <v>339</v>
      </c>
      <c r="N28">
        <v>1164</v>
      </c>
      <c r="O28">
        <v>1678</v>
      </c>
      <c r="Q28">
        <v>5.9594799999999996E-3</v>
      </c>
      <c r="R28">
        <v>2.3837899999999999E-2</v>
      </c>
      <c r="S28">
        <v>7.4493439999999994E-2</v>
      </c>
      <c r="T28">
        <v>0.20202622000000001</v>
      </c>
      <c r="U28">
        <v>0.69368295999999996</v>
      </c>
      <c r="V28">
        <v>884945</v>
      </c>
      <c r="W28">
        <v>834867</v>
      </c>
      <c r="X28">
        <v>1039729</v>
      </c>
      <c r="Y28">
        <v>1219224</v>
      </c>
      <c r="Z28">
        <v>1166588</v>
      </c>
      <c r="AA28">
        <v>5145353</v>
      </c>
      <c r="AB28">
        <v>1320622</v>
      </c>
      <c r="AC28">
        <v>977435</v>
      </c>
      <c r="AD28">
        <v>751993</v>
      </c>
      <c r="AE28">
        <v>459215</v>
      </c>
      <c r="AF28">
        <v>8654618</v>
      </c>
      <c r="AG28">
        <v>0.59452110000000002</v>
      </c>
      <c r="AH28">
        <v>0.15259159999999999</v>
      </c>
      <c r="AI28">
        <v>0.11293797</v>
      </c>
      <c r="AJ28">
        <v>8.6889220000000003E-2</v>
      </c>
      <c r="AK28">
        <v>5.3060110000000001E-2</v>
      </c>
      <c r="AM28">
        <v>0.59910240000000003</v>
      </c>
      <c r="AN28">
        <v>0.14061070000000001</v>
      </c>
      <c r="AO28">
        <v>0.1179226</v>
      </c>
      <c r="AP28">
        <v>8.8346599999999997E-2</v>
      </c>
      <c r="AQ28">
        <v>5.4017500000000003E-2</v>
      </c>
      <c r="AS28" s="19">
        <v>1.9400000000000001E-6</v>
      </c>
      <c r="AT28" s="19">
        <v>3.0300000000000001E-5</v>
      </c>
      <c r="AU28" s="19">
        <v>1.2789999999999999E-4</v>
      </c>
      <c r="AV28" s="19">
        <v>4.5080000000000001E-4</v>
      </c>
      <c r="AW28" s="19">
        <v>2.5347999999999998E-3</v>
      </c>
      <c r="AY28" s="3">
        <v>59900000</v>
      </c>
      <c r="AZ28" s="3">
        <v>14100000</v>
      </c>
      <c r="BA28" s="3">
        <v>11800000</v>
      </c>
      <c r="BB28" s="3">
        <v>8834664</v>
      </c>
      <c r="BC28" s="3">
        <v>5401753</v>
      </c>
      <c r="BE28">
        <v>116.43559999999999</v>
      </c>
      <c r="BF28">
        <v>425.89249999999998</v>
      </c>
      <c r="BG28">
        <v>1508.0630000000001</v>
      </c>
      <c r="BH28">
        <v>3982.6849999999999</v>
      </c>
      <c r="BI28">
        <v>13692.15</v>
      </c>
      <c r="BJ28">
        <v>19725.22</v>
      </c>
      <c r="BL28">
        <v>5.9029E-3</v>
      </c>
      <c r="BM28">
        <v>2.1591300000000001E-2</v>
      </c>
      <c r="BN28">
        <v>7.6453499999999994E-2</v>
      </c>
      <c r="BO28">
        <v>0.20190820000000001</v>
      </c>
      <c r="BP28">
        <v>0.69414410000000004</v>
      </c>
      <c r="BR28" t="s">
        <v>66</v>
      </c>
      <c r="BS28">
        <v>0.89605230000000002</v>
      </c>
      <c r="BT28">
        <f>AVERAGE(BS14:BS28)</f>
        <v>0</v>
      </c>
    </row>
  </sheetData>
  <sortState xmlns:xlrd2="http://schemas.microsoft.com/office/spreadsheetml/2017/richdata2" ref="BQ3:BS28">
    <sortCondition ref="BQ3:BQ28"/>
  </sortState>
  <mergeCells count="6">
    <mergeCell ref="AG1:AK1"/>
    <mergeCell ref="AS1:AW1"/>
    <mergeCell ref="BE1:BJ1"/>
    <mergeCell ref="BL1:BP1"/>
    <mergeCell ref="AY1:BC1"/>
    <mergeCell ref="AM1:AQ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80AB2A3E9DF040A53B765EB48146B2" ma:contentTypeVersion="12" ma:contentTypeDescription="Create a new document." ma:contentTypeScope="" ma:versionID="9dbd90146ab732367207348bcf3afa71">
  <xsd:schema xmlns:xsd="http://www.w3.org/2001/XMLSchema" xmlns:xs="http://www.w3.org/2001/XMLSchema" xmlns:p="http://schemas.microsoft.com/office/2006/metadata/properties" xmlns:ns3="a4d2cfb1-5e66-48b9-a9e3-1292cae2d77b" xmlns:ns4="1713d166-d3c0-425b-9910-49248ed944d6" targetNamespace="http://schemas.microsoft.com/office/2006/metadata/properties" ma:root="true" ma:fieldsID="2fcd62d55d44e48df71aa4a152dc0de3" ns3:_="" ns4:_="">
    <xsd:import namespace="a4d2cfb1-5e66-48b9-a9e3-1292cae2d77b"/>
    <xsd:import namespace="1713d166-d3c0-425b-9910-49248ed944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d2cfb1-5e66-48b9-a9e3-1292cae2d7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13d166-d3c0-425b-9910-49248ed944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01A9D8-921A-47F3-9988-A14F5513D2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d2cfb1-5e66-48b9-a9e3-1292cae2d77b"/>
    <ds:schemaRef ds:uri="1713d166-d3c0-425b-9910-49248ed944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5D51EA-3CDE-4FC4-BDD6-6D9EF39DFC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48FCF6-F5C6-4775-88F7-06D23EE12F10}">
  <ds:schemaRefs>
    <ds:schemaRef ds:uri="http://purl.org/dc/elements/1.1/"/>
    <ds:schemaRef ds:uri="1713d166-d3c0-425b-9910-49248ed944d6"/>
    <ds:schemaRef ds:uri="http://www.w3.org/XML/1998/namespace"/>
    <ds:schemaRef ds:uri="http://purl.org/dc/terms/"/>
    <ds:schemaRef ds:uri="http://schemas.microsoft.com/office/infopath/2007/PartnerControls"/>
    <ds:schemaRef ds:uri="a4d2cfb1-5e66-48b9-a9e3-1292cae2d77b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Share of COVID-19 deaths by age</vt:lpstr>
      <vt:lpstr>Share of population by age</vt:lpstr>
      <vt:lpstr>Standardization</vt:lpstr>
      <vt:lpstr>70+</vt:lpstr>
      <vt:lpstr>Sheet5</vt:lpstr>
      <vt:lpstr>Standardization_HICs</vt:lpstr>
      <vt:lpstr>Mortality rates (raw)</vt:lpstr>
      <vt:lpstr>STANDARD SM80PLUS_all</vt:lpstr>
      <vt:lpstr>Mortality rates (normalized)</vt:lpstr>
      <vt:lpstr>Census dates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 Jillian Villanueva Adona</dc:creator>
  <cp:keywords/>
  <dc:description/>
  <cp:lastModifiedBy>Ann Jillian Villanueva Adona</cp:lastModifiedBy>
  <cp:revision/>
  <dcterms:created xsi:type="dcterms:W3CDTF">2020-06-15T05:03:26Z</dcterms:created>
  <dcterms:modified xsi:type="dcterms:W3CDTF">2020-07-01T08:12:22Z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0x0101007880AB2A3E9DF040A53B765EB48146B2</vt:lpwstr>
  </property>
</Properties>
</file>