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ylinder_data_202021_Check_Test" sheetId="1" state="visible" r:id="rId2"/>
    <sheet name="Pivot Table_cylinder_data_20202" sheetId="2" state="visible" r:id="rId3"/>
  </sheets>
  <definedNames>
    <definedName function="false" hidden="true" localSheetId="0" name="_xlnm._FilterDatabase" vbProcedure="false">cylinder_data_202021_Check_Test!$A$1:$M$54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<sst xmlns="http://schemas.openxmlformats.org/spreadsheetml/2006/main" count="156" uniqueCount="34">
  <si>
    <t xml:space="preserve">n</t>
  </si>
  <si>
    <t xml:space="preserve">Manufacturer</t>
  </si>
  <si>
    <t xml:space="preserve">Model Code</t>
  </si>
  <si>
    <t xml:space="preserve">Capacity (m3)</t>
  </si>
  <si>
    <t xml:space="preserve">Diameter (m)</t>
  </si>
  <si>
    <t xml:space="preserve">Height (m)</t>
  </si>
  <si>
    <t xml:space="preserve">Fittings</t>
  </si>
  <si>
    <t xml:space="preserve">TPR Valves</t>
  </si>
  <si>
    <t xml:space="preserve">Thermostat Pockets</t>
  </si>
  <si>
    <t xml:space="preserve">Insulation Thermal Conductivity (W.m-1.K-1)</t>
  </si>
  <si>
    <t xml:space="preserve">Exterior Surface Emissivity</t>
  </si>
  <si>
    <t xml:space="preserve">Air speed Parallel to Cylinder (m.s-1)</t>
  </si>
  <si>
    <t xml:space="preserve">Standard</t>
  </si>
  <si>
    <t xml:space="preserve">-</t>
  </si>
  <si>
    <t xml:space="preserve">k</t>
  </si>
  <si>
    <t xml:space="preserve">GreenGlo</t>
  </si>
  <si>
    <t xml:space="preserve">300D</t>
  </si>
  <si>
    <t xml:space="preserve">Protank</t>
  </si>
  <si>
    <t xml:space="preserve">PT180</t>
  </si>
  <si>
    <t xml:space="preserve">Rheem/Econergy</t>
  </si>
  <si>
    <t xml:space="preserve">EC180L</t>
  </si>
  <si>
    <t xml:space="preserve">Rheem</t>
  </si>
  <si>
    <t xml:space="preserve">14T13513</t>
  </si>
  <si>
    <t xml:space="preserve">MPVE Optima 91330025</t>
  </si>
  <si>
    <t xml:space="preserve">Rinnai</t>
  </si>
  <si>
    <t xml:space="preserve">LS13555030</t>
  </si>
  <si>
    <t xml:space="preserve">MS18055030</t>
  </si>
  <si>
    <t xml:space="preserve">Superheat</t>
  </si>
  <si>
    <t xml:space="preserve">H300S WETBACKCOIL</t>
  </si>
  <si>
    <t xml:space="preserve">H300610S</t>
  </si>
  <si>
    <t xml:space="preserve">Thermann</t>
  </si>
  <si>
    <t xml:space="preserve">N180THMB124</t>
  </si>
  <si>
    <t xml:space="preserve">Count - Standard*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</si>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</sst>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3" createdVersion="3">
  <cacheSource type="worksheet">
    <worksheetSource ref="A1:M54" sheet="cylinder_data_202021_Check_Test"/>
  </cacheSource>
  <cacheFields count="13">
    <cacheField name="n" numFmtId="0">
      <sharedItems containsMixedTypes="1" containsNumber="1" containsInteger="1" minValue="1" maxValue="52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s v="-"/>
      </sharedItems>
    </cacheField>
    <cacheField name="Manufacturer" numFmtId="0">
      <sharedItems count="8">
        <s v="-"/>
        <s v="GreenGlo"/>
        <s v="Protank"/>
        <s v="Rheem"/>
        <s v="Rheem/Econergy"/>
        <s v="Rinnai"/>
        <s v="Superheat"/>
        <s v="Thermann"/>
      </sharedItems>
    </cacheField>
    <cacheField name="Model Code" numFmtId="0">
      <sharedItems count="11">
        <s v="-"/>
        <s v="14T13513"/>
        <s v="300D"/>
        <s v="EC180L"/>
        <s v="H300610S"/>
        <s v="H300S WETBACKCOIL"/>
        <s v="LS13555030"/>
        <s v="MPVE Optima 91330025"/>
        <s v="MS18055030"/>
        <s v="N180THMB124"/>
        <s v="PT180"/>
      </sharedItems>
    </cacheField>
    <cacheField name="Capacity (m3)" numFmtId="0">
      <sharedItems containsMixedTypes="1" containsNumber="1" minValue="0.135" maxValue="0.3" count="4">
        <n v="0.135"/>
        <n v="0.18"/>
        <n v="0.3"/>
        <s v="-"/>
      </sharedItems>
    </cacheField>
    <cacheField name="Diameter (m)" numFmtId="0">
      <sharedItems containsMixedTypes="1" containsNumber="1" minValue="0.475" maxValue="0.615" count="9">
        <n v="0.475"/>
        <n v="0.488"/>
        <n v="0.492"/>
        <n v="0.55"/>
        <n v="0.56"/>
        <n v="0.58"/>
        <n v="0.61"/>
        <n v="0.615"/>
        <s v="-"/>
      </sharedItems>
    </cacheField>
    <cacheField name="Height (m)" numFmtId="0">
      <sharedItems containsMixedTypes="1" containsNumber="1" minValue="0.955" maxValue="1.935" count="11">
        <n v="0.955"/>
        <n v="1.015"/>
        <n v="1.295"/>
        <n v="1.68"/>
        <n v="1.697"/>
        <n v="1.72"/>
        <n v="1.77"/>
        <n v="1.78"/>
        <n v="1.82"/>
        <n v="1.935"/>
        <s v="-"/>
      </sharedItems>
    </cacheField>
    <cacheField name="Fittings" numFmtId="0">
      <sharedItems containsMixedTypes="1" containsNumber="1" minValue="0" maxValue="8.51672862453532" count="8">
        <n v="0"/>
        <n v="2"/>
        <n v="3"/>
        <n v="4"/>
        <n v="4.50557620817844"/>
        <n v="5"/>
        <n v="8.51672862453532"/>
        <s v="-"/>
      </sharedItems>
    </cacheField>
    <cacheField name="TPR Valves" numFmtId="0">
      <sharedItems containsMixedTypes="1" containsNumber="1" containsInteger="1" minValue="0" maxValue="2" count="4">
        <n v="0"/>
        <n v="1"/>
        <n v="2"/>
        <s v="-"/>
      </sharedItems>
    </cacheField>
    <cacheField name="Thermostat Pockets" numFmtId="0">
      <sharedItems containsMixedTypes="1" containsNumber="1" minValue="0" maxValue="8.15326530612245" count="10">
        <n v="0"/>
        <n v="1"/>
        <n v="2"/>
        <n v="2.18140408163265"/>
        <n v="2.77210612244898"/>
        <n v="3.36280816326531"/>
        <n v="4.03559183673469"/>
        <n v="4.95351020408163"/>
        <n v="8.15326530612245"/>
        <s v="-"/>
      </sharedItems>
    </cacheField>
    <cacheField name="Insulation Thermal Conductivity (W.m-1.K-1)" numFmtId="0">
      <sharedItems containsMixedTypes="1" containsNumber="1" minValue="0.025" maxValue="0.025" count="2">
        <n v="0.025"/>
        <s v="k"/>
      </sharedItems>
    </cacheField>
    <cacheField name="Exterior Surface Emissivity" numFmtId="0">
      <sharedItems containsMixedTypes="1" containsNumber="1" minValue="0.4" maxValue="0.4" count="2">
        <n v="0.4"/>
        <s v="-"/>
      </sharedItems>
    </cacheField>
    <cacheField name="Air speed Parallel to Cylinder (m.s-1)" numFmtId="0">
      <sharedItems containsMixedTypes="1" containsNumber="1" minValue="0" maxValue="0.25" count="3">
        <n v="0"/>
        <n v="0.25"/>
        <s v="-"/>
      </sharedItems>
    </cacheField>
    <cacheField name="Standard" numFmtId="0">
      <sharedItems containsMixedTypes="1" containsNumber="1" containsInteger="1" minValue="4606" maxValue="4692" count="3">
        <n v="4606"/>
        <n v="4692"/>
        <s v="-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52"/>
    <x v="0"/>
    <x v="0"/>
    <x v="3"/>
    <x v="8"/>
    <x v="10"/>
    <x v="7"/>
    <x v="3"/>
    <x v="9"/>
    <x v="1"/>
    <x v="1"/>
    <x v="2"/>
    <x v="2"/>
  </r>
  <r>
    <x v="0"/>
    <x v="1"/>
    <x v="2"/>
    <x v="2"/>
    <x v="7"/>
    <x v="7"/>
    <x v="0"/>
    <x v="1"/>
    <x v="0"/>
    <x v="0"/>
    <x v="0"/>
    <x v="0"/>
    <x v="0"/>
  </r>
  <r>
    <x v="1"/>
    <x v="1"/>
    <x v="2"/>
    <x v="2"/>
    <x v="7"/>
    <x v="7"/>
    <x v="0"/>
    <x v="1"/>
    <x v="0"/>
    <x v="0"/>
    <x v="0"/>
    <x v="1"/>
    <x v="1"/>
  </r>
  <r>
    <x v="2"/>
    <x v="2"/>
    <x v="10"/>
    <x v="1"/>
    <x v="0"/>
    <x v="5"/>
    <x v="0"/>
    <x v="2"/>
    <x v="0"/>
    <x v="0"/>
    <x v="0"/>
    <x v="1"/>
    <x v="1"/>
  </r>
  <r>
    <x v="3"/>
    <x v="4"/>
    <x v="3"/>
    <x v="1"/>
    <x v="1"/>
    <x v="6"/>
    <x v="0"/>
    <x v="1"/>
    <x v="0"/>
    <x v="0"/>
    <x v="0"/>
    <x v="1"/>
    <x v="1"/>
  </r>
  <r>
    <x v="4"/>
    <x v="3"/>
    <x v="1"/>
    <x v="0"/>
    <x v="4"/>
    <x v="0"/>
    <x v="0"/>
    <x v="0"/>
    <x v="0"/>
    <x v="0"/>
    <x v="0"/>
    <x v="0"/>
    <x v="0"/>
  </r>
  <r>
    <x v="5"/>
    <x v="3"/>
    <x v="1"/>
    <x v="0"/>
    <x v="4"/>
    <x v="0"/>
    <x v="0"/>
    <x v="0"/>
    <x v="0"/>
    <x v="0"/>
    <x v="0"/>
    <x v="1"/>
    <x v="1"/>
  </r>
  <r>
    <x v="6"/>
    <x v="3"/>
    <x v="7"/>
    <x v="2"/>
    <x v="5"/>
    <x v="8"/>
    <x v="0"/>
    <x v="1"/>
    <x v="0"/>
    <x v="0"/>
    <x v="0"/>
    <x v="1"/>
    <x v="1"/>
  </r>
  <r>
    <x v="7"/>
    <x v="5"/>
    <x v="6"/>
    <x v="0"/>
    <x v="3"/>
    <x v="1"/>
    <x v="0"/>
    <x v="0"/>
    <x v="0"/>
    <x v="0"/>
    <x v="0"/>
    <x v="0"/>
    <x v="0"/>
  </r>
  <r>
    <x v="8"/>
    <x v="5"/>
    <x v="8"/>
    <x v="1"/>
    <x v="3"/>
    <x v="2"/>
    <x v="0"/>
    <x v="1"/>
    <x v="0"/>
    <x v="0"/>
    <x v="0"/>
    <x v="1"/>
    <x v="1"/>
  </r>
  <r>
    <x v="9"/>
    <x v="5"/>
    <x v="8"/>
    <x v="1"/>
    <x v="3"/>
    <x v="2"/>
    <x v="0"/>
    <x v="1"/>
    <x v="0"/>
    <x v="0"/>
    <x v="0"/>
    <x v="0"/>
    <x v="0"/>
  </r>
  <r>
    <x v="10"/>
    <x v="6"/>
    <x v="5"/>
    <x v="2"/>
    <x v="5"/>
    <x v="9"/>
    <x v="0"/>
    <x v="1"/>
    <x v="0"/>
    <x v="0"/>
    <x v="0"/>
    <x v="1"/>
    <x v="1"/>
  </r>
  <r>
    <x v="11"/>
    <x v="6"/>
    <x v="4"/>
    <x v="2"/>
    <x v="6"/>
    <x v="3"/>
    <x v="0"/>
    <x v="1"/>
    <x v="0"/>
    <x v="0"/>
    <x v="0"/>
    <x v="1"/>
    <x v="1"/>
  </r>
  <r>
    <x v="12"/>
    <x v="7"/>
    <x v="9"/>
    <x v="1"/>
    <x v="2"/>
    <x v="4"/>
    <x v="0"/>
    <x v="1"/>
    <x v="0"/>
    <x v="0"/>
    <x v="0"/>
    <x v="1"/>
    <x v="1"/>
  </r>
  <r>
    <x v="13"/>
    <x v="1"/>
    <x v="2"/>
    <x v="2"/>
    <x v="7"/>
    <x v="7"/>
    <x v="6"/>
    <x v="1"/>
    <x v="2"/>
    <x v="0"/>
    <x v="0"/>
    <x v="0"/>
    <x v="0"/>
  </r>
  <r>
    <x v="14"/>
    <x v="1"/>
    <x v="2"/>
    <x v="2"/>
    <x v="7"/>
    <x v="7"/>
    <x v="6"/>
    <x v="1"/>
    <x v="2"/>
    <x v="0"/>
    <x v="0"/>
    <x v="1"/>
    <x v="1"/>
  </r>
  <r>
    <x v="15"/>
    <x v="2"/>
    <x v="10"/>
    <x v="1"/>
    <x v="0"/>
    <x v="5"/>
    <x v="1"/>
    <x v="2"/>
    <x v="1"/>
    <x v="0"/>
    <x v="0"/>
    <x v="1"/>
    <x v="1"/>
  </r>
  <r>
    <x v="16"/>
    <x v="4"/>
    <x v="3"/>
    <x v="1"/>
    <x v="1"/>
    <x v="6"/>
    <x v="5"/>
    <x v="1"/>
    <x v="2"/>
    <x v="0"/>
    <x v="0"/>
    <x v="1"/>
    <x v="1"/>
  </r>
  <r>
    <x v="17"/>
    <x v="3"/>
    <x v="1"/>
    <x v="0"/>
    <x v="4"/>
    <x v="0"/>
    <x v="3"/>
    <x v="0"/>
    <x v="1"/>
    <x v="0"/>
    <x v="0"/>
    <x v="0"/>
    <x v="0"/>
  </r>
  <r>
    <x v="18"/>
    <x v="3"/>
    <x v="1"/>
    <x v="0"/>
    <x v="4"/>
    <x v="0"/>
    <x v="3"/>
    <x v="0"/>
    <x v="1"/>
    <x v="0"/>
    <x v="0"/>
    <x v="1"/>
    <x v="1"/>
  </r>
  <r>
    <x v="19"/>
    <x v="3"/>
    <x v="7"/>
    <x v="2"/>
    <x v="5"/>
    <x v="8"/>
    <x v="5"/>
    <x v="1"/>
    <x v="2"/>
    <x v="0"/>
    <x v="0"/>
    <x v="1"/>
    <x v="1"/>
  </r>
  <r>
    <x v="20"/>
    <x v="5"/>
    <x v="6"/>
    <x v="0"/>
    <x v="3"/>
    <x v="1"/>
    <x v="2"/>
    <x v="0"/>
    <x v="1"/>
    <x v="0"/>
    <x v="0"/>
    <x v="0"/>
    <x v="0"/>
  </r>
  <r>
    <x v="21"/>
    <x v="5"/>
    <x v="8"/>
    <x v="1"/>
    <x v="3"/>
    <x v="2"/>
    <x v="2"/>
    <x v="1"/>
    <x v="1"/>
    <x v="0"/>
    <x v="0"/>
    <x v="1"/>
    <x v="1"/>
  </r>
  <r>
    <x v="22"/>
    <x v="5"/>
    <x v="8"/>
    <x v="1"/>
    <x v="3"/>
    <x v="2"/>
    <x v="0"/>
    <x v="1"/>
    <x v="0"/>
    <x v="0"/>
    <x v="0"/>
    <x v="0"/>
    <x v="0"/>
  </r>
  <r>
    <x v="23"/>
    <x v="6"/>
    <x v="5"/>
    <x v="2"/>
    <x v="5"/>
    <x v="9"/>
    <x v="4"/>
    <x v="1"/>
    <x v="1"/>
    <x v="0"/>
    <x v="0"/>
    <x v="1"/>
    <x v="1"/>
  </r>
  <r>
    <x v="24"/>
    <x v="6"/>
    <x v="4"/>
    <x v="2"/>
    <x v="6"/>
    <x v="3"/>
    <x v="1"/>
    <x v="1"/>
    <x v="1"/>
    <x v="0"/>
    <x v="0"/>
    <x v="1"/>
    <x v="1"/>
  </r>
  <r>
    <x v="25"/>
    <x v="7"/>
    <x v="9"/>
    <x v="1"/>
    <x v="2"/>
    <x v="4"/>
    <x v="1"/>
    <x v="1"/>
    <x v="1"/>
    <x v="0"/>
    <x v="0"/>
    <x v="1"/>
    <x v="1"/>
  </r>
  <r>
    <x v="26"/>
    <x v="1"/>
    <x v="2"/>
    <x v="2"/>
    <x v="7"/>
    <x v="7"/>
    <x v="0"/>
    <x v="1"/>
    <x v="8"/>
    <x v="0"/>
    <x v="0"/>
    <x v="0"/>
    <x v="0"/>
  </r>
  <r>
    <x v="27"/>
    <x v="1"/>
    <x v="2"/>
    <x v="2"/>
    <x v="7"/>
    <x v="7"/>
    <x v="0"/>
    <x v="1"/>
    <x v="8"/>
    <x v="0"/>
    <x v="0"/>
    <x v="1"/>
    <x v="1"/>
  </r>
  <r>
    <x v="28"/>
    <x v="2"/>
    <x v="10"/>
    <x v="1"/>
    <x v="0"/>
    <x v="5"/>
    <x v="0"/>
    <x v="2"/>
    <x v="3"/>
    <x v="0"/>
    <x v="0"/>
    <x v="1"/>
    <x v="1"/>
  </r>
  <r>
    <x v="29"/>
    <x v="4"/>
    <x v="3"/>
    <x v="1"/>
    <x v="1"/>
    <x v="6"/>
    <x v="0"/>
    <x v="1"/>
    <x v="7"/>
    <x v="0"/>
    <x v="0"/>
    <x v="1"/>
    <x v="1"/>
  </r>
  <r>
    <x v="30"/>
    <x v="3"/>
    <x v="1"/>
    <x v="0"/>
    <x v="4"/>
    <x v="0"/>
    <x v="0"/>
    <x v="0"/>
    <x v="5"/>
    <x v="0"/>
    <x v="0"/>
    <x v="0"/>
    <x v="0"/>
  </r>
  <r>
    <x v="31"/>
    <x v="3"/>
    <x v="1"/>
    <x v="0"/>
    <x v="4"/>
    <x v="0"/>
    <x v="0"/>
    <x v="0"/>
    <x v="5"/>
    <x v="0"/>
    <x v="0"/>
    <x v="1"/>
    <x v="1"/>
  </r>
  <r>
    <x v="32"/>
    <x v="3"/>
    <x v="7"/>
    <x v="2"/>
    <x v="5"/>
    <x v="8"/>
    <x v="0"/>
    <x v="1"/>
    <x v="7"/>
    <x v="0"/>
    <x v="0"/>
    <x v="1"/>
    <x v="1"/>
  </r>
  <r>
    <x v="33"/>
    <x v="5"/>
    <x v="6"/>
    <x v="0"/>
    <x v="3"/>
    <x v="1"/>
    <x v="0"/>
    <x v="0"/>
    <x v="4"/>
    <x v="0"/>
    <x v="0"/>
    <x v="0"/>
    <x v="0"/>
  </r>
  <r>
    <x v="34"/>
    <x v="5"/>
    <x v="8"/>
    <x v="1"/>
    <x v="3"/>
    <x v="2"/>
    <x v="0"/>
    <x v="1"/>
    <x v="4"/>
    <x v="0"/>
    <x v="0"/>
    <x v="1"/>
    <x v="1"/>
  </r>
  <r>
    <x v="35"/>
    <x v="5"/>
    <x v="8"/>
    <x v="1"/>
    <x v="3"/>
    <x v="2"/>
    <x v="0"/>
    <x v="1"/>
    <x v="4"/>
    <x v="0"/>
    <x v="0"/>
    <x v="0"/>
    <x v="0"/>
  </r>
  <r>
    <x v="36"/>
    <x v="6"/>
    <x v="5"/>
    <x v="2"/>
    <x v="5"/>
    <x v="9"/>
    <x v="0"/>
    <x v="1"/>
    <x v="6"/>
    <x v="0"/>
    <x v="0"/>
    <x v="1"/>
    <x v="1"/>
  </r>
  <r>
    <x v="37"/>
    <x v="6"/>
    <x v="4"/>
    <x v="2"/>
    <x v="6"/>
    <x v="3"/>
    <x v="0"/>
    <x v="1"/>
    <x v="3"/>
    <x v="0"/>
    <x v="0"/>
    <x v="1"/>
    <x v="1"/>
  </r>
  <r>
    <x v="38"/>
    <x v="7"/>
    <x v="9"/>
    <x v="1"/>
    <x v="2"/>
    <x v="4"/>
    <x v="0"/>
    <x v="1"/>
    <x v="3"/>
    <x v="0"/>
    <x v="0"/>
    <x v="1"/>
    <x v="1"/>
  </r>
  <r>
    <x v="39"/>
    <x v="1"/>
    <x v="2"/>
    <x v="2"/>
    <x v="7"/>
    <x v="7"/>
    <x v="0"/>
    <x v="0"/>
    <x v="2"/>
    <x v="0"/>
    <x v="0"/>
    <x v="0"/>
    <x v="0"/>
  </r>
  <r>
    <x v="40"/>
    <x v="1"/>
    <x v="2"/>
    <x v="2"/>
    <x v="7"/>
    <x v="7"/>
    <x v="0"/>
    <x v="0"/>
    <x v="2"/>
    <x v="0"/>
    <x v="0"/>
    <x v="1"/>
    <x v="1"/>
  </r>
  <r>
    <x v="41"/>
    <x v="2"/>
    <x v="10"/>
    <x v="1"/>
    <x v="0"/>
    <x v="5"/>
    <x v="0"/>
    <x v="0"/>
    <x v="1"/>
    <x v="0"/>
    <x v="0"/>
    <x v="1"/>
    <x v="1"/>
  </r>
  <r>
    <x v="42"/>
    <x v="4"/>
    <x v="3"/>
    <x v="1"/>
    <x v="1"/>
    <x v="6"/>
    <x v="0"/>
    <x v="0"/>
    <x v="2"/>
    <x v="0"/>
    <x v="0"/>
    <x v="1"/>
    <x v="1"/>
  </r>
  <r>
    <x v="43"/>
    <x v="3"/>
    <x v="1"/>
    <x v="0"/>
    <x v="4"/>
    <x v="0"/>
    <x v="0"/>
    <x v="0"/>
    <x v="1"/>
    <x v="0"/>
    <x v="0"/>
    <x v="0"/>
    <x v="0"/>
  </r>
  <r>
    <x v="44"/>
    <x v="3"/>
    <x v="1"/>
    <x v="0"/>
    <x v="4"/>
    <x v="0"/>
    <x v="0"/>
    <x v="0"/>
    <x v="1"/>
    <x v="0"/>
    <x v="0"/>
    <x v="1"/>
    <x v="1"/>
  </r>
  <r>
    <x v="45"/>
    <x v="3"/>
    <x v="7"/>
    <x v="2"/>
    <x v="5"/>
    <x v="8"/>
    <x v="0"/>
    <x v="0"/>
    <x v="2"/>
    <x v="0"/>
    <x v="0"/>
    <x v="1"/>
    <x v="1"/>
  </r>
  <r>
    <x v="46"/>
    <x v="5"/>
    <x v="6"/>
    <x v="0"/>
    <x v="3"/>
    <x v="1"/>
    <x v="0"/>
    <x v="0"/>
    <x v="1"/>
    <x v="0"/>
    <x v="0"/>
    <x v="0"/>
    <x v="0"/>
  </r>
  <r>
    <x v="47"/>
    <x v="5"/>
    <x v="8"/>
    <x v="1"/>
    <x v="3"/>
    <x v="2"/>
    <x v="0"/>
    <x v="0"/>
    <x v="1"/>
    <x v="0"/>
    <x v="0"/>
    <x v="1"/>
    <x v="1"/>
  </r>
  <r>
    <x v="48"/>
    <x v="5"/>
    <x v="8"/>
    <x v="1"/>
    <x v="3"/>
    <x v="2"/>
    <x v="0"/>
    <x v="0"/>
    <x v="1"/>
    <x v="0"/>
    <x v="0"/>
    <x v="0"/>
    <x v="0"/>
  </r>
  <r>
    <x v="49"/>
    <x v="6"/>
    <x v="5"/>
    <x v="2"/>
    <x v="5"/>
    <x v="9"/>
    <x v="0"/>
    <x v="0"/>
    <x v="1"/>
    <x v="0"/>
    <x v="0"/>
    <x v="1"/>
    <x v="1"/>
  </r>
  <r>
    <x v="50"/>
    <x v="6"/>
    <x v="4"/>
    <x v="2"/>
    <x v="6"/>
    <x v="3"/>
    <x v="0"/>
    <x v="0"/>
    <x v="1"/>
    <x v="0"/>
    <x v="0"/>
    <x v="1"/>
    <x v="1"/>
  </r>
  <r>
    <x v="51"/>
    <x v="7"/>
    <x v="9"/>
    <x v="1"/>
    <x v="2"/>
    <x v="4"/>
    <x v="0"/>
    <x v="0"/>
    <x v="1"/>
    <x v="0"/>
    <x v="0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14" firstHeaderRow="1" firstDataRow="2" firstDataCol="2"/>
  <pivotFields count="13">
    <pivotField compact="0" showAll="0"/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showAll="0" defaultSubtotal="0" outline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 defaultSubtotal="0" outline="0">
      <items count="3">
        <item x="0"/>
        <item x="1"/>
        <item x="2"/>
      </items>
    </pivotField>
  </pivotFields>
  <rowFields count="2">
    <field x="1"/>
    <field x="2"/>
  </rowFields>
  <colFields count="1">
    <field x="12"/>
  </colFields>
  <dataFields count="1">
    <dataField name="Count - Standard*" fld="12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42" activeCellId="0" sqref="A4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15.15"/>
    <col collapsed="false" customWidth="true" hidden="false" outlineLevel="0" max="3" min="3" style="0" width="20.86"/>
    <col collapsed="false" customWidth="true" hidden="false" outlineLevel="0" max="4" min="4" style="0" width="12.14"/>
    <col collapsed="false" customWidth="true" hidden="false" outlineLevel="0" max="5" min="5" style="0" width="11.86"/>
    <col collapsed="false" customWidth="true" hidden="false" outlineLevel="0" max="6" min="6" style="0" width="9.59"/>
    <col collapsed="false" customWidth="true" hidden="false" outlineLevel="0" max="7" min="7" style="0" width="6.71"/>
    <col collapsed="false" customWidth="true" hidden="false" outlineLevel="0" max="8" min="8" style="0" width="9.59"/>
    <col collapsed="false" customWidth="true" hidden="false" outlineLevel="0" max="12" min="9" style="0" width="29.14"/>
    <col collapsed="false" customWidth="true" hidden="false" outlineLevel="0" max="13" min="13" style="0" width="8.4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14</v>
      </c>
      <c r="K2" s="1" t="s">
        <v>13</v>
      </c>
      <c r="L2" s="1" t="s">
        <v>13</v>
      </c>
      <c r="M2" s="1" t="s">
        <v>13</v>
      </c>
    </row>
    <row r="3" customFormat="false" ht="15" hidden="false" customHeight="false" outlineLevel="0" collapsed="false">
      <c r="A3" s="0" t="n">
        <v>1</v>
      </c>
      <c r="B3" s="0" t="s">
        <v>15</v>
      </c>
      <c r="C3" s="0" t="s">
        <v>16</v>
      </c>
      <c r="D3" s="0" t="n">
        <v>0.3</v>
      </c>
      <c r="E3" s="0" t="n">
        <v>0.615</v>
      </c>
      <c r="F3" s="0" t="n">
        <v>1.78</v>
      </c>
      <c r="G3" s="0" t="n">
        <v>0</v>
      </c>
      <c r="H3" s="0" t="n">
        <v>1</v>
      </c>
      <c r="I3" s="0" t="n">
        <v>0</v>
      </c>
      <c r="J3" s="0" t="n">
        <v>0.025</v>
      </c>
      <c r="K3" s="0" t="n">
        <v>0.4</v>
      </c>
      <c r="L3" s="0" t="n">
        <v>0</v>
      </c>
      <c r="M3" s="0" t="n">
        <v>4606</v>
      </c>
    </row>
    <row r="4" customFormat="false" ht="15" hidden="false" customHeight="false" outlineLevel="0" collapsed="false">
      <c r="A4" s="0" t="n">
        <v>2</v>
      </c>
      <c r="B4" s="0" t="s">
        <v>15</v>
      </c>
      <c r="C4" s="0" t="s">
        <v>16</v>
      </c>
      <c r="D4" s="0" t="n">
        <v>0.3</v>
      </c>
      <c r="E4" s="0" t="n">
        <v>0.615</v>
      </c>
      <c r="F4" s="0" t="n">
        <v>1.78</v>
      </c>
      <c r="G4" s="0" t="n">
        <v>0</v>
      </c>
      <c r="H4" s="0" t="n">
        <v>1</v>
      </c>
      <c r="I4" s="0" t="n">
        <v>0</v>
      </c>
      <c r="J4" s="0" t="n">
        <v>0.025</v>
      </c>
      <c r="K4" s="0" t="n">
        <v>0.4</v>
      </c>
      <c r="L4" s="0" t="n">
        <v>0.25</v>
      </c>
      <c r="M4" s="0" t="n">
        <v>4692</v>
      </c>
    </row>
    <row r="5" customFormat="false" ht="15" hidden="false" customHeight="false" outlineLevel="0" collapsed="false">
      <c r="A5" s="0" t="n">
        <v>3</v>
      </c>
      <c r="B5" s="0" t="s">
        <v>17</v>
      </c>
      <c r="C5" s="0" t="s">
        <v>18</v>
      </c>
      <c r="D5" s="0" t="n">
        <v>0.18</v>
      </c>
      <c r="E5" s="0" t="n">
        <v>0.475</v>
      </c>
      <c r="F5" s="0" t="n">
        <v>1.72</v>
      </c>
      <c r="G5" s="0" t="n">
        <v>0</v>
      </c>
      <c r="H5" s="0" t="n">
        <v>2</v>
      </c>
      <c r="I5" s="0" t="n">
        <v>0</v>
      </c>
      <c r="J5" s="0" t="n">
        <v>0.025</v>
      </c>
      <c r="K5" s="0" t="n">
        <v>0.4</v>
      </c>
      <c r="L5" s="0" t="n">
        <v>0.25</v>
      </c>
      <c r="M5" s="0" t="n">
        <v>4692</v>
      </c>
    </row>
    <row r="6" customFormat="false" ht="15" hidden="false" customHeight="false" outlineLevel="0" collapsed="false">
      <c r="A6" s="0" t="n">
        <v>4</v>
      </c>
      <c r="B6" s="0" t="s">
        <v>19</v>
      </c>
      <c r="C6" s="0" t="s">
        <v>20</v>
      </c>
      <c r="D6" s="0" t="n">
        <v>0.18</v>
      </c>
      <c r="E6" s="0" t="n">
        <v>0.488</v>
      </c>
      <c r="F6" s="0" t="n">
        <v>1.77</v>
      </c>
      <c r="G6" s="0" t="n">
        <v>0</v>
      </c>
      <c r="H6" s="0" t="n">
        <v>1</v>
      </c>
      <c r="I6" s="0" t="n">
        <v>0</v>
      </c>
      <c r="J6" s="0" t="n">
        <v>0.025</v>
      </c>
      <c r="K6" s="0" t="n">
        <v>0.4</v>
      </c>
      <c r="L6" s="0" t="n">
        <v>0.25</v>
      </c>
      <c r="M6" s="0" t="n">
        <v>4692</v>
      </c>
    </row>
    <row r="7" customFormat="false" ht="15" hidden="false" customHeight="false" outlineLevel="0" collapsed="false">
      <c r="A7" s="0" t="n">
        <v>5</v>
      </c>
      <c r="B7" s="0" t="s">
        <v>21</v>
      </c>
      <c r="C7" s="0" t="s">
        <v>22</v>
      </c>
      <c r="D7" s="0" t="n">
        <v>0.135</v>
      </c>
      <c r="E7" s="0" t="n">
        <v>0.56</v>
      </c>
      <c r="F7" s="0" t="n">
        <v>0.955</v>
      </c>
      <c r="G7" s="0" t="n">
        <v>0</v>
      </c>
      <c r="H7" s="0" t="n">
        <v>0</v>
      </c>
      <c r="I7" s="0" t="n">
        <v>0</v>
      </c>
      <c r="J7" s="0" t="n">
        <v>0.025</v>
      </c>
      <c r="K7" s="0" t="n">
        <v>0.4</v>
      </c>
      <c r="L7" s="0" t="n">
        <v>0</v>
      </c>
      <c r="M7" s="0" t="n">
        <v>4606</v>
      </c>
    </row>
    <row r="8" customFormat="false" ht="15" hidden="false" customHeight="false" outlineLevel="0" collapsed="false">
      <c r="A8" s="0" t="n">
        <v>6</v>
      </c>
      <c r="B8" s="0" t="s">
        <v>21</v>
      </c>
      <c r="C8" s="0" t="s">
        <v>22</v>
      </c>
      <c r="D8" s="0" t="n">
        <v>0.135</v>
      </c>
      <c r="E8" s="0" t="n">
        <v>0.56</v>
      </c>
      <c r="F8" s="0" t="n">
        <v>0.955</v>
      </c>
      <c r="G8" s="0" t="n">
        <v>0</v>
      </c>
      <c r="H8" s="0" t="n">
        <v>0</v>
      </c>
      <c r="I8" s="0" t="n">
        <v>0</v>
      </c>
      <c r="J8" s="0" t="n">
        <v>0.025</v>
      </c>
      <c r="K8" s="0" t="n">
        <v>0.4</v>
      </c>
      <c r="L8" s="0" t="n">
        <v>0.25</v>
      </c>
      <c r="M8" s="0" t="n">
        <v>4692</v>
      </c>
    </row>
    <row r="9" customFormat="false" ht="15" hidden="false" customHeight="false" outlineLevel="0" collapsed="false">
      <c r="A9" s="0" t="n">
        <v>7</v>
      </c>
      <c r="B9" s="0" t="s">
        <v>21</v>
      </c>
      <c r="C9" s="0" t="s">
        <v>23</v>
      </c>
      <c r="D9" s="0" t="n">
        <v>0.3</v>
      </c>
      <c r="E9" s="0" t="n">
        <v>0.58</v>
      </c>
      <c r="F9" s="0" t="n">
        <v>1.82</v>
      </c>
      <c r="G9" s="0" t="n">
        <v>0</v>
      </c>
      <c r="H9" s="0" t="n">
        <v>1</v>
      </c>
      <c r="I9" s="0" t="n">
        <v>0</v>
      </c>
      <c r="J9" s="0" t="n">
        <v>0.025</v>
      </c>
      <c r="K9" s="0" t="n">
        <v>0.4</v>
      </c>
      <c r="L9" s="0" t="n">
        <v>0.25</v>
      </c>
      <c r="M9" s="0" t="n">
        <v>4692</v>
      </c>
    </row>
    <row r="10" customFormat="false" ht="15" hidden="false" customHeight="false" outlineLevel="0" collapsed="false">
      <c r="A10" s="0" t="n">
        <v>8</v>
      </c>
      <c r="B10" s="0" t="s">
        <v>24</v>
      </c>
      <c r="C10" s="0" t="s">
        <v>25</v>
      </c>
      <c r="D10" s="0" t="n">
        <v>0.135</v>
      </c>
      <c r="E10" s="0" t="n">
        <v>0.55</v>
      </c>
      <c r="F10" s="0" t="n">
        <v>1.015</v>
      </c>
      <c r="G10" s="0" t="n">
        <v>0</v>
      </c>
      <c r="H10" s="0" t="n">
        <v>0</v>
      </c>
      <c r="I10" s="0" t="n">
        <v>0</v>
      </c>
      <c r="J10" s="0" t="n">
        <v>0.025</v>
      </c>
      <c r="K10" s="0" t="n">
        <v>0.4</v>
      </c>
      <c r="L10" s="0" t="n">
        <v>0</v>
      </c>
      <c r="M10" s="0" t="n">
        <v>4606</v>
      </c>
    </row>
    <row r="11" customFormat="false" ht="15" hidden="false" customHeight="false" outlineLevel="0" collapsed="false">
      <c r="A11" s="0" t="n">
        <v>9</v>
      </c>
      <c r="B11" s="0" t="s">
        <v>24</v>
      </c>
      <c r="C11" s="0" t="s">
        <v>26</v>
      </c>
      <c r="D11" s="0" t="n">
        <v>0.18</v>
      </c>
      <c r="E11" s="0" t="n">
        <v>0.55</v>
      </c>
      <c r="F11" s="0" t="n">
        <v>1.295</v>
      </c>
      <c r="G11" s="0" t="n">
        <v>0</v>
      </c>
      <c r="H11" s="0" t="n">
        <v>1</v>
      </c>
      <c r="I11" s="0" t="n">
        <v>0</v>
      </c>
      <c r="J11" s="0" t="n">
        <v>0.025</v>
      </c>
      <c r="K11" s="0" t="n">
        <v>0.4</v>
      </c>
      <c r="L11" s="0" t="n">
        <v>0.25</v>
      </c>
      <c r="M11" s="0" t="n">
        <v>4692</v>
      </c>
    </row>
    <row r="12" customFormat="false" ht="15" hidden="false" customHeight="false" outlineLevel="0" collapsed="false">
      <c r="A12" s="0" t="n">
        <v>10</v>
      </c>
      <c r="B12" s="0" t="s">
        <v>24</v>
      </c>
      <c r="C12" s="0" t="s">
        <v>26</v>
      </c>
      <c r="D12" s="0" t="n">
        <v>0.18</v>
      </c>
      <c r="E12" s="0" t="n">
        <v>0.55</v>
      </c>
      <c r="F12" s="0" t="n">
        <v>1.295</v>
      </c>
      <c r="G12" s="0" t="n">
        <v>0</v>
      </c>
      <c r="H12" s="0" t="n">
        <v>1</v>
      </c>
      <c r="I12" s="0" t="n">
        <v>0</v>
      </c>
      <c r="J12" s="0" t="n">
        <v>0.025</v>
      </c>
      <c r="K12" s="0" t="n">
        <v>0.4</v>
      </c>
      <c r="L12" s="0" t="n">
        <v>0</v>
      </c>
      <c r="M12" s="0" t="n">
        <v>4606</v>
      </c>
    </row>
    <row r="13" customFormat="false" ht="15" hidden="false" customHeight="false" outlineLevel="0" collapsed="false">
      <c r="A13" s="0" t="n">
        <v>11</v>
      </c>
      <c r="B13" s="0" t="s">
        <v>27</v>
      </c>
      <c r="C13" s="0" t="s">
        <v>28</v>
      </c>
      <c r="D13" s="0" t="n">
        <v>0.3</v>
      </c>
      <c r="E13" s="0" t="n">
        <v>0.58</v>
      </c>
      <c r="F13" s="0" t="n">
        <v>1.935</v>
      </c>
      <c r="G13" s="0" t="n">
        <v>0</v>
      </c>
      <c r="H13" s="0" t="n">
        <v>1</v>
      </c>
      <c r="I13" s="0" t="n">
        <v>0</v>
      </c>
      <c r="J13" s="0" t="n">
        <v>0.025</v>
      </c>
      <c r="K13" s="0" t="n">
        <v>0.4</v>
      </c>
      <c r="L13" s="0" t="n">
        <v>0.25</v>
      </c>
      <c r="M13" s="0" t="n">
        <v>4692</v>
      </c>
    </row>
    <row r="14" customFormat="false" ht="15" hidden="false" customHeight="false" outlineLevel="0" collapsed="false">
      <c r="A14" s="0" t="n">
        <v>12</v>
      </c>
      <c r="B14" s="0" t="s">
        <v>27</v>
      </c>
      <c r="C14" s="0" t="s">
        <v>29</v>
      </c>
      <c r="D14" s="0" t="n">
        <v>0.3</v>
      </c>
      <c r="E14" s="0" t="n">
        <v>0.61</v>
      </c>
      <c r="F14" s="0" t="n">
        <v>1.68</v>
      </c>
      <c r="G14" s="0" t="n">
        <v>0</v>
      </c>
      <c r="H14" s="0" t="n">
        <v>1</v>
      </c>
      <c r="I14" s="0" t="n">
        <v>0</v>
      </c>
      <c r="J14" s="0" t="n">
        <v>0.025</v>
      </c>
      <c r="K14" s="0" t="n">
        <v>0.4</v>
      </c>
      <c r="L14" s="0" t="n">
        <v>0.25</v>
      </c>
      <c r="M14" s="0" t="n">
        <v>4692</v>
      </c>
    </row>
    <row r="15" customFormat="false" ht="15" hidden="false" customHeight="false" outlineLevel="0" collapsed="false">
      <c r="A15" s="0" t="n">
        <v>13</v>
      </c>
      <c r="B15" s="0" t="s">
        <v>30</v>
      </c>
      <c r="C15" s="0" t="s">
        <v>31</v>
      </c>
      <c r="D15" s="0" t="n">
        <v>0.18</v>
      </c>
      <c r="E15" s="0" t="n">
        <v>0.492</v>
      </c>
      <c r="F15" s="0" t="n">
        <v>1.697</v>
      </c>
      <c r="G15" s="0" t="n">
        <v>0</v>
      </c>
      <c r="H15" s="0" t="n">
        <v>1</v>
      </c>
      <c r="I15" s="0" t="n">
        <v>0</v>
      </c>
      <c r="J15" s="0" t="n">
        <v>0.025</v>
      </c>
      <c r="K15" s="0" t="n">
        <v>0.4</v>
      </c>
      <c r="L15" s="0" t="n">
        <v>0.25</v>
      </c>
      <c r="M15" s="0" t="n">
        <v>4692</v>
      </c>
    </row>
    <row r="16" customFormat="false" ht="15" hidden="false" customHeight="false" outlineLevel="0" collapsed="false">
      <c r="A16" s="0" t="n">
        <v>14</v>
      </c>
      <c r="B16" s="0" t="s">
        <v>15</v>
      </c>
      <c r="C16" s="0" t="s">
        <v>16</v>
      </c>
      <c r="D16" s="0" t="n">
        <v>0.3</v>
      </c>
      <c r="E16" s="0" t="n">
        <v>0.615</v>
      </c>
      <c r="F16" s="0" t="n">
        <v>1.78</v>
      </c>
      <c r="G16" s="0" t="n">
        <f aca="false">(6*0.1685+0.1345)/0.1345</f>
        <v>8.51672862453532</v>
      </c>
      <c r="H16" s="0" t="n">
        <v>1</v>
      </c>
      <c r="I16" s="0" t="n">
        <v>2</v>
      </c>
      <c r="J16" s="0" t="n">
        <v>0.025</v>
      </c>
      <c r="K16" s="0" t="n">
        <v>0.4</v>
      </c>
      <c r="L16" s="0" t="n">
        <v>0</v>
      </c>
      <c r="M16" s="0" t="n">
        <v>4606</v>
      </c>
    </row>
    <row r="17" customFormat="false" ht="15" hidden="false" customHeight="false" outlineLevel="0" collapsed="false">
      <c r="A17" s="0" t="n">
        <v>15</v>
      </c>
      <c r="B17" s="0" t="s">
        <v>15</v>
      </c>
      <c r="C17" s="0" t="s">
        <v>16</v>
      </c>
      <c r="D17" s="0" t="n">
        <v>0.3</v>
      </c>
      <c r="E17" s="0" t="n">
        <v>0.615</v>
      </c>
      <c r="F17" s="0" t="n">
        <v>1.78</v>
      </c>
      <c r="G17" s="0" t="n">
        <f aca="false">(6*0.1685+0.1345)/0.1345</f>
        <v>8.51672862453532</v>
      </c>
      <c r="H17" s="0" t="n">
        <v>1</v>
      </c>
      <c r="I17" s="0" t="n">
        <v>2</v>
      </c>
      <c r="J17" s="0" t="n">
        <v>0.025</v>
      </c>
      <c r="K17" s="0" t="n">
        <v>0.4</v>
      </c>
      <c r="L17" s="0" t="n">
        <v>0.25</v>
      </c>
      <c r="M17" s="0" t="n">
        <v>4692</v>
      </c>
    </row>
    <row r="18" customFormat="false" ht="15" hidden="false" customHeight="false" outlineLevel="0" collapsed="false">
      <c r="A18" s="0" t="n">
        <v>16</v>
      </c>
      <c r="B18" s="0" t="s">
        <v>17</v>
      </c>
      <c r="C18" s="0" t="s">
        <v>18</v>
      </c>
      <c r="D18" s="0" t="n">
        <v>0.18</v>
      </c>
      <c r="E18" s="0" t="n">
        <v>0.475</v>
      </c>
      <c r="F18" s="0" t="n">
        <v>1.72</v>
      </c>
      <c r="G18" s="0" t="n">
        <v>2</v>
      </c>
      <c r="H18" s="0" t="n">
        <v>2</v>
      </c>
      <c r="I18" s="0" t="n">
        <v>1</v>
      </c>
      <c r="J18" s="0" t="n">
        <v>0.025</v>
      </c>
      <c r="K18" s="0" t="n">
        <v>0.4</v>
      </c>
      <c r="L18" s="0" t="n">
        <v>0.25</v>
      </c>
      <c r="M18" s="0" t="n">
        <v>4692</v>
      </c>
    </row>
    <row r="19" customFormat="false" ht="15" hidden="false" customHeight="false" outlineLevel="0" collapsed="false">
      <c r="A19" s="0" t="n">
        <v>17</v>
      </c>
      <c r="B19" s="0" t="s">
        <v>19</v>
      </c>
      <c r="C19" s="0" t="s">
        <v>20</v>
      </c>
      <c r="D19" s="0" t="n">
        <v>0.18</v>
      </c>
      <c r="E19" s="0" t="n">
        <v>0.488</v>
      </c>
      <c r="F19" s="0" t="n">
        <v>1.77</v>
      </c>
      <c r="G19" s="0" t="n">
        <v>5</v>
      </c>
      <c r="H19" s="0" t="n">
        <v>1</v>
      </c>
      <c r="I19" s="0" t="n">
        <v>2</v>
      </c>
      <c r="J19" s="0" t="n">
        <v>0.025</v>
      </c>
      <c r="K19" s="0" t="n">
        <v>0.4</v>
      </c>
      <c r="L19" s="0" t="n">
        <v>0.25</v>
      </c>
      <c r="M19" s="0" t="n">
        <v>4692</v>
      </c>
    </row>
    <row r="20" customFormat="false" ht="15" hidden="false" customHeight="false" outlineLevel="0" collapsed="false">
      <c r="A20" s="0" t="n">
        <v>18</v>
      </c>
      <c r="B20" s="0" t="s">
        <v>21</v>
      </c>
      <c r="C20" s="0" t="s">
        <v>22</v>
      </c>
      <c r="D20" s="0" t="n">
        <v>0.135</v>
      </c>
      <c r="E20" s="0" t="n">
        <v>0.56</v>
      </c>
      <c r="F20" s="0" t="n">
        <v>0.955</v>
      </c>
      <c r="G20" s="0" t="n">
        <v>4</v>
      </c>
      <c r="H20" s="0" t="n">
        <v>0</v>
      </c>
      <c r="I20" s="0" t="n">
        <v>1</v>
      </c>
      <c r="J20" s="0" t="n">
        <v>0.025</v>
      </c>
      <c r="K20" s="0" t="n">
        <v>0.4</v>
      </c>
      <c r="L20" s="0" t="n">
        <v>0</v>
      </c>
      <c r="M20" s="0" t="n">
        <v>4606</v>
      </c>
    </row>
    <row r="21" customFormat="false" ht="15" hidden="false" customHeight="false" outlineLevel="0" collapsed="false">
      <c r="A21" s="0" t="n">
        <v>19</v>
      </c>
      <c r="B21" s="0" t="s">
        <v>21</v>
      </c>
      <c r="C21" s="0" t="s">
        <v>22</v>
      </c>
      <c r="D21" s="0" t="n">
        <v>0.135</v>
      </c>
      <c r="E21" s="0" t="n">
        <v>0.56</v>
      </c>
      <c r="F21" s="0" t="n">
        <v>0.955</v>
      </c>
      <c r="G21" s="0" t="n">
        <v>4</v>
      </c>
      <c r="H21" s="0" t="n">
        <v>0</v>
      </c>
      <c r="I21" s="0" t="n">
        <v>1</v>
      </c>
      <c r="J21" s="0" t="n">
        <v>0.025</v>
      </c>
      <c r="K21" s="0" t="n">
        <v>0.4</v>
      </c>
      <c r="L21" s="0" t="n">
        <v>0.25</v>
      </c>
      <c r="M21" s="0" t="n">
        <v>4692</v>
      </c>
    </row>
    <row r="22" customFormat="false" ht="15" hidden="false" customHeight="false" outlineLevel="0" collapsed="false">
      <c r="A22" s="0" t="n">
        <v>20</v>
      </c>
      <c r="B22" s="0" t="s">
        <v>21</v>
      </c>
      <c r="C22" s="0" t="s">
        <v>23</v>
      </c>
      <c r="D22" s="0" t="n">
        <v>0.3</v>
      </c>
      <c r="E22" s="0" t="n">
        <v>0.58</v>
      </c>
      <c r="F22" s="0" t="n">
        <v>1.82</v>
      </c>
      <c r="G22" s="0" t="n">
        <v>5</v>
      </c>
      <c r="H22" s="0" t="n">
        <v>1</v>
      </c>
      <c r="I22" s="0" t="n">
        <v>2</v>
      </c>
      <c r="J22" s="0" t="n">
        <v>0.025</v>
      </c>
      <c r="K22" s="0" t="n">
        <v>0.4</v>
      </c>
      <c r="L22" s="0" t="n">
        <v>0.25</v>
      </c>
      <c r="M22" s="0" t="n">
        <v>4692</v>
      </c>
    </row>
    <row r="23" customFormat="false" ht="15" hidden="false" customHeight="false" outlineLevel="0" collapsed="false">
      <c r="A23" s="0" t="n">
        <v>21</v>
      </c>
      <c r="B23" s="0" t="s">
        <v>24</v>
      </c>
      <c r="C23" s="0" t="s">
        <v>25</v>
      </c>
      <c r="D23" s="0" t="n">
        <v>0.135</v>
      </c>
      <c r="E23" s="0" t="n">
        <v>0.55</v>
      </c>
      <c r="F23" s="0" t="n">
        <v>1.015</v>
      </c>
      <c r="G23" s="0" t="n">
        <v>3</v>
      </c>
      <c r="H23" s="0" t="n">
        <v>0</v>
      </c>
      <c r="I23" s="0" t="n">
        <v>1</v>
      </c>
      <c r="J23" s="0" t="n">
        <v>0.025</v>
      </c>
      <c r="K23" s="0" t="n">
        <v>0.4</v>
      </c>
      <c r="L23" s="0" t="n">
        <v>0</v>
      </c>
      <c r="M23" s="0" t="n">
        <v>4606</v>
      </c>
    </row>
    <row r="24" customFormat="false" ht="15" hidden="false" customHeight="false" outlineLevel="0" collapsed="false">
      <c r="A24" s="0" t="n">
        <v>22</v>
      </c>
      <c r="B24" s="0" t="s">
        <v>24</v>
      </c>
      <c r="C24" s="0" t="s">
        <v>26</v>
      </c>
      <c r="D24" s="0" t="n">
        <v>0.18</v>
      </c>
      <c r="E24" s="0" t="n">
        <v>0.55</v>
      </c>
      <c r="F24" s="0" t="n">
        <v>1.295</v>
      </c>
      <c r="G24" s="0" t="n">
        <v>3</v>
      </c>
      <c r="H24" s="0" t="n">
        <v>1</v>
      </c>
      <c r="I24" s="0" t="n">
        <v>1</v>
      </c>
      <c r="J24" s="0" t="n">
        <v>0.025</v>
      </c>
      <c r="K24" s="0" t="n">
        <v>0.4</v>
      </c>
      <c r="L24" s="0" t="n">
        <v>0.25</v>
      </c>
      <c r="M24" s="0" t="n">
        <v>4692</v>
      </c>
    </row>
    <row r="25" customFormat="false" ht="15" hidden="false" customHeight="false" outlineLevel="0" collapsed="false">
      <c r="A25" s="0" t="n">
        <v>23</v>
      </c>
      <c r="B25" s="0" t="s">
        <v>24</v>
      </c>
      <c r="C25" s="0" t="s">
        <v>26</v>
      </c>
      <c r="D25" s="0" t="n">
        <v>0.18</v>
      </c>
      <c r="E25" s="0" t="n">
        <v>0.55</v>
      </c>
      <c r="F25" s="0" t="n">
        <v>1.295</v>
      </c>
      <c r="G25" s="0" t="n">
        <v>0</v>
      </c>
      <c r="H25" s="0" t="n">
        <v>1</v>
      </c>
      <c r="I25" s="0" t="n">
        <v>0</v>
      </c>
      <c r="J25" s="0" t="n">
        <v>0.025</v>
      </c>
      <c r="K25" s="0" t="n">
        <v>0.4</v>
      </c>
      <c r="L25" s="0" t="n">
        <v>0</v>
      </c>
      <c r="M25" s="0" t="n">
        <v>4606</v>
      </c>
    </row>
    <row r="26" customFormat="false" ht="15" hidden="false" customHeight="false" outlineLevel="0" collapsed="false">
      <c r="A26" s="0" t="n">
        <v>24</v>
      </c>
      <c r="B26" s="0" t="s">
        <v>27</v>
      </c>
      <c r="C26" s="0" t="s">
        <v>28</v>
      </c>
      <c r="D26" s="0" t="n">
        <v>0.3</v>
      </c>
      <c r="E26" s="0" t="n">
        <v>0.58</v>
      </c>
      <c r="F26" s="0" t="n">
        <v>1.935</v>
      </c>
      <c r="G26" s="0" t="n">
        <f aca="false">(2*0.1685+2*0.1345)/0.1345</f>
        <v>4.50557620817844</v>
      </c>
      <c r="H26" s="0" t="n">
        <v>1</v>
      </c>
      <c r="I26" s="0" t="n">
        <v>1</v>
      </c>
      <c r="J26" s="0" t="n">
        <v>0.025</v>
      </c>
      <c r="K26" s="0" t="n">
        <v>0.4</v>
      </c>
      <c r="L26" s="0" t="n">
        <v>0.25</v>
      </c>
      <c r="M26" s="0" t="n">
        <v>4692</v>
      </c>
    </row>
    <row r="27" customFormat="false" ht="15" hidden="false" customHeight="false" outlineLevel="0" collapsed="false">
      <c r="A27" s="0" t="n">
        <v>25</v>
      </c>
      <c r="B27" s="0" t="s">
        <v>27</v>
      </c>
      <c r="C27" s="0" t="s">
        <v>29</v>
      </c>
      <c r="D27" s="0" t="n">
        <v>0.3</v>
      </c>
      <c r="E27" s="0" t="n">
        <v>0.61</v>
      </c>
      <c r="F27" s="0" t="n">
        <v>1.68</v>
      </c>
      <c r="G27" s="0" t="n">
        <v>2</v>
      </c>
      <c r="H27" s="0" t="n">
        <v>1</v>
      </c>
      <c r="I27" s="0" t="n">
        <v>1</v>
      </c>
      <c r="J27" s="0" t="n">
        <v>0.025</v>
      </c>
      <c r="K27" s="0" t="n">
        <v>0.4</v>
      </c>
      <c r="L27" s="0" t="n">
        <v>0.25</v>
      </c>
      <c r="M27" s="0" t="n">
        <v>4692</v>
      </c>
    </row>
    <row r="28" customFormat="false" ht="15" hidden="false" customHeight="false" outlineLevel="0" collapsed="false">
      <c r="A28" s="0" t="n">
        <v>26</v>
      </c>
      <c r="B28" s="0" t="s">
        <v>30</v>
      </c>
      <c r="C28" s="0" t="s">
        <v>31</v>
      </c>
      <c r="D28" s="0" t="n">
        <v>0.18</v>
      </c>
      <c r="E28" s="0" t="n">
        <v>0.492</v>
      </c>
      <c r="F28" s="0" t="n">
        <v>1.697</v>
      </c>
      <c r="G28" s="0" t="n">
        <v>2</v>
      </c>
      <c r="H28" s="0" t="n">
        <v>1</v>
      </c>
      <c r="I28" s="0" t="n">
        <v>1</v>
      </c>
      <c r="J28" s="0" t="n">
        <v>0.025</v>
      </c>
      <c r="K28" s="0" t="n">
        <v>0.4</v>
      </c>
      <c r="L28" s="0" t="n">
        <v>0.25</v>
      </c>
      <c r="M28" s="0" t="n">
        <v>4692</v>
      </c>
    </row>
    <row r="29" customFormat="false" ht="15" hidden="false" customHeight="false" outlineLevel="0" collapsed="false">
      <c r="A29" s="0" t="n">
        <v>27</v>
      </c>
      <c r="B29" s="0" t="s">
        <v>15</v>
      </c>
      <c r="C29" s="0" t="s">
        <v>16</v>
      </c>
      <c r="D29" s="0" t="n">
        <v>0.3</v>
      </c>
      <c r="E29" s="0" t="n">
        <v>0.615</v>
      </c>
      <c r="F29" s="0" t="n">
        <v>1.78</v>
      </c>
      <c r="G29" s="0" t="n">
        <v>0</v>
      </c>
      <c r="H29" s="0" t="n">
        <v>1</v>
      </c>
      <c r="I29" s="0" t="n">
        <f aca="false">(2*0.035^2 + 6*0.0337^2+0.0269^2)/0.035^2</f>
        <v>8.15326530612245</v>
      </c>
      <c r="J29" s="0" t="n">
        <v>0.025</v>
      </c>
      <c r="K29" s="0" t="n">
        <v>0.4</v>
      </c>
      <c r="L29" s="0" t="n">
        <v>0</v>
      </c>
      <c r="M29" s="0" t="n">
        <v>4606</v>
      </c>
    </row>
    <row r="30" customFormat="false" ht="15" hidden="false" customHeight="false" outlineLevel="0" collapsed="false">
      <c r="A30" s="0" t="n">
        <v>28</v>
      </c>
      <c r="B30" s="0" t="s">
        <v>15</v>
      </c>
      <c r="C30" s="0" t="s">
        <v>16</v>
      </c>
      <c r="D30" s="0" t="n">
        <v>0.3</v>
      </c>
      <c r="E30" s="0" t="n">
        <v>0.615</v>
      </c>
      <c r="F30" s="0" t="n">
        <v>1.78</v>
      </c>
      <c r="G30" s="0" t="n">
        <v>0</v>
      </c>
      <c r="H30" s="0" t="n">
        <v>1</v>
      </c>
      <c r="I30" s="0" t="n">
        <f aca="false">(2*0.035^2 + 6*0.0337^2+0.0269^2)/0.035^2</f>
        <v>8.15326530612245</v>
      </c>
      <c r="J30" s="0" t="n">
        <v>0.025</v>
      </c>
      <c r="K30" s="0" t="n">
        <v>0.4</v>
      </c>
      <c r="L30" s="0" t="n">
        <v>0.25</v>
      </c>
      <c r="M30" s="0" t="n">
        <v>4692</v>
      </c>
    </row>
    <row r="31" customFormat="false" ht="15" hidden="false" customHeight="false" outlineLevel="0" collapsed="false">
      <c r="A31" s="0" t="n">
        <v>29</v>
      </c>
      <c r="B31" s="0" t="s">
        <v>17</v>
      </c>
      <c r="C31" s="0" t="s">
        <v>18</v>
      </c>
      <c r="D31" s="0" t="n">
        <v>0.18</v>
      </c>
      <c r="E31" s="0" t="n">
        <v>0.475</v>
      </c>
      <c r="F31" s="0" t="n">
        <v>1.72</v>
      </c>
      <c r="G31" s="0" t="n">
        <v>0</v>
      </c>
      <c r="H31" s="0" t="n">
        <v>2</v>
      </c>
      <c r="I31" s="0" t="n">
        <f aca="false">(0.035^2 + 2 * 0.0269^2)/0.035^2</f>
        <v>2.18140408163265</v>
      </c>
      <c r="J31" s="0" t="n">
        <v>0.025</v>
      </c>
      <c r="K31" s="0" t="n">
        <v>0.4</v>
      </c>
      <c r="L31" s="0" t="n">
        <v>0.25</v>
      </c>
      <c r="M31" s="0" t="n">
        <v>4692</v>
      </c>
    </row>
    <row r="32" customFormat="false" ht="15" hidden="false" customHeight="false" outlineLevel="0" collapsed="false">
      <c r="A32" s="0" t="n">
        <v>30</v>
      </c>
      <c r="B32" s="0" t="s">
        <v>19</v>
      </c>
      <c r="C32" s="0" t="s">
        <v>20</v>
      </c>
      <c r="D32" s="0" t="n">
        <v>0.18</v>
      </c>
      <c r="E32" s="0" t="n">
        <v>0.488</v>
      </c>
      <c r="F32" s="0" t="n">
        <v>1.77</v>
      </c>
      <c r="G32" s="0" t="n">
        <v>0</v>
      </c>
      <c r="H32" s="0" t="n">
        <v>1</v>
      </c>
      <c r="I32" s="0" t="n">
        <f aca="false">(2*0.035^2+5*0.0269^2)/0.035^2</f>
        <v>4.95351020408163</v>
      </c>
      <c r="J32" s="0" t="n">
        <v>0.025</v>
      </c>
      <c r="K32" s="0" t="n">
        <v>0.4</v>
      </c>
      <c r="L32" s="0" t="n">
        <v>0.25</v>
      </c>
      <c r="M32" s="0" t="n">
        <v>4692</v>
      </c>
    </row>
    <row r="33" customFormat="false" ht="15" hidden="false" customHeight="false" outlineLevel="0" collapsed="false">
      <c r="A33" s="0" t="n">
        <v>31</v>
      </c>
      <c r="B33" s="0" t="s">
        <v>21</v>
      </c>
      <c r="C33" s="0" t="s">
        <v>22</v>
      </c>
      <c r="D33" s="0" t="n">
        <v>0.135</v>
      </c>
      <c r="E33" s="0" t="n">
        <v>0.56</v>
      </c>
      <c r="F33" s="0" t="n">
        <v>0.955</v>
      </c>
      <c r="G33" s="0" t="n">
        <v>0</v>
      </c>
      <c r="H33" s="0" t="n">
        <v>0</v>
      </c>
      <c r="I33" s="0" t="n">
        <f aca="false">(0.035^2 + 4 * 0.0269^2)/0.035^2</f>
        <v>3.36280816326531</v>
      </c>
      <c r="J33" s="0" t="n">
        <v>0.025</v>
      </c>
      <c r="K33" s="0" t="n">
        <v>0.4</v>
      </c>
      <c r="L33" s="0" t="n">
        <v>0</v>
      </c>
      <c r="M33" s="0" t="n">
        <v>4606</v>
      </c>
    </row>
    <row r="34" customFormat="false" ht="15" hidden="false" customHeight="false" outlineLevel="0" collapsed="false">
      <c r="A34" s="0" t="n">
        <v>32</v>
      </c>
      <c r="B34" s="0" t="s">
        <v>21</v>
      </c>
      <c r="C34" s="0" t="s">
        <v>22</v>
      </c>
      <c r="D34" s="0" t="n">
        <v>0.135</v>
      </c>
      <c r="E34" s="0" t="n">
        <v>0.56</v>
      </c>
      <c r="F34" s="0" t="n">
        <v>0.955</v>
      </c>
      <c r="G34" s="0" t="n">
        <v>0</v>
      </c>
      <c r="H34" s="0" t="n">
        <v>0</v>
      </c>
      <c r="I34" s="0" t="n">
        <f aca="false">(0.035^2 + 4 * 0.0269^2)/0.035^2</f>
        <v>3.36280816326531</v>
      </c>
      <c r="J34" s="0" t="n">
        <v>0.025</v>
      </c>
      <c r="K34" s="0" t="n">
        <v>0.4</v>
      </c>
      <c r="L34" s="0" t="n">
        <v>0.25</v>
      </c>
      <c r="M34" s="0" t="n">
        <v>4692</v>
      </c>
    </row>
    <row r="35" customFormat="false" ht="15" hidden="false" customHeight="false" outlineLevel="0" collapsed="false">
      <c r="A35" s="0" t="n">
        <v>33</v>
      </c>
      <c r="B35" s="0" t="s">
        <v>21</v>
      </c>
      <c r="C35" s="0" t="s">
        <v>23</v>
      </c>
      <c r="D35" s="0" t="n">
        <v>0.3</v>
      </c>
      <c r="E35" s="0" t="n">
        <v>0.58</v>
      </c>
      <c r="F35" s="0" t="n">
        <v>1.82</v>
      </c>
      <c r="G35" s="0" t="n">
        <v>0</v>
      </c>
      <c r="H35" s="0" t="n">
        <v>1</v>
      </c>
      <c r="I35" s="0" t="n">
        <f aca="false">(2*0.035^2+5*0.0269^2)/0.035^2</f>
        <v>4.95351020408163</v>
      </c>
      <c r="J35" s="0" t="n">
        <v>0.025</v>
      </c>
      <c r="K35" s="0" t="n">
        <v>0.4</v>
      </c>
      <c r="L35" s="0" t="n">
        <v>0.25</v>
      </c>
      <c r="M35" s="0" t="n">
        <v>4692</v>
      </c>
    </row>
    <row r="36" customFormat="false" ht="15" hidden="false" customHeight="false" outlineLevel="0" collapsed="false">
      <c r="A36" s="0" t="n">
        <v>34</v>
      </c>
      <c r="B36" s="0" t="s">
        <v>24</v>
      </c>
      <c r="C36" s="0" t="s">
        <v>25</v>
      </c>
      <c r="D36" s="0" t="n">
        <v>0.135</v>
      </c>
      <c r="E36" s="0" t="n">
        <v>0.55</v>
      </c>
      <c r="F36" s="0" t="n">
        <v>1.015</v>
      </c>
      <c r="G36" s="0" t="n">
        <v>0</v>
      </c>
      <c r="H36" s="0" t="n">
        <v>0</v>
      </c>
      <c r="I36" s="0" t="n">
        <f aca="false">(0.035^2+3*0.0269^2)/0.035^2</f>
        <v>2.77210612244898</v>
      </c>
      <c r="J36" s="0" t="n">
        <v>0.025</v>
      </c>
      <c r="K36" s="0" t="n">
        <v>0.4</v>
      </c>
      <c r="L36" s="0" t="n">
        <v>0</v>
      </c>
      <c r="M36" s="0" t="n">
        <v>4606</v>
      </c>
    </row>
    <row r="37" customFormat="false" ht="15" hidden="false" customHeight="false" outlineLevel="0" collapsed="false">
      <c r="A37" s="0" t="n">
        <v>35</v>
      </c>
      <c r="B37" s="0" t="s">
        <v>24</v>
      </c>
      <c r="C37" s="0" t="s">
        <v>26</v>
      </c>
      <c r="D37" s="0" t="n">
        <v>0.18</v>
      </c>
      <c r="E37" s="0" t="n">
        <v>0.55</v>
      </c>
      <c r="F37" s="0" t="n">
        <v>1.295</v>
      </c>
      <c r="G37" s="0" t="n">
        <v>0</v>
      </c>
      <c r="H37" s="0" t="n">
        <v>1</v>
      </c>
      <c r="I37" s="0" t="n">
        <f aca="false">(0.035^2+3*0.0269^2)/0.035^2</f>
        <v>2.77210612244898</v>
      </c>
      <c r="J37" s="0" t="n">
        <v>0.025</v>
      </c>
      <c r="K37" s="0" t="n">
        <v>0.4</v>
      </c>
      <c r="L37" s="0" t="n">
        <v>0.25</v>
      </c>
      <c r="M37" s="0" t="n">
        <v>4692</v>
      </c>
    </row>
    <row r="38" customFormat="false" ht="15" hidden="false" customHeight="false" outlineLevel="0" collapsed="false">
      <c r="A38" s="0" t="n">
        <v>36</v>
      </c>
      <c r="B38" s="0" t="s">
        <v>24</v>
      </c>
      <c r="C38" s="0" t="s">
        <v>26</v>
      </c>
      <c r="D38" s="0" t="n">
        <v>0.18</v>
      </c>
      <c r="E38" s="0" t="n">
        <v>0.55</v>
      </c>
      <c r="F38" s="0" t="n">
        <v>1.295</v>
      </c>
      <c r="G38" s="0" t="n">
        <v>0</v>
      </c>
      <c r="H38" s="0" t="n">
        <v>1</v>
      </c>
      <c r="I38" s="0" t="n">
        <f aca="false">(0.035^2+3*0.0269^2)/0.035^2</f>
        <v>2.77210612244898</v>
      </c>
      <c r="J38" s="0" t="n">
        <v>0.025</v>
      </c>
      <c r="K38" s="0" t="n">
        <v>0.4</v>
      </c>
      <c r="L38" s="0" t="n">
        <v>0</v>
      </c>
      <c r="M38" s="0" t="n">
        <v>4606</v>
      </c>
    </row>
    <row r="39" customFormat="false" ht="15" hidden="false" customHeight="false" outlineLevel="0" collapsed="false">
      <c r="A39" s="0" t="n">
        <v>37</v>
      </c>
      <c r="B39" s="0" t="s">
        <v>27</v>
      </c>
      <c r="C39" s="0" t="s">
        <v>28</v>
      </c>
      <c r="D39" s="0" t="n">
        <v>0.3</v>
      </c>
      <c r="E39" s="0" t="n">
        <v>0.58</v>
      </c>
      <c r="F39" s="0" t="n">
        <v>1.935</v>
      </c>
      <c r="G39" s="0" t="n">
        <v>0</v>
      </c>
      <c r="H39" s="0" t="n">
        <v>1</v>
      </c>
      <c r="I39" s="0" t="n">
        <f aca="false">(0.035^2+2*0.0337^2 + 2 * 0.0269^2)/0.035^2</f>
        <v>4.03559183673469</v>
      </c>
      <c r="J39" s="0" t="n">
        <v>0.025</v>
      </c>
      <c r="K39" s="0" t="n">
        <v>0.4</v>
      </c>
      <c r="L39" s="0" t="n">
        <v>0.25</v>
      </c>
      <c r="M39" s="0" t="n">
        <v>4692</v>
      </c>
    </row>
    <row r="40" customFormat="false" ht="15" hidden="false" customHeight="false" outlineLevel="0" collapsed="false">
      <c r="A40" s="0" t="n">
        <v>38</v>
      </c>
      <c r="B40" s="0" t="s">
        <v>27</v>
      </c>
      <c r="C40" s="0" t="s">
        <v>29</v>
      </c>
      <c r="D40" s="0" t="n">
        <v>0.3</v>
      </c>
      <c r="E40" s="0" t="n">
        <v>0.61</v>
      </c>
      <c r="F40" s="0" t="n">
        <v>1.68</v>
      </c>
      <c r="G40" s="0" t="n">
        <v>0</v>
      </c>
      <c r="H40" s="0" t="n">
        <v>1</v>
      </c>
      <c r="I40" s="0" t="n">
        <f aca="false">(0.035^2+ 2 * 0.0269^2)/0.035^2</f>
        <v>2.18140408163265</v>
      </c>
      <c r="J40" s="0" t="n">
        <v>0.025</v>
      </c>
      <c r="K40" s="0" t="n">
        <v>0.4</v>
      </c>
      <c r="L40" s="0" t="n">
        <v>0.25</v>
      </c>
      <c r="M40" s="0" t="n">
        <v>4692</v>
      </c>
    </row>
    <row r="41" customFormat="false" ht="15" hidden="false" customHeight="false" outlineLevel="0" collapsed="false">
      <c r="A41" s="0" t="n">
        <v>39</v>
      </c>
      <c r="B41" s="0" t="s">
        <v>30</v>
      </c>
      <c r="C41" s="0" t="s">
        <v>31</v>
      </c>
      <c r="D41" s="0" t="n">
        <v>0.18</v>
      </c>
      <c r="E41" s="0" t="n">
        <v>0.492</v>
      </c>
      <c r="F41" s="0" t="n">
        <v>1.697</v>
      </c>
      <c r="G41" s="0" t="n">
        <v>0</v>
      </c>
      <c r="H41" s="0" t="n">
        <v>1</v>
      </c>
      <c r="I41" s="0" t="n">
        <f aca="false">(0.035^2+ 2 * 0.0269^2)/0.035^2</f>
        <v>2.18140408163265</v>
      </c>
      <c r="J41" s="0" t="n">
        <v>0.025</v>
      </c>
      <c r="K41" s="0" t="n">
        <v>0.4</v>
      </c>
      <c r="L41" s="0" t="n">
        <v>0.25</v>
      </c>
      <c r="M41" s="0" t="n">
        <v>4692</v>
      </c>
    </row>
    <row r="42" customFormat="false" ht="15" hidden="false" customHeight="false" outlineLevel="0" collapsed="false">
      <c r="A42" s="0" t="n">
        <v>40</v>
      </c>
      <c r="B42" s="0" t="s">
        <v>15</v>
      </c>
      <c r="C42" s="0" t="s">
        <v>16</v>
      </c>
      <c r="D42" s="0" t="n">
        <v>0.3</v>
      </c>
      <c r="E42" s="0" t="n">
        <v>0.615</v>
      </c>
      <c r="F42" s="0" t="n">
        <v>1.78</v>
      </c>
      <c r="G42" s="0" t="n">
        <v>0</v>
      </c>
      <c r="H42" s="0" t="n">
        <v>0</v>
      </c>
      <c r="I42" s="0" t="n">
        <v>2</v>
      </c>
      <c r="J42" s="0" t="n">
        <v>0.025</v>
      </c>
      <c r="K42" s="0" t="n">
        <v>0.4</v>
      </c>
      <c r="L42" s="0" t="n">
        <v>0</v>
      </c>
      <c r="M42" s="0" t="n">
        <v>4606</v>
      </c>
    </row>
    <row r="43" customFormat="false" ht="15" hidden="false" customHeight="false" outlineLevel="0" collapsed="false">
      <c r="A43" s="0" t="n">
        <v>41</v>
      </c>
      <c r="B43" s="0" t="s">
        <v>15</v>
      </c>
      <c r="C43" s="0" t="s">
        <v>16</v>
      </c>
      <c r="D43" s="0" t="n">
        <v>0.3</v>
      </c>
      <c r="E43" s="0" t="n">
        <v>0.615</v>
      </c>
      <c r="F43" s="0" t="n">
        <v>1.78</v>
      </c>
      <c r="G43" s="0" t="n">
        <v>0</v>
      </c>
      <c r="H43" s="0" t="n">
        <v>0</v>
      </c>
      <c r="I43" s="0" t="n">
        <v>2</v>
      </c>
      <c r="J43" s="0" t="n">
        <v>0.025</v>
      </c>
      <c r="K43" s="0" t="n">
        <v>0.4</v>
      </c>
      <c r="L43" s="0" t="n">
        <v>0.25</v>
      </c>
      <c r="M43" s="0" t="n">
        <v>4692</v>
      </c>
    </row>
    <row r="44" customFormat="false" ht="15" hidden="false" customHeight="false" outlineLevel="0" collapsed="false">
      <c r="A44" s="0" t="n">
        <v>42</v>
      </c>
      <c r="B44" s="0" t="s">
        <v>17</v>
      </c>
      <c r="C44" s="0" t="s">
        <v>18</v>
      </c>
      <c r="D44" s="0" t="n">
        <v>0.18</v>
      </c>
      <c r="E44" s="0" t="n">
        <v>0.475</v>
      </c>
      <c r="F44" s="0" t="n">
        <v>1.72</v>
      </c>
      <c r="G44" s="0" t="n">
        <v>0</v>
      </c>
      <c r="H44" s="0" t="n">
        <v>0</v>
      </c>
      <c r="I44" s="0" t="n">
        <v>1</v>
      </c>
      <c r="J44" s="0" t="n">
        <v>0.025</v>
      </c>
      <c r="K44" s="0" t="n">
        <v>0.4</v>
      </c>
      <c r="L44" s="0" t="n">
        <v>0.25</v>
      </c>
      <c r="M44" s="0" t="n">
        <v>4692</v>
      </c>
    </row>
    <row r="45" customFormat="false" ht="15" hidden="false" customHeight="false" outlineLevel="0" collapsed="false">
      <c r="A45" s="0" t="n">
        <v>43</v>
      </c>
      <c r="B45" s="0" t="s">
        <v>19</v>
      </c>
      <c r="C45" s="0" t="s">
        <v>20</v>
      </c>
      <c r="D45" s="0" t="n">
        <v>0.18</v>
      </c>
      <c r="E45" s="0" t="n">
        <v>0.488</v>
      </c>
      <c r="F45" s="0" t="n">
        <v>1.77</v>
      </c>
      <c r="G45" s="0" t="n">
        <v>0</v>
      </c>
      <c r="H45" s="0" t="n">
        <v>0</v>
      </c>
      <c r="I45" s="0" t="n">
        <v>2</v>
      </c>
      <c r="J45" s="0" t="n">
        <v>0.025</v>
      </c>
      <c r="K45" s="0" t="n">
        <v>0.4</v>
      </c>
      <c r="L45" s="0" t="n">
        <v>0.25</v>
      </c>
      <c r="M45" s="0" t="n">
        <v>4692</v>
      </c>
    </row>
    <row r="46" customFormat="false" ht="15" hidden="false" customHeight="false" outlineLevel="0" collapsed="false">
      <c r="A46" s="0" t="n">
        <v>44</v>
      </c>
      <c r="B46" s="0" t="s">
        <v>21</v>
      </c>
      <c r="C46" s="0" t="s">
        <v>22</v>
      </c>
      <c r="D46" s="0" t="n">
        <v>0.135</v>
      </c>
      <c r="E46" s="0" t="n">
        <v>0.56</v>
      </c>
      <c r="F46" s="0" t="n">
        <v>0.955</v>
      </c>
      <c r="G46" s="0" t="n">
        <v>0</v>
      </c>
      <c r="H46" s="0" t="n">
        <v>0</v>
      </c>
      <c r="I46" s="0" t="n">
        <v>1</v>
      </c>
      <c r="J46" s="0" t="n">
        <v>0.025</v>
      </c>
      <c r="K46" s="0" t="n">
        <v>0.4</v>
      </c>
      <c r="L46" s="0" t="n">
        <v>0</v>
      </c>
      <c r="M46" s="0" t="n">
        <v>4606</v>
      </c>
    </row>
    <row r="47" customFormat="false" ht="15" hidden="false" customHeight="false" outlineLevel="0" collapsed="false">
      <c r="A47" s="0" t="n">
        <v>45</v>
      </c>
      <c r="B47" s="0" t="s">
        <v>21</v>
      </c>
      <c r="C47" s="0" t="s">
        <v>22</v>
      </c>
      <c r="D47" s="0" t="n">
        <v>0.135</v>
      </c>
      <c r="E47" s="0" t="n">
        <v>0.56</v>
      </c>
      <c r="F47" s="0" t="n">
        <v>0.955</v>
      </c>
      <c r="G47" s="0" t="n">
        <v>0</v>
      </c>
      <c r="H47" s="0" t="n">
        <v>0</v>
      </c>
      <c r="I47" s="0" t="n">
        <v>1</v>
      </c>
      <c r="J47" s="0" t="n">
        <v>0.025</v>
      </c>
      <c r="K47" s="0" t="n">
        <v>0.4</v>
      </c>
      <c r="L47" s="0" t="n">
        <v>0.25</v>
      </c>
      <c r="M47" s="0" t="n">
        <v>4692</v>
      </c>
    </row>
    <row r="48" customFormat="false" ht="15" hidden="false" customHeight="false" outlineLevel="0" collapsed="false">
      <c r="A48" s="0" t="n">
        <v>46</v>
      </c>
      <c r="B48" s="0" t="s">
        <v>21</v>
      </c>
      <c r="C48" s="0" t="s">
        <v>23</v>
      </c>
      <c r="D48" s="0" t="n">
        <v>0.3</v>
      </c>
      <c r="E48" s="0" t="n">
        <v>0.58</v>
      </c>
      <c r="F48" s="0" t="n">
        <v>1.82</v>
      </c>
      <c r="G48" s="0" t="n">
        <v>0</v>
      </c>
      <c r="H48" s="0" t="n">
        <v>0</v>
      </c>
      <c r="I48" s="0" t="n">
        <v>2</v>
      </c>
      <c r="J48" s="0" t="n">
        <v>0.025</v>
      </c>
      <c r="K48" s="0" t="n">
        <v>0.4</v>
      </c>
      <c r="L48" s="0" t="n">
        <v>0.25</v>
      </c>
      <c r="M48" s="0" t="n">
        <v>4692</v>
      </c>
    </row>
    <row r="49" customFormat="false" ht="15" hidden="false" customHeight="false" outlineLevel="0" collapsed="false">
      <c r="A49" s="0" t="n">
        <v>47</v>
      </c>
      <c r="B49" s="0" t="s">
        <v>24</v>
      </c>
      <c r="C49" s="0" t="s">
        <v>25</v>
      </c>
      <c r="D49" s="0" t="n">
        <v>0.135</v>
      </c>
      <c r="E49" s="0" t="n">
        <v>0.55</v>
      </c>
      <c r="F49" s="0" t="n">
        <v>1.015</v>
      </c>
      <c r="G49" s="0" t="n">
        <v>0</v>
      </c>
      <c r="H49" s="0" t="n">
        <v>0</v>
      </c>
      <c r="I49" s="0" t="n">
        <v>1</v>
      </c>
      <c r="J49" s="0" t="n">
        <v>0.025</v>
      </c>
      <c r="K49" s="0" t="n">
        <v>0.4</v>
      </c>
      <c r="L49" s="0" t="n">
        <v>0</v>
      </c>
      <c r="M49" s="0" t="n">
        <v>4606</v>
      </c>
    </row>
    <row r="50" customFormat="false" ht="15" hidden="false" customHeight="false" outlineLevel="0" collapsed="false">
      <c r="A50" s="0" t="n">
        <v>48</v>
      </c>
      <c r="B50" s="0" t="s">
        <v>24</v>
      </c>
      <c r="C50" s="0" t="s">
        <v>26</v>
      </c>
      <c r="D50" s="0" t="n">
        <v>0.18</v>
      </c>
      <c r="E50" s="0" t="n">
        <v>0.55</v>
      </c>
      <c r="F50" s="0" t="n">
        <v>1.295</v>
      </c>
      <c r="G50" s="0" t="n">
        <v>0</v>
      </c>
      <c r="H50" s="0" t="n">
        <v>0</v>
      </c>
      <c r="I50" s="0" t="n">
        <v>1</v>
      </c>
      <c r="J50" s="0" t="n">
        <v>0.025</v>
      </c>
      <c r="K50" s="0" t="n">
        <v>0.4</v>
      </c>
      <c r="L50" s="0" t="n">
        <v>0.25</v>
      </c>
      <c r="M50" s="0" t="n">
        <v>4692</v>
      </c>
    </row>
    <row r="51" customFormat="false" ht="15" hidden="false" customHeight="false" outlineLevel="0" collapsed="false">
      <c r="A51" s="0" t="n">
        <v>49</v>
      </c>
      <c r="B51" s="0" t="s">
        <v>24</v>
      </c>
      <c r="C51" s="0" t="s">
        <v>26</v>
      </c>
      <c r="D51" s="0" t="n">
        <v>0.18</v>
      </c>
      <c r="E51" s="0" t="n">
        <v>0.55</v>
      </c>
      <c r="F51" s="0" t="n">
        <v>1.295</v>
      </c>
      <c r="G51" s="0" t="n">
        <v>0</v>
      </c>
      <c r="H51" s="0" t="n">
        <v>0</v>
      </c>
      <c r="I51" s="0" t="n">
        <v>1</v>
      </c>
      <c r="J51" s="0" t="n">
        <v>0.025</v>
      </c>
      <c r="K51" s="0" t="n">
        <v>0.4</v>
      </c>
      <c r="L51" s="0" t="n">
        <v>0</v>
      </c>
      <c r="M51" s="0" t="n">
        <v>4606</v>
      </c>
    </row>
    <row r="52" customFormat="false" ht="15" hidden="false" customHeight="false" outlineLevel="0" collapsed="false">
      <c r="A52" s="0" t="n">
        <v>50</v>
      </c>
      <c r="B52" s="0" t="s">
        <v>27</v>
      </c>
      <c r="C52" s="0" t="s">
        <v>28</v>
      </c>
      <c r="D52" s="0" t="n">
        <v>0.3</v>
      </c>
      <c r="E52" s="0" t="n">
        <v>0.58</v>
      </c>
      <c r="F52" s="0" t="n">
        <v>1.935</v>
      </c>
      <c r="G52" s="0" t="n">
        <v>0</v>
      </c>
      <c r="H52" s="0" t="n">
        <v>0</v>
      </c>
      <c r="I52" s="0" t="n">
        <v>1</v>
      </c>
      <c r="J52" s="0" t="n">
        <v>0.025</v>
      </c>
      <c r="K52" s="0" t="n">
        <v>0.4</v>
      </c>
      <c r="L52" s="0" t="n">
        <v>0.25</v>
      </c>
      <c r="M52" s="0" t="n">
        <v>4692</v>
      </c>
    </row>
    <row r="53" customFormat="false" ht="15" hidden="false" customHeight="false" outlineLevel="0" collapsed="false">
      <c r="A53" s="0" t="n">
        <v>51</v>
      </c>
      <c r="B53" s="0" t="s">
        <v>27</v>
      </c>
      <c r="C53" s="0" t="s">
        <v>29</v>
      </c>
      <c r="D53" s="0" t="n">
        <v>0.3</v>
      </c>
      <c r="E53" s="0" t="n">
        <v>0.61</v>
      </c>
      <c r="F53" s="0" t="n">
        <v>1.68</v>
      </c>
      <c r="G53" s="0" t="n">
        <v>0</v>
      </c>
      <c r="H53" s="0" t="n">
        <v>0</v>
      </c>
      <c r="I53" s="0" t="n">
        <v>1</v>
      </c>
      <c r="J53" s="0" t="n">
        <v>0.025</v>
      </c>
      <c r="K53" s="0" t="n">
        <v>0.4</v>
      </c>
      <c r="L53" s="0" t="n">
        <v>0.25</v>
      </c>
      <c r="M53" s="0" t="n">
        <v>4692</v>
      </c>
    </row>
    <row r="54" customFormat="false" ht="15" hidden="false" customHeight="false" outlineLevel="0" collapsed="false">
      <c r="A54" s="0" t="n">
        <v>52</v>
      </c>
      <c r="B54" s="0" t="s">
        <v>30</v>
      </c>
      <c r="C54" s="0" t="s">
        <v>31</v>
      </c>
      <c r="D54" s="0" t="n">
        <v>0.18</v>
      </c>
      <c r="E54" s="0" t="n">
        <v>0.492</v>
      </c>
      <c r="F54" s="0" t="n">
        <v>1.697</v>
      </c>
      <c r="G54" s="0" t="n">
        <v>0</v>
      </c>
      <c r="H54" s="0" t="n">
        <v>0</v>
      </c>
      <c r="I54" s="0" t="n">
        <v>1</v>
      </c>
      <c r="J54" s="0" t="n">
        <v>0.025</v>
      </c>
      <c r="K54" s="0" t="n">
        <v>0.4</v>
      </c>
      <c r="L54" s="0" t="n">
        <v>0.25</v>
      </c>
      <c r="M54" s="0" t="n">
        <v>4692</v>
      </c>
    </row>
  </sheetData>
  <autoFilter ref="A1:M5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35" zoomScaleNormal="135" zoomScalePageLayoutView="100" workbookViewId="0">
      <selection pane="topLeft" activeCell="B10" activeCellId="0" sqref="B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17"/>
    <col collapsed="false" customWidth="true" hidden="false" outlineLevel="0" max="2" min="2" style="0" width="23.15"/>
  </cols>
  <sheetData>
    <row r="1" customFormat="false" ht="12.8" hidden="false" customHeight="false" outlineLevel="0" collapsed="false">
      <c r="A1" s="2" t="s">
        <v>32</v>
      </c>
      <c r="B1" s="3"/>
      <c r="C1" s="4" t="s">
        <v>12</v>
      </c>
      <c r="D1" s="5"/>
      <c r="E1" s="5"/>
      <c r="F1" s="6"/>
    </row>
    <row r="2" customFormat="false" ht="12.8" hidden="false" customHeight="false" outlineLevel="0" collapsed="false">
      <c r="A2" s="7" t="s">
        <v>1</v>
      </c>
      <c r="B2" s="8" t="s">
        <v>2</v>
      </c>
      <c r="C2" s="9" t="n">
        <v>4606</v>
      </c>
      <c r="D2" s="10" t="n">
        <v>4692</v>
      </c>
      <c r="E2" s="10" t="s">
        <v>13</v>
      </c>
      <c r="F2" s="11" t="s">
        <v>33</v>
      </c>
    </row>
    <row r="3" customFormat="false" ht="12.8" hidden="false" customHeight="false" outlineLevel="0" collapsed="false">
      <c r="A3" s="12" t="s">
        <v>13</v>
      </c>
      <c r="B3" s="13" t="s">
        <v>13</v>
      </c>
      <c r="C3" s="14"/>
      <c r="D3" s="15"/>
      <c r="E3" s="16" t="n">
        <v>1</v>
      </c>
      <c r="F3" s="17" t="n">
        <v>1</v>
      </c>
    </row>
    <row r="4" customFormat="false" ht="12.8" hidden="false" customHeight="false" outlineLevel="0" collapsed="false">
      <c r="A4" s="12" t="s">
        <v>15</v>
      </c>
      <c r="B4" s="13" t="s">
        <v>16</v>
      </c>
      <c r="C4" s="15" t="n">
        <v>4</v>
      </c>
      <c r="D4" s="15" t="n">
        <v>4</v>
      </c>
      <c r="E4" s="15"/>
      <c r="F4" s="17" t="n">
        <v>8</v>
      </c>
    </row>
    <row r="5" customFormat="false" ht="12.8" hidden="false" customHeight="false" outlineLevel="0" collapsed="false">
      <c r="A5" s="12" t="s">
        <v>17</v>
      </c>
      <c r="B5" s="13" t="s">
        <v>18</v>
      </c>
      <c r="C5" s="14"/>
      <c r="D5" s="15" t="n">
        <v>4</v>
      </c>
      <c r="E5" s="16"/>
      <c r="F5" s="17" t="n">
        <v>4</v>
      </c>
    </row>
    <row r="6" customFormat="false" ht="12.8" hidden="false" customHeight="false" outlineLevel="0" collapsed="false">
      <c r="A6" s="18" t="s">
        <v>21</v>
      </c>
      <c r="B6" s="19" t="s">
        <v>22</v>
      </c>
      <c r="C6" s="20" t="n">
        <v>4</v>
      </c>
      <c r="D6" s="20" t="n">
        <v>4</v>
      </c>
      <c r="E6" s="20"/>
      <c r="F6" s="21" t="n">
        <v>8</v>
      </c>
    </row>
    <row r="7" customFormat="false" ht="12.8" hidden="false" customHeight="false" outlineLevel="0" collapsed="false">
      <c r="A7" s="22"/>
      <c r="B7" s="23" t="s">
        <v>23</v>
      </c>
      <c r="C7" s="24"/>
      <c r="D7" s="24" t="n">
        <v>4</v>
      </c>
      <c r="E7" s="24"/>
      <c r="F7" s="25" t="n">
        <v>4</v>
      </c>
    </row>
    <row r="8" customFormat="false" ht="12.8" hidden="false" customHeight="false" outlineLevel="0" collapsed="false">
      <c r="A8" s="12" t="s">
        <v>19</v>
      </c>
      <c r="B8" s="13" t="s">
        <v>20</v>
      </c>
      <c r="C8" s="14"/>
      <c r="D8" s="15" t="n">
        <v>4</v>
      </c>
      <c r="E8" s="16"/>
      <c r="F8" s="17" t="n">
        <v>4</v>
      </c>
    </row>
    <row r="9" customFormat="false" ht="12.8" hidden="false" customHeight="false" outlineLevel="0" collapsed="false">
      <c r="A9" s="18" t="s">
        <v>24</v>
      </c>
      <c r="B9" s="19" t="s">
        <v>25</v>
      </c>
      <c r="C9" s="20" t="n">
        <v>4</v>
      </c>
      <c r="D9" s="20"/>
      <c r="E9" s="20"/>
      <c r="F9" s="21" t="n">
        <v>4</v>
      </c>
    </row>
    <row r="10" customFormat="false" ht="12.8" hidden="false" customHeight="false" outlineLevel="0" collapsed="false">
      <c r="A10" s="22"/>
      <c r="B10" s="23" t="s">
        <v>26</v>
      </c>
      <c r="C10" s="24" t="n">
        <v>4</v>
      </c>
      <c r="D10" s="24" t="n">
        <v>4</v>
      </c>
      <c r="E10" s="24"/>
      <c r="F10" s="25" t="n">
        <v>8</v>
      </c>
    </row>
    <row r="11" customFormat="false" ht="12.8" hidden="false" customHeight="false" outlineLevel="0" collapsed="false">
      <c r="A11" s="18" t="s">
        <v>27</v>
      </c>
      <c r="B11" s="19" t="s">
        <v>29</v>
      </c>
      <c r="C11" s="26"/>
      <c r="D11" s="20" t="n">
        <v>4</v>
      </c>
      <c r="E11" s="27"/>
      <c r="F11" s="21" t="n">
        <v>4</v>
      </c>
    </row>
    <row r="12" customFormat="false" ht="12.8" hidden="false" customHeight="false" outlineLevel="0" collapsed="false">
      <c r="A12" s="22"/>
      <c r="B12" s="23" t="s">
        <v>28</v>
      </c>
      <c r="C12" s="28"/>
      <c r="D12" s="24" t="n">
        <v>4</v>
      </c>
      <c r="E12" s="29"/>
      <c r="F12" s="25" t="n">
        <v>4</v>
      </c>
    </row>
    <row r="13" customFormat="false" ht="12.8" hidden="false" customHeight="false" outlineLevel="0" collapsed="false">
      <c r="A13" s="12" t="s">
        <v>30</v>
      </c>
      <c r="B13" s="13" t="s">
        <v>31</v>
      </c>
      <c r="C13" s="15"/>
      <c r="D13" s="15" t="n">
        <v>4</v>
      </c>
      <c r="E13" s="15"/>
      <c r="F13" s="17" t="n">
        <v>4</v>
      </c>
    </row>
    <row r="14" customFormat="false" ht="12.8" hidden="false" customHeight="false" outlineLevel="0" collapsed="false">
      <c r="A14" s="30" t="s">
        <v>33</v>
      </c>
      <c r="B14" s="31"/>
      <c r="C14" s="32" t="n">
        <v>16</v>
      </c>
      <c r="D14" s="33" t="n">
        <v>36</v>
      </c>
      <c r="E14" s="34" t="n">
        <v>1</v>
      </c>
      <c r="F14" s="35" t="n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2021-06-28T04:03:00Z</dcterms:created>
  <dc:creator/>
  <dc:description/>
  <dc:language>en-US</dc:language>
  <cp:lastModifiedBy>Jim Lutz</cp:lastModifiedBy>
  <dcterms:modified xsi:type="dcterms:W3CDTF">2021-08-30T19:36:02Z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