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neb\Documents\hot_water_cylinder_opt\"/>
    </mc:Choice>
  </mc:AlternateContent>
  <xr:revisionPtr revIDLastSave="0" documentId="13_ncr:1_{AF4F89E2-6CFA-4B2A-9EC0-8817050F3EF4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cylinder_data_202021_Check_Test" sheetId="1" r:id="rId1"/>
  </sheets>
  <definedNames>
    <definedName name="_xlnm._FilterDatabase" localSheetId="0" hidden="1">cylinder_data_202021_Check_Test!$A$1:$M$54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G26" i="1" l="1"/>
  <c r="G17" i="1"/>
  <c r="G16" i="1"/>
  <c r="I41" i="1" l="1"/>
  <c r="I40" i="1"/>
  <c r="I39" i="1"/>
  <c r="I37" i="1"/>
  <c r="I36" i="1"/>
  <c r="I35" i="1"/>
  <c r="I34" i="1"/>
  <c r="I33" i="1"/>
  <c r="I32" i="1"/>
  <c r="I31" i="1"/>
  <c r="I30" i="1"/>
  <c r="I29" i="1"/>
</calcChain>
</file>

<file path=xl/sharedStrings.xml><?xml version="1.0" encoding="utf-8"?>
<sst xmlns="http://schemas.openxmlformats.org/spreadsheetml/2006/main" count="130" uniqueCount="32">
  <si>
    <t>n</t>
  </si>
  <si>
    <t>Manufacturer</t>
  </si>
  <si>
    <t>Model Code</t>
  </si>
  <si>
    <t>Capacity (m3)</t>
  </si>
  <si>
    <t>Diameter (m)</t>
  </si>
  <si>
    <t>Height (m)</t>
  </si>
  <si>
    <t>Fittings</t>
  </si>
  <si>
    <t>Standard</t>
  </si>
  <si>
    <t>GreenGlo</t>
  </si>
  <si>
    <t>300D</t>
  </si>
  <si>
    <t>Protank</t>
  </si>
  <si>
    <t>PT180</t>
  </si>
  <si>
    <t>Rheem/Econergy</t>
  </si>
  <si>
    <t>EC180L</t>
  </si>
  <si>
    <t>Rheem</t>
  </si>
  <si>
    <t>14T13513</t>
  </si>
  <si>
    <t>MPVE Optima 91330025</t>
  </si>
  <si>
    <t>Rinnai</t>
  </si>
  <si>
    <t>LS13555030</t>
  </si>
  <si>
    <t>MS18055030</t>
  </si>
  <si>
    <t>Superheat</t>
  </si>
  <si>
    <t>H300S WETBACKCOIL</t>
  </si>
  <si>
    <t>H300610S</t>
  </si>
  <si>
    <t>Thermann</t>
  </si>
  <si>
    <t>N180THMB124</t>
  </si>
  <si>
    <t>-</t>
  </si>
  <si>
    <t>TPR Valves</t>
  </si>
  <si>
    <t>Thermostat Pockets</t>
  </si>
  <si>
    <t>Insulation Thermal Conductivity (W.m-1.K-1)</t>
  </si>
  <si>
    <t>k</t>
  </si>
  <si>
    <t>Exterior Surface Emissivity</t>
  </si>
  <si>
    <t>Air speed Parallel to Cylinder (m.s-1)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</si>
</sst>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13" zoomScale="85" zoomScaleNormal="85" workbookViewId="0">
      <selection activeCell="D34" sqref="D34"/>
    </sheetView>
  </sheetViews>
  <sheetFormatPr defaultRowHeight="15" x14ac:dyDescent="0.25"/>
  <cols>
    <col min="1" max="1" width="2.85546875" bestFit="1" customWidth="1"/>
    <col min="2" max="2" width="15.140625" bestFit="1" customWidth="1"/>
    <col min="3" max="3" width="20.85546875" bestFit="1" customWidth="1"/>
    <col min="4" max="4" width="12.140625" bestFit="1" customWidth="1"/>
    <col min="5" max="5" width="11.85546875" bestFit="1" customWidth="1"/>
    <col min="6" max="6" width="9.5703125" bestFit="1" customWidth="1"/>
    <col min="7" max="7" width="6.7109375" bestFit="1" customWidth="1"/>
    <col min="8" max="8" width="9.5703125" bestFit="1" customWidth="1"/>
    <col min="9" max="9" width="29.140625" bestFit="1" customWidth="1"/>
    <col min="10" max="12" width="29.140625" customWidth="1"/>
    <col min="13" max="13" width="8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28</v>
      </c>
      <c r="K1" t="s">
        <v>30</v>
      </c>
      <c r="L1" t="s">
        <v>31</v>
      </c>
      <c r="M1" t="s">
        <v>7</v>
      </c>
    </row>
    <row r="2" spans="1:13" x14ac:dyDescent="0.25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29</v>
      </c>
      <c r="K2" s="1" t="s">
        <v>25</v>
      </c>
      <c r="L2" s="1" t="s">
        <v>25</v>
      </c>
      <c r="M2" s="1" t="s">
        <v>25</v>
      </c>
    </row>
    <row r="3" spans="1:13" x14ac:dyDescent="0.25">
      <c r="A3" s="2">
        <v>1</v>
      </c>
      <c r="B3" t="s">
        <v>8</v>
      </c>
      <c r="C3" t="s">
        <v>9</v>
      </c>
      <c r="D3">
        <v>0.3</v>
      </c>
      <c r="E3">
        <v>0.61499999999999999</v>
      </c>
      <c r="F3">
        <v>1.78</v>
      </c>
      <c r="G3">
        <v>0</v>
      </c>
      <c r="H3">
        <v>1</v>
      </c>
      <c r="I3">
        <v>0</v>
      </c>
      <c r="J3">
        <v>2.5000000000000001E-2</v>
      </c>
      <c r="K3">
        <v>0.4</v>
      </c>
      <c r="L3">
        <v>0</v>
      </c>
      <c r="M3">
        <v>4606</v>
      </c>
    </row>
    <row r="4" spans="1:13" x14ac:dyDescent="0.25">
      <c r="A4" s="2">
        <v>2</v>
      </c>
      <c r="B4" t="s">
        <v>8</v>
      </c>
      <c r="C4" t="s">
        <v>9</v>
      </c>
      <c r="D4">
        <v>0.3</v>
      </c>
      <c r="E4">
        <v>0.61499999999999999</v>
      </c>
      <c r="F4">
        <v>1.78</v>
      </c>
      <c r="G4">
        <v>0</v>
      </c>
      <c r="H4">
        <v>1</v>
      </c>
      <c r="I4">
        <v>0</v>
      </c>
      <c r="J4">
        <v>2.5000000000000001E-2</v>
      </c>
      <c r="K4">
        <v>0.4</v>
      </c>
      <c r="L4">
        <v>0.25</v>
      </c>
      <c r="M4">
        <v>4692</v>
      </c>
    </row>
    <row r="5" spans="1:13" x14ac:dyDescent="0.25">
      <c r="A5" s="2">
        <v>3</v>
      </c>
      <c r="B5" t="s">
        <v>10</v>
      </c>
      <c r="C5" t="s">
        <v>11</v>
      </c>
      <c r="D5">
        <v>0.18</v>
      </c>
      <c r="E5">
        <v>0.47499999999999998</v>
      </c>
      <c r="F5">
        <v>1.72</v>
      </c>
      <c r="G5">
        <v>0</v>
      </c>
      <c r="H5">
        <v>2</v>
      </c>
      <c r="I5">
        <v>0</v>
      </c>
      <c r="J5">
        <v>2.5000000000000001E-2</v>
      </c>
      <c r="K5">
        <v>0.4</v>
      </c>
      <c r="L5">
        <v>0.25</v>
      </c>
      <c r="M5">
        <v>4692</v>
      </c>
    </row>
    <row r="6" spans="1:13" x14ac:dyDescent="0.25">
      <c r="A6" s="2">
        <v>4</v>
      </c>
      <c r="B6" t="s">
        <v>12</v>
      </c>
      <c r="C6" t="s">
        <v>13</v>
      </c>
      <c r="D6">
        <v>0.18</v>
      </c>
      <c r="E6">
        <v>0.48799999999999999</v>
      </c>
      <c r="F6">
        <v>1.77</v>
      </c>
      <c r="G6">
        <v>0</v>
      </c>
      <c r="H6">
        <v>1</v>
      </c>
      <c r="I6">
        <v>0</v>
      </c>
      <c r="J6">
        <v>2.5000000000000001E-2</v>
      </c>
      <c r="K6">
        <v>0.4</v>
      </c>
      <c r="L6">
        <v>0.25</v>
      </c>
      <c r="M6">
        <v>4692</v>
      </c>
    </row>
    <row r="7" spans="1:13" x14ac:dyDescent="0.25">
      <c r="A7" s="2">
        <v>5</v>
      </c>
      <c r="B7" t="s">
        <v>14</v>
      </c>
      <c r="C7" t="s">
        <v>15</v>
      </c>
      <c r="D7">
        <v>0.13500000000000001</v>
      </c>
      <c r="E7">
        <v>0.56000000000000005</v>
      </c>
      <c r="F7">
        <v>0.95499999999999996</v>
      </c>
      <c r="G7">
        <v>0</v>
      </c>
      <c r="H7">
        <v>0</v>
      </c>
      <c r="I7">
        <v>0</v>
      </c>
      <c r="J7">
        <v>2.5000000000000001E-2</v>
      </c>
      <c r="K7">
        <v>0.4</v>
      </c>
      <c r="L7">
        <v>0</v>
      </c>
      <c r="M7">
        <v>4606</v>
      </c>
    </row>
    <row r="8" spans="1:13" x14ac:dyDescent="0.25">
      <c r="A8" s="2">
        <v>6</v>
      </c>
      <c r="B8" t="s">
        <v>14</v>
      </c>
      <c r="C8" t="s">
        <v>15</v>
      </c>
      <c r="D8">
        <v>0.13500000000000001</v>
      </c>
      <c r="E8">
        <v>0.56000000000000005</v>
      </c>
      <c r="F8">
        <v>0.95499999999999996</v>
      </c>
      <c r="G8">
        <v>0</v>
      </c>
      <c r="H8">
        <v>0</v>
      </c>
      <c r="I8">
        <v>0</v>
      </c>
      <c r="J8">
        <v>2.5000000000000001E-2</v>
      </c>
      <c r="K8">
        <v>0.4</v>
      </c>
      <c r="L8">
        <v>0.25</v>
      </c>
      <c r="M8">
        <v>4692</v>
      </c>
    </row>
    <row r="9" spans="1:13" s="2" customFormat="1" x14ac:dyDescent="0.25">
      <c r="A9" s="2">
        <v>7</v>
      </c>
      <c r="B9" s="2" t="s">
        <v>14</v>
      </c>
      <c r="C9" s="2" t="s">
        <v>16</v>
      </c>
      <c r="D9" s="2">
        <v>0.3</v>
      </c>
      <c r="E9" s="2">
        <v>0.57999999999999996</v>
      </c>
      <c r="F9" s="2">
        <v>1.82</v>
      </c>
      <c r="G9">
        <v>0</v>
      </c>
      <c r="H9" s="2">
        <v>1</v>
      </c>
      <c r="I9">
        <v>0</v>
      </c>
      <c r="J9">
        <v>2.5000000000000001E-2</v>
      </c>
      <c r="K9">
        <v>0.4</v>
      </c>
      <c r="L9">
        <v>0.25</v>
      </c>
      <c r="M9" s="2">
        <v>4692</v>
      </c>
    </row>
    <row r="10" spans="1:13" s="2" customFormat="1" x14ac:dyDescent="0.25">
      <c r="A10" s="2">
        <v>8</v>
      </c>
      <c r="B10" s="2" t="s">
        <v>17</v>
      </c>
      <c r="C10" s="2" t="s">
        <v>18</v>
      </c>
      <c r="D10" s="2">
        <v>0.13500000000000001</v>
      </c>
      <c r="E10" s="2">
        <v>0.55000000000000004</v>
      </c>
      <c r="F10" s="2">
        <v>1.0149999999999999</v>
      </c>
      <c r="G10">
        <v>0</v>
      </c>
      <c r="H10" s="2">
        <v>0</v>
      </c>
      <c r="I10">
        <v>0</v>
      </c>
      <c r="J10">
        <v>2.5000000000000001E-2</v>
      </c>
      <c r="K10">
        <v>0.4</v>
      </c>
      <c r="L10">
        <v>0</v>
      </c>
      <c r="M10" s="2">
        <v>4606</v>
      </c>
    </row>
    <row r="11" spans="1:13" s="2" customFormat="1" x14ac:dyDescent="0.25">
      <c r="A11" s="2">
        <v>9</v>
      </c>
      <c r="B11" s="2" t="s">
        <v>17</v>
      </c>
      <c r="C11" s="2" t="s">
        <v>19</v>
      </c>
      <c r="D11" s="2">
        <v>0.18</v>
      </c>
      <c r="E11" s="2">
        <v>0.55000000000000004</v>
      </c>
      <c r="F11" s="2">
        <v>1.2949999999999999</v>
      </c>
      <c r="G11">
        <v>0</v>
      </c>
      <c r="H11" s="2">
        <v>1</v>
      </c>
      <c r="I11">
        <v>0</v>
      </c>
      <c r="J11">
        <v>2.5000000000000001E-2</v>
      </c>
      <c r="K11">
        <v>0.4</v>
      </c>
      <c r="L11">
        <v>0.25</v>
      </c>
      <c r="M11" s="2">
        <v>4692</v>
      </c>
    </row>
    <row r="12" spans="1:13" s="2" customFormat="1" x14ac:dyDescent="0.25">
      <c r="A12" s="2">
        <v>10</v>
      </c>
      <c r="B12" s="2" t="s">
        <v>17</v>
      </c>
      <c r="C12" s="2" t="s">
        <v>19</v>
      </c>
      <c r="D12" s="2">
        <v>0.18</v>
      </c>
      <c r="E12" s="2">
        <v>0.55000000000000004</v>
      </c>
      <c r="F12" s="2">
        <v>1.2949999999999999</v>
      </c>
      <c r="G12">
        <v>0</v>
      </c>
      <c r="H12" s="2">
        <v>1</v>
      </c>
      <c r="I12">
        <v>0</v>
      </c>
      <c r="J12">
        <v>2.5000000000000001E-2</v>
      </c>
      <c r="K12">
        <v>0.4</v>
      </c>
      <c r="L12">
        <v>0</v>
      </c>
      <c r="M12" s="2">
        <v>4606</v>
      </c>
    </row>
    <row r="13" spans="1:13" s="2" customFormat="1" x14ac:dyDescent="0.25">
      <c r="A13" s="2">
        <v>11</v>
      </c>
      <c r="B13" s="2" t="s">
        <v>20</v>
      </c>
      <c r="C13" s="2" t="s">
        <v>21</v>
      </c>
      <c r="D13" s="2">
        <v>0.3</v>
      </c>
      <c r="E13" s="2">
        <v>0.57999999999999996</v>
      </c>
      <c r="F13" s="2">
        <v>1.9350000000000001</v>
      </c>
      <c r="G13">
        <v>0</v>
      </c>
      <c r="H13" s="2">
        <v>1</v>
      </c>
      <c r="I13">
        <v>0</v>
      </c>
      <c r="J13">
        <v>2.5000000000000001E-2</v>
      </c>
      <c r="K13">
        <v>0.4</v>
      </c>
      <c r="L13">
        <v>0.25</v>
      </c>
      <c r="M13" s="2">
        <v>4692</v>
      </c>
    </row>
    <row r="14" spans="1:13" s="2" customFormat="1" x14ac:dyDescent="0.25">
      <c r="A14" s="2">
        <v>12</v>
      </c>
      <c r="B14" s="2" t="s">
        <v>20</v>
      </c>
      <c r="C14" s="2" t="s">
        <v>22</v>
      </c>
      <c r="D14" s="2">
        <v>0.3</v>
      </c>
      <c r="E14" s="2">
        <v>0.61</v>
      </c>
      <c r="F14" s="2">
        <v>1.68</v>
      </c>
      <c r="G14">
        <v>0</v>
      </c>
      <c r="H14" s="2">
        <v>1</v>
      </c>
      <c r="I14">
        <v>0</v>
      </c>
      <c r="J14">
        <v>2.5000000000000001E-2</v>
      </c>
      <c r="K14">
        <v>0.4</v>
      </c>
      <c r="L14">
        <v>0.25</v>
      </c>
      <c r="M14" s="2">
        <v>4692</v>
      </c>
    </row>
    <row r="15" spans="1:13" s="2" customFormat="1" x14ac:dyDescent="0.25">
      <c r="A15" s="2">
        <v>13</v>
      </c>
      <c r="B15" s="2" t="s">
        <v>23</v>
      </c>
      <c r="C15" s="2" t="s">
        <v>24</v>
      </c>
      <c r="D15" s="2">
        <v>0.18</v>
      </c>
      <c r="E15" s="2">
        <v>0.49199999999999999</v>
      </c>
      <c r="F15" s="2">
        <v>1.6970000000000001</v>
      </c>
      <c r="G15">
        <v>0</v>
      </c>
      <c r="H15" s="2">
        <v>1</v>
      </c>
      <c r="I15">
        <v>0</v>
      </c>
      <c r="J15">
        <v>2.5000000000000001E-2</v>
      </c>
      <c r="K15">
        <v>0.4</v>
      </c>
      <c r="L15">
        <v>0.25</v>
      </c>
      <c r="M15" s="2">
        <v>4692</v>
      </c>
    </row>
    <row r="16" spans="1:13" x14ac:dyDescent="0.25">
      <c r="A16" s="2">
        <v>14</v>
      </c>
      <c r="B16" t="s">
        <v>8</v>
      </c>
      <c r="C16" t="s">
        <v>9</v>
      </c>
      <c r="D16">
        <v>0.3</v>
      </c>
      <c r="E16">
        <v>0.61499999999999999</v>
      </c>
      <c r="F16">
        <v>1.78</v>
      </c>
      <c r="G16">
        <f>(6*0.1685+0.1345)/0.1345</f>
        <v>8.5167286245353164</v>
      </c>
      <c r="H16">
        <v>1</v>
      </c>
      <c r="I16">
        <v>2</v>
      </c>
      <c r="J16">
        <v>2.5000000000000001E-2</v>
      </c>
      <c r="K16">
        <v>0.4</v>
      </c>
      <c r="L16">
        <v>0</v>
      </c>
      <c r="M16">
        <v>4606</v>
      </c>
    </row>
    <row r="17" spans="1:13" x14ac:dyDescent="0.25">
      <c r="A17" s="2">
        <v>15</v>
      </c>
      <c r="B17" t="s">
        <v>8</v>
      </c>
      <c r="C17" t="s">
        <v>9</v>
      </c>
      <c r="D17">
        <v>0.3</v>
      </c>
      <c r="E17">
        <v>0.61499999999999999</v>
      </c>
      <c r="F17">
        <v>1.78</v>
      </c>
      <c r="G17">
        <f>(6*0.1685+0.1345)/0.1345</f>
        <v>8.5167286245353164</v>
      </c>
      <c r="H17">
        <v>1</v>
      </c>
      <c r="I17">
        <v>2</v>
      </c>
      <c r="J17">
        <v>2.5000000000000001E-2</v>
      </c>
      <c r="K17">
        <v>0.4</v>
      </c>
      <c r="L17">
        <v>0.25</v>
      </c>
      <c r="M17">
        <v>4692</v>
      </c>
    </row>
    <row r="18" spans="1:13" x14ac:dyDescent="0.25">
      <c r="A18" s="2">
        <v>16</v>
      </c>
      <c r="B18" t="s">
        <v>10</v>
      </c>
      <c r="C18" t="s">
        <v>11</v>
      </c>
      <c r="D18">
        <v>0.18</v>
      </c>
      <c r="E18">
        <v>0.47499999999999998</v>
      </c>
      <c r="F18">
        <v>1.72</v>
      </c>
      <c r="G18">
        <v>2</v>
      </c>
      <c r="H18">
        <v>2</v>
      </c>
      <c r="I18">
        <v>1</v>
      </c>
      <c r="J18">
        <v>2.5000000000000001E-2</v>
      </c>
      <c r="K18">
        <v>0.4</v>
      </c>
      <c r="L18">
        <v>0.25</v>
      </c>
      <c r="M18">
        <v>4692</v>
      </c>
    </row>
    <row r="19" spans="1:13" x14ac:dyDescent="0.25">
      <c r="A19" s="2">
        <v>17</v>
      </c>
      <c r="B19" t="s">
        <v>12</v>
      </c>
      <c r="C19" t="s">
        <v>13</v>
      </c>
      <c r="D19">
        <v>0.18</v>
      </c>
      <c r="E19">
        <v>0.48799999999999999</v>
      </c>
      <c r="F19">
        <v>1.77</v>
      </c>
      <c r="G19">
        <v>5</v>
      </c>
      <c r="H19">
        <v>1</v>
      </c>
      <c r="I19">
        <v>2</v>
      </c>
      <c r="J19">
        <v>2.5000000000000001E-2</v>
      </c>
      <c r="K19">
        <v>0.4</v>
      </c>
      <c r="L19">
        <v>0.25</v>
      </c>
      <c r="M19">
        <v>4692</v>
      </c>
    </row>
    <row r="20" spans="1:13" x14ac:dyDescent="0.25">
      <c r="A20" s="2">
        <v>18</v>
      </c>
      <c r="B20" t="s">
        <v>14</v>
      </c>
      <c r="C20" t="s">
        <v>15</v>
      </c>
      <c r="D20">
        <v>0.13500000000000001</v>
      </c>
      <c r="E20">
        <v>0.56000000000000005</v>
      </c>
      <c r="F20">
        <v>0.95499999999999996</v>
      </c>
      <c r="G20">
        <v>4</v>
      </c>
      <c r="H20">
        <v>0</v>
      </c>
      <c r="I20">
        <v>1</v>
      </c>
      <c r="J20">
        <v>2.5000000000000001E-2</v>
      </c>
      <c r="K20">
        <v>0.4</v>
      </c>
      <c r="L20">
        <v>0</v>
      </c>
      <c r="M20">
        <v>4606</v>
      </c>
    </row>
    <row r="21" spans="1:13" x14ac:dyDescent="0.25">
      <c r="A21" s="2">
        <v>19</v>
      </c>
      <c r="B21" t="s">
        <v>14</v>
      </c>
      <c r="C21" t="s">
        <v>15</v>
      </c>
      <c r="D21">
        <v>0.13500000000000001</v>
      </c>
      <c r="E21">
        <v>0.56000000000000005</v>
      </c>
      <c r="F21">
        <v>0.95499999999999996</v>
      </c>
      <c r="G21">
        <v>4</v>
      </c>
      <c r="H21">
        <v>0</v>
      </c>
      <c r="I21">
        <v>1</v>
      </c>
      <c r="J21">
        <v>2.5000000000000001E-2</v>
      </c>
      <c r="K21">
        <v>0.4</v>
      </c>
      <c r="L21">
        <v>0.25</v>
      </c>
      <c r="M21">
        <v>4692</v>
      </c>
    </row>
    <row r="22" spans="1:13" s="2" customFormat="1" x14ac:dyDescent="0.25">
      <c r="A22" s="2">
        <v>20</v>
      </c>
      <c r="B22" s="2" t="s">
        <v>14</v>
      </c>
      <c r="C22" s="2" t="s">
        <v>16</v>
      </c>
      <c r="D22" s="2">
        <v>0.3</v>
      </c>
      <c r="E22" s="2">
        <v>0.57999999999999996</v>
      </c>
      <c r="F22" s="2">
        <v>1.82</v>
      </c>
      <c r="G22">
        <v>5</v>
      </c>
      <c r="H22" s="2">
        <v>1</v>
      </c>
      <c r="I22">
        <v>2</v>
      </c>
      <c r="J22">
        <v>2.5000000000000001E-2</v>
      </c>
      <c r="K22">
        <v>0.4</v>
      </c>
      <c r="L22">
        <v>0.25</v>
      </c>
      <c r="M22" s="2">
        <v>4692</v>
      </c>
    </row>
    <row r="23" spans="1:13" s="2" customFormat="1" x14ac:dyDescent="0.25">
      <c r="A23" s="2">
        <v>21</v>
      </c>
      <c r="B23" s="2" t="s">
        <v>17</v>
      </c>
      <c r="C23" s="2" t="s">
        <v>18</v>
      </c>
      <c r="D23" s="2">
        <v>0.13500000000000001</v>
      </c>
      <c r="E23" s="2">
        <v>0.55000000000000004</v>
      </c>
      <c r="F23" s="2">
        <v>1.0149999999999999</v>
      </c>
      <c r="G23">
        <v>3</v>
      </c>
      <c r="H23" s="2">
        <v>0</v>
      </c>
      <c r="I23">
        <v>1</v>
      </c>
      <c r="J23">
        <v>2.5000000000000001E-2</v>
      </c>
      <c r="K23">
        <v>0.4</v>
      </c>
      <c r="L23">
        <v>0</v>
      </c>
      <c r="M23" s="2">
        <v>4606</v>
      </c>
    </row>
    <row r="24" spans="1:13" s="2" customFormat="1" x14ac:dyDescent="0.25">
      <c r="A24" s="2">
        <v>22</v>
      </c>
      <c r="B24" s="2" t="s">
        <v>17</v>
      </c>
      <c r="C24" s="2" t="s">
        <v>19</v>
      </c>
      <c r="D24" s="2">
        <v>0.18</v>
      </c>
      <c r="E24" s="2">
        <v>0.55000000000000004</v>
      </c>
      <c r="F24" s="2">
        <v>1.2949999999999999</v>
      </c>
      <c r="G24">
        <v>3</v>
      </c>
      <c r="H24" s="2">
        <v>1</v>
      </c>
      <c r="I24">
        <v>1</v>
      </c>
      <c r="J24">
        <v>2.5000000000000001E-2</v>
      </c>
      <c r="K24">
        <v>0.4</v>
      </c>
      <c r="L24">
        <v>0.25</v>
      </c>
      <c r="M24" s="2">
        <v>4692</v>
      </c>
    </row>
    <row r="25" spans="1:13" s="2" customFormat="1" x14ac:dyDescent="0.25">
      <c r="A25" s="2">
        <v>23</v>
      </c>
      <c r="B25" s="2" t="s">
        <v>17</v>
      </c>
      <c r="C25" s="2" t="s">
        <v>19</v>
      </c>
      <c r="D25" s="2">
        <v>0.18</v>
      </c>
      <c r="E25" s="2">
        <v>0.55000000000000004</v>
      </c>
      <c r="F25" s="2">
        <v>1.2949999999999999</v>
      </c>
      <c r="G25">
        <v>0</v>
      </c>
      <c r="H25" s="2">
        <v>1</v>
      </c>
      <c r="I25">
        <v>0</v>
      </c>
      <c r="J25">
        <v>2.5000000000000001E-2</v>
      </c>
      <c r="K25">
        <v>0.4</v>
      </c>
      <c r="L25">
        <v>0</v>
      </c>
      <c r="M25" s="2">
        <v>4606</v>
      </c>
    </row>
    <row r="26" spans="1:13" s="2" customFormat="1" x14ac:dyDescent="0.25">
      <c r="A26" s="2">
        <v>24</v>
      </c>
      <c r="B26" s="2" t="s">
        <v>20</v>
      </c>
      <c r="C26" s="2" t="s">
        <v>21</v>
      </c>
      <c r="D26" s="2">
        <v>0.3</v>
      </c>
      <c r="E26" s="2">
        <v>0.57999999999999996</v>
      </c>
      <c r="F26" s="2">
        <v>1.9350000000000001</v>
      </c>
      <c r="G26">
        <f>(2*0.1685+2*0.1345)/0.1345</f>
        <v>4.5055762081784394</v>
      </c>
      <c r="H26" s="2">
        <v>1</v>
      </c>
      <c r="I26">
        <v>1</v>
      </c>
      <c r="J26">
        <v>2.5000000000000001E-2</v>
      </c>
      <c r="K26">
        <v>0.4</v>
      </c>
      <c r="L26">
        <v>0.25</v>
      </c>
      <c r="M26" s="2">
        <v>4692</v>
      </c>
    </row>
    <row r="27" spans="1:13" s="2" customFormat="1" x14ac:dyDescent="0.25">
      <c r="A27" s="2">
        <v>25</v>
      </c>
      <c r="B27" s="2" t="s">
        <v>20</v>
      </c>
      <c r="C27" s="2" t="s">
        <v>22</v>
      </c>
      <c r="D27" s="2">
        <v>0.3</v>
      </c>
      <c r="E27" s="2">
        <v>0.61</v>
      </c>
      <c r="F27" s="2">
        <v>1.68</v>
      </c>
      <c r="G27">
        <v>2</v>
      </c>
      <c r="H27" s="2">
        <v>1</v>
      </c>
      <c r="I27">
        <v>1</v>
      </c>
      <c r="J27">
        <v>2.5000000000000001E-2</v>
      </c>
      <c r="K27">
        <v>0.4</v>
      </c>
      <c r="L27">
        <v>0.25</v>
      </c>
      <c r="M27" s="2">
        <v>4692</v>
      </c>
    </row>
    <row r="28" spans="1:13" s="2" customFormat="1" x14ac:dyDescent="0.25">
      <c r="A28" s="2">
        <v>26</v>
      </c>
      <c r="B28" s="2" t="s">
        <v>23</v>
      </c>
      <c r="C28" s="2" t="s">
        <v>24</v>
      </c>
      <c r="D28" s="2">
        <v>0.18</v>
      </c>
      <c r="E28" s="2">
        <v>0.49199999999999999</v>
      </c>
      <c r="F28" s="2">
        <v>1.6970000000000001</v>
      </c>
      <c r="G28">
        <v>2</v>
      </c>
      <c r="H28" s="2">
        <v>1</v>
      </c>
      <c r="I28">
        <v>1</v>
      </c>
      <c r="J28">
        <v>2.5000000000000001E-2</v>
      </c>
      <c r="K28">
        <v>0.4</v>
      </c>
      <c r="L28">
        <v>0.25</v>
      </c>
      <c r="M28" s="2">
        <v>4692</v>
      </c>
    </row>
    <row r="29" spans="1:13" x14ac:dyDescent="0.25">
      <c r="A29" s="2">
        <v>27</v>
      </c>
      <c r="B29" t="s">
        <v>8</v>
      </c>
      <c r="C29" t="s">
        <v>9</v>
      </c>
      <c r="D29">
        <v>0.3</v>
      </c>
      <c r="E29">
        <v>0.61499999999999999</v>
      </c>
      <c r="F29">
        <v>1.78</v>
      </c>
      <c r="G29">
        <v>0</v>
      </c>
      <c r="H29">
        <v>1</v>
      </c>
      <c r="I29">
        <f>(2*0.035^2 + 6*0.0337^2+0.0269^2)/0.035^2</f>
        <v>8.1532653061224476</v>
      </c>
      <c r="J29">
        <v>2.5000000000000001E-2</v>
      </c>
      <c r="K29">
        <v>0.4</v>
      </c>
      <c r="L29">
        <v>0</v>
      </c>
      <c r="M29">
        <v>4606</v>
      </c>
    </row>
    <row r="30" spans="1:13" x14ac:dyDescent="0.25">
      <c r="A30" s="2">
        <v>28</v>
      </c>
      <c r="B30" t="s">
        <v>8</v>
      </c>
      <c r="C30" t="s">
        <v>9</v>
      </c>
      <c r="D30">
        <v>0.3</v>
      </c>
      <c r="E30">
        <v>0.61499999999999999</v>
      </c>
      <c r="F30">
        <v>1.78</v>
      </c>
      <c r="G30">
        <v>0</v>
      </c>
      <c r="H30">
        <v>1</v>
      </c>
      <c r="I30">
        <f>(2*0.035^2 + 6*0.0337^2+0.0269^2)/0.035^2</f>
        <v>8.1532653061224476</v>
      </c>
      <c r="J30">
        <v>2.5000000000000001E-2</v>
      </c>
      <c r="K30">
        <v>0.4</v>
      </c>
      <c r="L30">
        <v>0.25</v>
      </c>
      <c r="M30">
        <v>4692</v>
      </c>
    </row>
    <row r="31" spans="1:13" x14ac:dyDescent="0.25">
      <c r="A31" s="2">
        <v>29</v>
      </c>
      <c r="B31" t="s">
        <v>10</v>
      </c>
      <c r="C31" t="s">
        <v>11</v>
      </c>
      <c r="D31">
        <v>0.18</v>
      </c>
      <c r="E31">
        <v>0.47499999999999998</v>
      </c>
      <c r="F31">
        <v>1.72</v>
      </c>
      <c r="G31">
        <v>0</v>
      </c>
      <c r="H31">
        <v>2</v>
      </c>
      <c r="I31">
        <f>(0.035^2 + 2 * 0.0269^2)/0.035^2</f>
        <v>2.1814040816326532</v>
      </c>
      <c r="J31">
        <v>2.5000000000000001E-2</v>
      </c>
      <c r="K31">
        <v>0.4</v>
      </c>
      <c r="L31">
        <v>0.25</v>
      </c>
      <c r="M31">
        <v>4692</v>
      </c>
    </row>
    <row r="32" spans="1:13" x14ac:dyDescent="0.25">
      <c r="A32" s="2">
        <v>30</v>
      </c>
      <c r="B32" t="s">
        <v>12</v>
      </c>
      <c r="C32" t="s">
        <v>13</v>
      </c>
      <c r="D32">
        <v>0.18</v>
      </c>
      <c r="E32">
        <v>0.48799999999999999</v>
      </c>
      <c r="F32">
        <v>1.77</v>
      </c>
      <c r="G32">
        <v>0</v>
      </c>
      <c r="H32">
        <v>1</v>
      </c>
      <c r="I32">
        <f>(2*0.035^2+5*0.0269^2)/0.035^2</f>
        <v>4.9535102040816321</v>
      </c>
      <c r="J32">
        <v>2.5000000000000001E-2</v>
      </c>
      <c r="K32">
        <v>0.4</v>
      </c>
      <c r="L32">
        <v>0.25</v>
      </c>
      <c r="M32">
        <v>4692</v>
      </c>
    </row>
    <row r="33" spans="1:13" x14ac:dyDescent="0.25">
      <c r="A33" s="2">
        <v>31</v>
      </c>
      <c r="B33" t="s">
        <v>14</v>
      </c>
      <c r="C33" t="s">
        <v>15</v>
      </c>
      <c r="D33">
        <v>0.13500000000000001</v>
      </c>
      <c r="E33">
        <v>0.56000000000000005</v>
      </c>
      <c r="F33">
        <v>0.95499999999999996</v>
      </c>
      <c r="G33">
        <v>0</v>
      </c>
      <c r="H33">
        <v>0</v>
      </c>
      <c r="I33">
        <f>(0.035^2 + 4 * 0.0269^2)/0.035^2</f>
        <v>3.362808163265306</v>
      </c>
      <c r="J33">
        <v>2.5000000000000001E-2</v>
      </c>
      <c r="K33">
        <v>0.4</v>
      </c>
      <c r="L33">
        <v>0</v>
      </c>
      <c r="M33">
        <v>4606</v>
      </c>
    </row>
    <row r="34" spans="1:13" x14ac:dyDescent="0.25">
      <c r="A34" s="2">
        <v>32</v>
      </c>
      <c r="B34" t="s">
        <v>14</v>
      </c>
      <c r="C34" t="s">
        <v>15</v>
      </c>
      <c r="D34">
        <v>0.13500000000000001</v>
      </c>
      <c r="E34">
        <v>0.56000000000000005</v>
      </c>
      <c r="F34">
        <v>0.95499999999999996</v>
      </c>
      <c r="G34">
        <v>0</v>
      </c>
      <c r="H34">
        <v>0</v>
      </c>
      <c r="I34">
        <f>(0.035^2 + 4 * 0.0269^2)/0.035^2</f>
        <v>3.362808163265306</v>
      </c>
      <c r="J34">
        <v>2.5000000000000001E-2</v>
      </c>
      <c r="K34">
        <v>0.4</v>
      </c>
      <c r="L34">
        <v>0.25</v>
      </c>
      <c r="M34">
        <v>4692</v>
      </c>
    </row>
    <row r="35" spans="1:13" s="2" customFormat="1" x14ac:dyDescent="0.25">
      <c r="A35" s="2">
        <v>33</v>
      </c>
      <c r="B35" s="2" t="s">
        <v>14</v>
      </c>
      <c r="C35" s="2" t="s">
        <v>16</v>
      </c>
      <c r="D35" s="2">
        <v>0.3</v>
      </c>
      <c r="E35" s="2">
        <v>0.57999999999999996</v>
      </c>
      <c r="F35" s="2">
        <v>1.82</v>
      </c>
      <c r="G35" s="2">
        <v>0</v>
      </c>
      <c r="H35" s="2">
        <v>1</v>
      </c>
      <c r="I35" s="2">
        <f>(2*0.035^2+5*0.0269^2)/0.035^2</f>
        <v>4.9535102040816321</v>
      </c>
      <c r="J35">
        <v>2.5000000000000001E-2</v>
      </c>
      <c r="K35">
        <v>0.4</v>
      </c>
      <c r="L35">
        <v>0.25</v>
      </c>
      <c r="M35" s="2">
        <v>4692</v>
      </c>
    </row>
    <row r="36" spans="1:13" s="2" customFormat="1" x14ac:dyDescent="0.25">
      <c r="A36" s="2">
        <v>34</v>
      </c>
      <c r="B36" s="2" t="s">
        <v>17</v>
      </c>
      <c r="C36" s="2" t="s">
        <v>18</v>
      </c>
      <c r="D36" s="2">
        <v>0.13500000000000001</v>
      </c>
      <c r="E36" s="2">
        <v>0.55000000000000004</v>
      </c>
      <c r="F36" s="2">
        <v>1.0149999999999999</v>
      </c>
      <c r="G36" s="2">
        <v>0</v>
      </c>
      <c r="H36" s="2">
        <v>0</v>
      </c>
      <c r="I36" s="2">
        <f>(0.035^2+3*0.0269^2)/0.035^2</f>
        <v>2.7721061224489789</v>
      </c>
      <c r="J36">
        <v>2.5000000000000001E-2</v>
      </c>
      <c r="K36">
        <v>0.4</v>
      </c>
      <c r="L36">
        <v>0</v>
      </c>
      <c r="M36" s="2">
        <v>4606</v>
      </c>
    </row>
    <row r="37" spans="1:13" s="2" customFormat="1" x14ac:dyDescent="0.25">
      <c r="A37" s="2">
        <v>35</v>
      </c>
      <c r="B37" s="2" t="s">
        <v>17</v>
      </c>
      <c r="C37" s="2" t="s">
        <v>19</v>
      </c>
      <c r="D37" s="2">
        <v>0.18</v>
      </c>
      <c r="E37" s="2">
        <v>0.55000000000000004</v>
      </c>
      <c r="F37" s="2">
        <v>1.2949999999999999</v>
      </c>
      <c r="G37" s="2">
        <v>0</v>
      </c>
      <c r="H37" s="2">
        <v>1</v>
      </c>
      <c r="I37" s="2">
        <f>(0.035^2+3*0.0269^2)/0.035^2</f>
        <v>2.7721061224489789</v>
      </c>
      <c r="J37">
        <v>2.5000000000000001E-2</v>
      </c>
      <c r="K37">
        <v>0.4</v>
      </c>
      <c r="L37">
        <v>0.25</v>
      </c>
      <c r="M37" s="2">
        <v>4692</v>
      </c>
    </row>
    <row r="38" spans="1:13" s="2" customFormat="1" x14ac:dyDescent="0.25">
      <c r="A38" s="2">
        <v>36</v>
      </c>
      <c r="B38" s="2" t="s">
        <v>17</v>
      </c>
      <c r="C38" s="2" t="s">
        <v>19</v>
      </c>
      <c r="D38" s="2">
        <v>0.18</v>
      </c>
      <c r="E38" s="2">
        <v>0.55000000000000004</v>
      </c>
      <c r="F38" s="2">
        <v>1.2949999999999999</v>
      </c>
      <c r="G38" s="2">
        <v>0</v>
      </c>
      <c r="H38" s="2">
        <v>1</v>
      </c>
      <c r="I38" s="2">
        <f>(0.035^2+3*0.0269^2)/0.035^2</f>
        <v>2.7721061224489789</v>
      </c>
      <c r="J38">
        <v>2.5000000000000001E-2</v>
      </c>
      <c r="K38">
        <v>0.4</v>
      </c>
      <c r="L38">
        <v>0</v>
      </c>
      <c r="M38" s="2">
        <v>4606</v>
      </c>
    </row>
    <row r="39" spans="1:13" s="2" customFormat="1" x14ac:dyDescent="0.25">
      <c r="A39" s="2">
        <v>37</v>
      </c>
      <c r="B39" s="2" t="s">
        <v>20</v>
      </c>
      <c r="C39" s="2" t="s">
        <v>21</v>
      </c>
      <c r="D39" s="2">
        <v>0.3</v>
      </c>
      <c r="E39" s="2">
        <v>0.57999999999999996</v>
      </c>
      <c r="F39" s="2">
        <v>1.9350000000000001</v>
      </c>
      <c r="G39" s="2">
        <v>0</v>
      </c>
      <c r="H39" s="2">
        <v>1</v>
      </c>
      <c r="I39" s="2">
        <f>(0.035^2+2*0.0337^2 + 2 * 0.0269^2)/0.035^2</f>
        <v>4.0355918367346932</v>
      </c>
      <c r="J39">
        <v>2.5000000000000001E-2</v>
      </c>
      <c r="K39">
        <v>0.4</v>
      </c>
      <c r="L39">
        <v>0.25</v>
      </c>
      <c r="M39" s="2">
        <v>4692</v>
      </c>
    </row>
    <row r="40" spans="1:13" s="2" customFormat="1" x14ac:dyDescent="0.25">
      <c r="A40" s="2">
        <v>38</v>
      </c>
      <c r="B40" s="2" t="s">
        <v>20</v>
      </c>
      <c r="C40" s="2" t="s">
        <v>22</v>
      </c>
      <c r="D40" s="2">
        <v>0.3</v>
      </c>
      <c r="E40" s="2">
        <v>0.61</v>
      </c>
      <c r="F40" s="2">
        <v>1.68</v>
      </c>
      <c r="G40" s="2">
        <v>0</v>
      </c>
      <c r="H40" s="2">
        <v>1</v>
      </c>
      <c r="I40" s="2">
        <f>(0.035^2+ 2 * 0.0269^2)/0.035^2</f>
        <v>2.1814040816326532</v>
      </c>
      <c r="J40">
        <v>2.5000000000000001E-2</v>
      </c>
      <c r="K40">
        <v>0.4</v>
      </c>
      <c r="L40">
        <v>0.25</v>
      </c>
      <c r="M40" s="2">
        <v>4692</v>
      </c>
    </row>
    <row r="41" spans="1:13" s="2" customFormat="1" x14ac:dyDescent="0.25">
      <c r="A41" s="2">
        <v>39</v>
      </c>
      <c r="B41" s="2" t="s">
        <v>23</v>
      </c>
      <c r="C41" s="2" t="s">
        <v>24</v>
      </c>
      <c r="D41" s="2">
        <v>0.18</v>
      </c>
      <c r="E41" s="2">
        <v>0.49199999999999999</v>
      </c>
      <c r="F41" s="2">
        <v>1.6970000000000001</v>
      </c>
      <c r="G41" s="2">
        <v>0</v>
      </c>
      <c r="H41" s="2">
        <v>1</v>
      </c>
      <c r="I41" s="2">
        <f>(0.035^2+ 2 * 0.0269^2)/0.035^2</f>
        <v>2.1814040816326532</v>
      </c>
      <c r="J41">
        <v>2.5000000000000001E-2</v>
      </c>
      <c r="K41">
        <v>0.4</v>
      </c>
      <c r="L41">
        <v>0.25</v>
      </c>
      <c r="M41" s="2">
        <v>4692</v>
      </c>
    </row>
    <row r="42" spans="1:13" x14ac:dyDescent="0.25">
      <c r="A42" s="2">
        <v>40</v>
      </c>
      <c r="B42" t="s">
        <v>8</v>
      </c>
      <c r="C42" t="s">
        <v>9</v>
      </c>
      <c r="D42">
        <v>0.3</v>
      </c>
      <c r="E42">
        <v>0.61499999999999999</v>
      </c>
      <c r="F42">
        <v>1.78</v>
      </c>
      <c r="G42">
        <v>0</v>
      </c>
      <c r="H42">
        <v>0</v>
      </c>
      <c r="I42">
        <v>2</v>
      </c>
      <c r="J42">
        <v>2.5000000000000001E-2</v>
      </c>
      <c r="K42">
        <v>0.4</v>
      </c>
      <c r="L42">
        <v>0</v>
      </c>
      <c r="M42">
        <v>4606</v>
      </c>
    </row>
    <row r="43" spans="1:13" x14ac:dyDescent="0.25">
      <c r="A43" s="2">
        <v>41</v>
      </c>
      <c r="B43" t="s">
        <v>8</v>
      </c>
      <c r="C43" t="s">
        <v>9</v>
      </c>
      <c r="D43">
        <v>0.3</v>
      </c>
      <c r="E43">
        <v>0.61499999999999999</v>
      </c>
      <c r="F43">
        <v>1.78</v>
      </c>
      <c r="G43">
        <v>0</v>
      </c>
      <c r="H43">
        <v>0</v>
      </c>
      <c r="I43">
        <v>2</v>
      </c>
      <c r="J43">
        <v>2.5000000000000001E-2</v>
      </c>
      <c r="K43">
        <v>0.4</v>
      </c>
      <c r="L43">
        <v>0.25</v>
      </c>
      <c r="M43">
        <v>4692</v>
      </c>
    </row>
    <row r="44" spans="1:13" x14ac:dyDescent="0.25">
      <c r="A44" s="2">
        <v>42</v>
      </c>
      <c r="B44" t="s">
        <v>10</v>
      </c>
      <c r="C44" t="s">
        <v>11</v>
      </c>
      <c r="D44">
        <v>0.18</v>
      </c>
      <c r="E44">
        <v>0.47499999999999998</v>
      </c>
      <c r="F44">
        <v>1.72</v>
      </c>
      <c r="G44">
        <v>0</v>
      </c>
      <c r="H44">
        <v>0</v>
      </c>
      <c r="I44">
        <v>1</v>
      </c>
      <c r="J44">
        <v>2.5000000000000001E-2</v>
      </c>
      <c r="K44">
        <v>0.4</v>
      </c>
      <c r="L44">
        <v>0.25</v>
      </c>
      <c r="M44">
        <v>4692</v>
      </c>
    </row>
    <row r="45" spans="1:13" x14ac:dyDescent="0.25">
      <c r="A45" s="2">
        <v>43</v>
      </c>
      <c r="B45" t="s">
        <v>12</v>
      </c>
      <c r="C45" t="s">
        <v>13</v>
      </c>
      <c r="D45">
        <v>0.18</v>
      </c>
      <c r="E45">
        <v>0.48799999999999999</v>
      </c>
      <c r="F45">
        <v>1.77</v>
      </c>
      <c r="G45">
        <v>0</v>
      </c>
      <c r="H45">
        <v>0</v>
      </c>
      <c r="I45">
        <v>2</v>
      </c>
      <c r="J45">
        <v>2.5000000000000001E-2</v>
      </c>
      <c r="K45">
        <v>0.4</v>
      </c>
      <c r="L45">
        <v>0.25</v>
      </c>
      <c r="M45">
        <v>4692</v>
      </c>
    </row>
    <row r="46" spans="1:13" x14ac:dyDescent="0.25">
      <c r="A46" s="2">
        <v>44</v>
      </c>
      <c r="B46" t="s">
        <v>14</v>
      </c>
      <c r="C46" t="s">
        <v>15</v>
      </c>
      <c r="D46">
        <v>0.13500000000000001</v>
      </c>
      <c r="E46">
        <v>0.56000000000000005</v>
      </c>
      <c r="F46">
        <v>0.95499999999999996</v>
      </c>
      <c r="G46">
        <v>0</v>
      </c>
      <c r="H46">
        <v>0</v>
      </c>
      <c r="I46">
        <v>1</v>
      </c>
      <c r="J46">
        <v>2.5000000000000001E-2</v>
      </c>
      <c r="K46">
        <v>0.4</v>
      </c>
      <c r="L46">
        <v>0</v>
      </c>
      <c r="M46">
        <v>4606</v>
      </c>
    </row>
    <row r="47" spans="1:13" x14ac:dyDescent="0.25">
      <c r="A47" s="2">
        <v>45</v>
      </c>
      <c r="B47" t="s">
        <v>14</v>
      </c>
      <c r="C47" t="s">
        <v>15</v>
      </c>
      <c r="D47">
        <v>0.13500000000000001</v>
      </c>
      <c r="E47">
        <v>0.56000000000000005</v>
      </c>
      <c r="F47">
        <v>0.95499999999999996</v>
      </c>
      <c r="G47">
        <v>0</v>
      </c>
      <c r="H47">
        <v>0</v>
      </c>
      <c r="I47">
        <v>1</v>
      </c>
      <c r="J47">
        <v>2.5000000000000001E-2</v>
      </c>
      <c r="K47">
        <v>0.4</v>
      </c>
      <c r="L47">
        <v>0.25</v>
      </c>
      <c r="M47">
        <v>4692</v>
      </c>
    </row>
    <row r="48" spans="1:13" s="2" customFormat="1" x14ac:dyDescent="0.25">
      <c r="A48" s="2">
        <v>46</v>
      </c>
      <c r="B48" s="2" t="s">
        <v>14</v>
      </c>
      <c r="C48" s="2" t="s">
        <v>16</v>
      </c>
      <c r="D48" s="2">
        <v>0.3</v>
      </c>
      <c r="E48" s="2">
        <v>0.57999999999999996</v>
      </c>
      <c r="F48" s="2">
        <v>1.82</v>
      </c>
      <c r="G48">
        <v>0</v>
      </c>
      <c r="H48">
        <v>0</v>
      </c>
      <c r="I48">
        <v>2</v>
      </c>
      <c r="J48">
        <v>2.5000000000000001E-2</v>
      </c>
      <c r="K48">
        <v>0.4</v>
      </c>
      <c r="L48">
        <v>0.25</v>
      </c>
      <c r="M48" s="2">
        <v>4692</v>
      </c>
    </row>
    <row r="49" spans="1:13" s="2" customFormat="1" x14ac:dyDescent="0.25">
      <c r="A49" s="2">
        <v>47</v>
      </c>
      <c r="B49" s="2" t="s">
        <v>17</v>
      </c>
      <c r="C49" s="2" t="s">
        <v>18</v>
      </c>
      <c r="D49" s="2">
        <v>0.13500000000000001</v>
      </c>
      <c r="E49" s="2">
        <v>0.55000000000000004</v>
      </c>
      <c r="F49" s="2">
        <v>1.0149999999999999</v>
      </c>
      <c r="G49">
        <v>0</v>
      </c>
      <c r="H49">
        <v>0</v>
      </c>
      <c r="I49">
        <v>1</v>
      </c>
      <c r="J49">
        <v>2.5000000000000001E-2</v>
      </c>
      <c r="K49">
        <v>0.4</v>
      </c>
      <c r="L49">
        <v>0</v>
      </c>
      <c r="M49" s="2">
        <v>4606</v>
      </c>
    </row>
    <row r="50" spans="1:13" s="2" customFormat="1" x14ac:dyDescent="0.25">
      <c r="A50" s="2">
        <v>48</v>
      </c>
      <c r="B50" s="2" t="s">
        <v>17</v>
      </c>
      <c r="C50" s="2" t="s">
        <v>19</v>
      </c>
      <c r="D50" s="2">
        <v>0.18</v>
      </c>
      <c r="E50" s="2">
        <v>0.55000000000000004</v>
      </c>
      <c r="F50" s="2">
        <v>1.2949999999999999</v>
      </c>
      <c r="G50">
        <v>0</v>
      </c>
      <c r="H50">
        <v>0</v>
      </c>
      <c r="I50">
        <v>1</v>
      </c>
      <c r="J50">
        <v>2.5000000000000001E-2</v>
      </c>
      <c r="K50">
        <v>0.4</v>
      </c>
      <c r="L50">
        <v>0.25</v>
      </c>
      <c r="M50" s="2">
        <v>4692</v>
      </c>
    </row>
    <row r="51" spans="1:13" s="2" customFormat="1" x14ac:dyDescent="0.25">
      <c r="A51" s="2">
        <v>49</v>
      </c>
      <c r="B51" s="2" t="s">
        <v>17</v>
      </c>
      <c r="C51" s="2" t="s">
        <v>19</v>
      </c>
      <c r="D51" s="2">
        <v>0.18</v>
      </c>
      <c r="E51" s="2">
        <v>0.55000000000000004</v>
      </c>
      <c r="F51" s="2">
        <v>1.2949999999999999</v>
      </c>
      <c r="G51">
        <v>0</v>
      </c>
      <c r="H51">
        <v>0</v>
      </c>
      <c r="I51">
        <v>1</v>
      </c>
      <c r="J51">
        <v>2.5000000000000001E-2</v>
      </c>
      <c r="K51">
        <v>0.4</v>
      </c>
      <c r="L51">
        <v>0</v>
      </c>
      <c r="M51" s="2">
        <v>4606</v>
      </c>
    </row>
    <row r="52" spans="1:13" s="2" customFormat="1" x14ac:dyDescent="0.25">
      <c r="A52" s="2">
        <v>50</v>
      </c>
      <c r="B52" s="2" t="s">
        <v>20</v>
      </c>
      <c r="C52" s="2" t="s">
        <v>21</v>
      </c>
      <c r="D52" s="2">
        <v>0.3</v>
      </c>
      <c r="E52" s="2">
        <v>0.57999999999999996</v>
      </c>
      <c r="F52" s="2">
        <v>1.9350000000000001</v>
      </c>
      <c r="G52">
        <v>0</v>
      </c>
      <c r="H52">
        <v>0</v>
      </c>
      <c r="I52">
        <v>1</v>
      </c>
      <c r="J52">
        <v>2.5000000000000001E-2</v>
      </c>
      <c r="K52">
        <v>0.4</v>
      </c>
      <c r="L52">
        <v>0.25</v>
      </c>
      <c r="M52" s="2">
        <v>4692</v>
      </c>
    </row>
    <row r="53" spans="1:13" s="2" customFormat="1" x14ac:dyDescent="0.25">
      <c r="A53" s="2">
        <v>51</v>
      </c>
      <c r="B53" s="2" t="s">
        <v>20</v>
      </c>
      <c r="C53" s="2" t="s">
        <v>22</v>
      </c>
      <c r="D53" s="2">
        <v>0.3</v>
      </c>
      <c r="E53" s="2">
        <v>0.61</v>
      </c>
      <c r="F53" s="2">
        <v>1.68</v>
      </c>
      <c r="G53">
        <v>0</v>
      </c>
      <c r="H53">
        <v>0</v>
      </c>
      <c r="I53">
        <v>1</v>
      </c>
      <c r="J53">
        <v>2.5000000000000001E-2</v>
      </c>
      <c r="K53">
        <v>0.4</v>
      </c>
      <c r="L53">
        <v>0.25</v>
      </c>
      <c r="M53" s="2">
        <v>4692</v>
      </c>
    </row>
    <row r="54" spans="1:13" s="2" customFormat="1" x14ac:dyDescent="0.25">
      <c r="A54" s="2">
        <v>52</v>
      </c>
      <c r="B54" s="2" t="s">
        <v>23</v>
      </c>
      <c r="C54" s="2" t="s">
        <v>24</v>
      </c>
      <c r="D54" s="2">
        <v>0.18</v>
      </c>
      <c r="E54" s="2">
        <v>0.49199999999999999</v>
      </c>
      <c r="F54" s="2">
        <v>1.6970000000000001</v>
      </c>
      <c r="G54">
        <v>0</v>
      </c>
      <c r="H54">
        <v>0</v>
      </c>
      <c r="I54">
        <v>1</v>
      </c>
      <c r="J54">
        <v>2.5000000000000001E-2</v>
      </c>
      <c r="K54">
        <v>0.4</v>
      </c>
      <c r="L54">
        <v>0.25</v>
      </c>
      <c r="M54" s="2">
        <v>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cylinder_data_202021_Check_Test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 Milne</cp:lastModifiedBy>
  <dcterms:created xsi:type="dcterms:W3CDTF">2021-06-28T04:03:00Z</dcterms:created>
  <dcterms:modified xsi:type="dcterms:W3CDTF">2021-08-02T06:21:39Z</dcterms:modified>
</cp:coreProperties>
</file>