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734" firstSheet="4" activeTab="6" autoFilterDateGrouping="1"/>
  </bookViews>
  <sheets>
    <sheet xmlns:r="http://schemas.openxmlformats.org/officeDocument/2006/relationships" name="1销售清单" sheetId="1" state="visible" r:id="rId1"/>
    <sheet xmlns:r="http://schemas.openxmlformats.org/officeDocument/2006/relationships" name="3工艺执行单" sheetId="2" state="visible" r:id="rId2"/>
    <sheet xmlns:r="http://schemas.openxmlformats.org/officeDocument/2006/relationships" name="3-1技术要求" sheetId="3" state="visible" r:id="rId3"/>
    <sheet xmlns:r="http://schemas.openxmlformats.org/officeDocument/2006/relationships" name="10装箱单 成品一" sheetId="4" state="visible" r:id="rId4"/>
    <sheet xmlns:r="http://schemas.openxmlformats.org/officeDocument/2006/relationships" name="7成品一原板套料" sheetId="5" state="visible" r:id="rId5"/>
    <sheet xmlns:r="http://schemas.openxmlformats.org/officeDocument/2006/relationships" name="二维码" sheetId="6" state="visible" r:id="rId6"/>
    <sheet xmlns:r="http://schemas.openxmlformats.org/officeDocument/2006/relationships" name="异形板分值匹配" sheetId="7" state="visible" r:id="rId7"/>
    <sheet xmlns:r="http://schemas.openxmlformats.org/officeDocument/2006/relationships" name="Sheet1" sheetId="8" state="hidden" r:id="rId8"/>
    <sheet xmlns:r="http://schemas.openxmlformats.org/officeDocument/2006/relationships" name="Sheet2" sheetId="9" state="hidden" r:id="rId9"/>
    <sheet xmlns:r="http://schemas.openxmlformats.org/officeDocument/2006/relationships" name="生成二维码" sheetId="10" state="visible" r:id="rId10"/>
  </sheets>
  <definedNames>
    <definedName name="_xlnm.Print_Area" localSheetId="1">'3工艺执行单'!$A$1:$J$20</definedName>
    <definedName name="_xlnm.Print_Area" localSheetId="2">'3-1技术要求'!$A$1:$J$14</definedName>
    <definedName name="_xlnm._FilterDatabase" localSheetId="3" hidden="1">'10装箱单 成品一'!$A$5:$AB$31</definedName>
    <definedName name="_xlnm.Print_Titles" localSheetId="3">'10装箱单 成品一'!$1:$5</definedName>
    <definedName name="_xlnm.Print_Area" localSheetId="3">'10装箱单 成品一'!$B$1:$L$31</definedName>
    <definedName name="_xlnm.Print_Titles" localSheetId="4">'7成品一原板套料'!$1:$8</definedName>
    <definedName name="_xlnm.Print_Area" localSheetId="4">'7成品一原板套料'!$A$1:$M$134</definedName>
    <definedName name="_xlnm._FilterDatabase" localSheetId="5" hidden="1">'二维码'!$A$3:$B$68</definedName>
    <definedName name="_xlnm._FilterDatabase" localSheetId="7" hidden="1">'Sheet1'!$B$4:$O$188</definedName>
    <definedName name="_xlnm._FilterDatabase" localSheetId="8" hidden="1">'Sheet2'!$A$4:$W$199</definedName>
    <definedName name="_xlnm.Print_Titles" localSheetId="9">'生成二维码'!$1:$3</definedName>
    <definedName name="_xlnm.Print_Area" localSheetId="9">'生成二维码'!$A$1:$I$23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_ "/>
    <numFmt numFmtId="166" formatCode="0.0"/>
    <numFmt numFmtId="167" formatCode="yyyy\-mm\-dd"/>
    <numFmt numFmtId="168" formatCode="0.0%"/>
  </numFmts>
  <fonts count="40">
    <font>
      <name val="宋体"/>
      <charset val="134"/>
      <color theme="1"/>
      <sz val="11"/>
      <scheme val="minor"/>
    </font>
    <font>
      <name val="宋体"/>
      <charset val="134"/>
      <family val="3"/>
      <color theme="1"/>
      <sz val="9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rgb="FF000000"/>
      <sz val="18"/>
    </font>
    <font>
      <name val="宋体"/>
      <charset val="134"/>
      <family val="3"/>
      <color theme="1"/>
      <sz val="18"/>
      <scheme val="minor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family val="3"/>
      <color theme="1"/>
      <sz val="11"/>
    </font>
    <font>
      <name val="宋体"/>
      <charset val="134"/>
      <family val="3"/>
      <color theme="1"/>
      <sz val="18"/>
    </font>
    <font>
      <name val="Arial"/>
      <family val="2"/>
      <b val="1"/>
      <color theme="1"/>
      <sz val="20"/>
    </font>
    <font>
      <name val="Calibri"/>
      <family val="2"/>
      <color theme="1"/>
      <sz val="20"/>
    </font>
    <font>
      <name val="Calibri"/>
      <family val="2"/>
      <color theme="1"/>
      <sz val="11"/>
    </font>
    <font>
      <name val="Arial"/>
      <family val="2"/>
      <b val="1"/>
      <color theme="1"/>
      <sz val="12"/>
    </font>
    <font>
      <name val="Arial"/>
      <family val="2"/>
      <b val="1"/>
      <color theme="1"/>
      <sz val="12"/>
    </font>
    <font>
      <name val="Calibri"/>
      <family val="2"/>
      <b val="1"/>
      <color theme="1"/>
      <sz val="12"/>
    </font>
    <font>
      <name val="Arial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theme="1"/>
      <sz val="13"/>
    </font>
    <font>
      <name val="Calibri"/>
      <family val="2"/>
      <color theme="1"/>
      <sz val="11"/>
      <u val="double"/>
    </font>
    <font>
      <name val="Calibri"/>
      <family val="2"/>
      <color theme="1"/>
      <sz val="13"/>
    </font>
    <font>
      <name val="Arial"/>
      <family val="2"/>
      <color theme="1"/>
      <sz val="11"/>
    </font>
    <font>
      <name val="宋体"/>
      <charset val="134"/>
      <family val="3"/>
      <b val="1"/>
      <color rgb="FF000000"/>
      <sz val="18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theme="1"/>
      <sz val="18"/>
      <scheme val="minor"/>
    </font>
    <font>
      <name val="宋体"/>
      <charset val="134"/>
      <family val="3"/>
      <b val="1"/>
      <color rgb="FF000000"/>
      <sz val="22"/>
    </font>
    <font>
      <name val="宋体"/>
      <charset val="134"/>
      <family val="3"/>
      <color rgb="FF000000"/>
      <sz val="12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b val="1"/>
      <color theme="1"/>
      <sz val="12"/>
    </font>
    <font>
      <name val="宋体"/>
      <charset val="134"/>
      <family val="3"/>
      <color theme="1"/>
      <sz val="12"/>
    </font>
    <font>
      <name val="宋体"/>
      <charset val="134"/>
      <family val="3"/>
      <color rgb="FF000000"/>
      <sz val="11"/>
    </font>
    <font>
      <name val="宋体"/>
      <charset val="134"/>
      <family val="3"/>
      <b val="1"/>
      <color theme="1"/>
      <sz val="16"/>
      <scheme val="minor"/>
    </font>
    <font>
      <name val="宋体"/>
      <charset val="134"/>
      <family val="3"/>
      <sz val="11"/>
    </font>
    <font>
      <name val="宋体"/>
      <charset val="134"/>
      <family val="3"/>
      <b val="1"/>
      <color indexed="8"/>
      <sz val="12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8"/>
      <sz val="12"/>
    </font>
    <font>
      <name val="Arial"/>
      <family val="2"/>
      <color theme="1"/>
      <sz val="10"/>
    </font>
    <font>
      <name val="宋体"/>
      <charset val="134"/>
      <family val="3"/>
      <sz val="9"/>
      <scheme val="minor"/>
    </font>
    <font>
      <sz val="20"/>
    </font>
    <font>
      <sz val="18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4" tint="0.399975585192419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ck">
        <color auto="1"/>
      </left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dotted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numFmtId="0" fontId="0" fillId="0" borderId="0" applyAlignment="1">
      <alignment vertical="center"/>
    </xf>
    <xf numFmtId="0" fontId="36" fillId="0" borderId="0"/>
  </cellStyleXfs>
  <cellXfs count="213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164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164" fontId="1" fillId="0" borderId="4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164" fontId="0" fillId="0" borderId="4" applyAlignment="1" pivotButton="0" quotePrefix="0" xfId="0">
      <alignment horizontal="center" vertical="center"/>
    </xf>
    <xf numFmtId="58" fontId="1" fillId="0" borderId="3" applyAlignment="1" pivotButton="0" quotePrefix="0" xfId="0">
      <alignment horizontal="center" vertical="center"/>
    </xf>
    <xf numFmtId="164" fontId="1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164" fontId="5" fillId="0" borderId="4" applyAlignment="1" pivotButton="0" quotePrefix="0" xfId="0">
      <alignment horizontal="center" vertical="center"/>
    </xf>
    <xf numFmtId="165" fontId="5" fillId="0" borderId="4" applyAlignment="1" pivotButton="0" quotePrefix="0" xfId="0">
      <alignment horizontal="center" vertical="center"/>
    </xf>
    <xf numFmtId="0" fontId="6" fillId="0" borderId="4" applyAlignment="1" pivotButton="0" quotePrefix="0" xfId="1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7" fillId="0" borderId="4" applyAlignment="1" pivotButton="0" quotePrefix="0" xfId="1">
      <alignment horizontal="center"/>
    </xf>
    <xf numFmtId="0" fontId="4" fillId="0" borderId="4" applyAlignment="1" pivotButton="0" quotePrefix="0" xfId="0">
      <alignment vertical="center"/>
    </xf>
    <xf numFmtId="49" fontId="8" fillId="0" borderId="4" applyAlignment="1" pivotButton="0" quotePrefix="0" xfId="1">
      <alignment horizontal="center" vertical="center"/>
    </xf>
    <xf numFmtId="0" fontId="9" fillId="0" borderId="4" applyAlignment="1" pivotButton="0" quotePrefix="0" xfId="1">
      <alignment horizontal="center" vertical="center" wrapText="1"/>
    </xf>
    <xf numFmtId="0" fontId="0" fillId="0" borderId="4" applyAlignment="1" pivotButton="0" quotePrefix="0" xfId="0">
      <alignment vertical="center"/>
    </xf>
    <xf numFmtId="0" fontId="9" fillId="2" borderId="4" applyAlignment="1" pivotButton="0" quotePrefix="0" xfId="1">
      <alignment horizontal="center" vertical="center" wrapText="1"/>
    </xf>
    <xf numFmtId="0" fontId="10" fillId="0" borderId="0" pivotButton="0" quotePrefix="0" xfId="1"/>
    <xf numFmtId="0" fontId="12" fillId="0" borderId="4" applyAlignment="1" pivotButton="0" quotePrefix="0" xfId="1">
      <alignment horizontal="left"/>
    </xf>
    <xf numFmtId="0" fontId="15" fillId="0" borderId="1" applyAlignment="1" pivotButton="0" quotePrefix="0" xfId="1">
      <alignment horizontal="center"/>
    </xf>
    <xf numFmtId="0" fontId="16" fillId="0" borderId="5" applyAlignment="1" pivotButton="0" quotePrefix="0" xfId="1">
      <alignment horizontal="center"/>
    </xf>
    <xf numFmtId="0" fontId="17" fillId="0" borderId="5" applyAlignment="1" pivotButton="0" quotePrefix="0" xfId="1">
      <alignment horizontal="center"/>
    </xf>
    <xf numFmtId="0" fontId="17" fillId="0" borderId="6" applyAlignment="1" pivotButton="0" quotePrefix="0" xfId="1">
      <alignment horizontal="center"/>
    </xf>
    <xf numFmtId="0" fontId="18" fillId="0" borderId="1" applyAlignment="1" pivotButton="0" quotePrefix="0" xfId="1">
      <alignment horizontal="center"/>
    </xf>
    <xf numFmtId="0" fontId="18" fillId="0" borderId="7" applyAlignment="1" pivotButton="0" quotePrefix="0" xfId="1">
      <alignment horizontal="center"/>
    </xf>
    <xf numFmtId="0" fontId="18" fillId="0" borderId="8" applyAlignment="1" pivotButton="0" quotePrefix="0" xfId="1">
      <alignment horizontal="center"/>
    </xf>
    <xf numFmtId="10" fontId="15" fillId="0" borderId="1" applyAlignment="1" pivotButton="0" quotePrefix="0" xfId="1">
      <alignment horizontal="center"/>
    </xf>
    <xf numFmtId="0" fontId="19" fillId="0" borderId="1" applyAlignment="1" pivotButton="0" quotePrefix="0" xfId="1">
      <alignment horizontal="center"/>
    </xf>
    <xf numFmtId="0" fontId="17" fillId="0" borderId="4" applyAlignment="1" pivotButton="0" quotePrefix="0" xfId="1">
      <alignment horizontal="center"/>
    </xf>
    <xf numFmtId="0" fontId="15" fillId="0" borderId="0" applyAlignment="1" pivotButton="0" quotePrefix="0" xfId="1">
      <alignment horizontal="center"/>
    </xf>
    <xf numFmtId="0" fontId="18" fillId="0" borderId="9" applyAlignment="1" pivotButton="0" quotePrefix="0" xfId="1">
      <alignment horizontal="center"/>
    </xf>
    <xf numFmtId="0" fontId="18" fillId="0" borderId="0" applyAlignment="1" pivotButton="0" quotePrefix="0" xfId="1">
      <alignment horizontal="center"/>
    </xf>
    <xf numFmtId="0" fontId="18" fillId="0" borderId="4" applyAlignment="1" pivotButton="0" quotePrefix="0" xfId="1">
      <alignment horizontal="center"/>
    </xf>
    <xf numFmtId="0" fontId="15" fillId="2" borderId="10" applyAlignment="1" pivotButton="0" quotePrefix="0" xfId="1">
      <alignment horizontal="center"/>
    </xf>
    <xf numFmtId="0" fontId="15" fillId="2" borderId="11" applyAlignment="1" pivotButton="0" quotePrefix="0" xfId="1">
      <alignment horizontal="center"/>
    </xf>
    <xf numFmtId="0" fontId="20" fillId="2" borderId="11" applyAlignment="1" pivotButton="0" quotePrefix="0" xfId="1">
      <alignment horizontal="center"/>
    </xf>
    <xf numFmtId="0" fontId="20" fillId="2" borderId="7" applyAlignment="1" pivotButton="0" quotePrefix="0" xfId="1">
      <alignment horizontal="center"/>
    </xf>
    <xf numFmtId="0" fontId="18" fillId="2" borderId="11" applyAlignment="1" pivotButton="0" quotePrefix="0" xfId="1">
      <alignment horizontal="center"/>
    </xf>
    <xf numFmtId="0" fontId="15" fillId="2" borderId="12" applyAlignment="1" pivotButton="0" quotePrefix="0" xfId="1">
      <alignment horizontal="center"/>
    </xf>
    <xf numFmtId="0" fontId="15" fillId="2" borderId="13" applyAlignment="1" pivotButton="0" quotePrefix="0" xfId="1">
      <alignment horizontal="center"/>
    </xf>
    <xf numFmtId="0" fontId="18" fillId="2" borderId="13" applyAlignment="1" pivotButton="0" quotePrefix="0" xfId="1">
      <alignment horizontal="center"/>
    </xf>
    <xf numFmtId="0" fontId="18" fillId="2" borderId="14" applyAlignment="1" pivotButton="0" quotePrefix="0" xfId="1">
      <alignment horizontal="center"/>
    </xf>
    <xf numFmtId="0" fontId="15" fillId="2" borderId="15" applyAlignment="1" pivotButton="0" quotePrefix="0" xfId="1">
      <alignment horizontal="center"/>
    </xf>
    <xf numFmtId="0" fontId="15" fillId="2" borderId="16" applyAlignment="1" pivotButton="0" quotePrefix="0" xfId="1">
      <alignment horizontal="center"/>
    </xf>
    <xf numFmtId="0" fontId="18" fillId="2" borderId="16" applyAlignment="1" pivotButton="0" quotePrefix="0" xfId="1">
      <alignment horizontal="center"/>
    </xf>
    <xf numFmtId="0" fontId="18" fillId="2" borderId="17" applyAlignment="1" pivotButton="0" quotePrefix="0" xfId="1">
      <alignment horizontal="center"/>
    </xf>
    <xf numFmtId="0" fontId="20" fillId="2" borderId="18" applyAlignment="1" pivotButton="0" quotePrefix="0" xfId="1">
      <alignment horizontal="center"/>
    </xf>
    <xf numFmtId="0" fontId="18" fillId="2" borderId="19" applyAlignment="1" pivotButton="0" quotePrefix="0" xfId="1">
      <alignment horizontal="center"/>
    </xf>
    <xf numFmtId="0" fontId="17" fillId="0" borderId="0" pivotButton="0" quotePrefix="0" xfId="1"/>
    <xf numFmtId="0" fontId="12" fillId="0" borderId="6" applyAlignment="1" pivotButton="0" quotePrefix="0" xfId="1">
      <alignment horizontal="left"/>
    </xf>
    <xf numFmtId="0" fontId="16" fillId="0" borderId="1" applyAlignment="1" pivotButton="0" quotePrefix="0" xfId="1">
      <alignment horizontal="center"/>
    </xf>
    <xf numFmtId="0" fontId="16" fillId="0" borderId="4" applyAlignment="1" pivotButton="0" quotePrefix="0" xfId="1">
      <alignment horizontal="center"/>
    </xf>
    <xf numFmtId="0" fontId="21" fillId="0" borderId="5" applyAlignment="1" pivotButton="0" quotePrefix="0" xfId="1">
      <alignment horizontal="center"/>
    </xf>
    <xf numFmtId="0" fontId="21" fillId="0" borderId="5" pivotButton="0" quotePrefix="0" xfId="1"/>
    <xf numFmtId="2" fontId="21" fillId="0" borderId="6" pivotButton="0" quotePrefix="0" xfId="1"/>
    <xf numFmtId="0" fontId="10" fillId="0" borderId="5" applyAlignment="1" pivotButton="0" quotePrefix="0" xfId="1">
      <alignment horizontal="center"/>
    </xf>
    <xf numFmtId="0" fontId="10" fillId="0" borderId="5" pivotButton="0" quotePrefix="0" xfId="1"/>
    <xf numFmtId="2" fontId="10" fillId="0" borderId="6" pivotButton="0" quotePrefix="0" xfId="1"/>
    <xf numFmtId="0" fontId="21" fillId="0" borderId="1" applyAlignment="1" pivotButton="0" quotePrefix="0" xfId="1">
      <alignment horizontal="center"/>
    </xf>
    <xf numFmtId="0" fontId="21" fillId="0" borderId="1" pivotButton="0" quotePrefix="0" xfId="1"/>
    <xf numFmtId="2" fontId="21" fillId="0" borderId="4" pivotButton="0" quotePrefix="0" xfId="1"/>
    <xf numFmtId="0" fontId="10" fillId="0" borderId="1" applyAlignment="1" pivotButton="0" quotePrefix="0" xfId="1">
      <alignment horizontal="center"/>
    </xf>
    <xf numFmtId="0" fontId="10" fillId="0" borderId="1" pivotButton="0" quotePrefix="0" xfId="1"/>
    <xf numFmtId="2" fontId="10" fillId="0" borderId="4" pivotButton="0" quotePrefix="0" xfId="1"/>
    <xf numFmtId="0" fontId="13" fillId="0" borderId="1" pivotButton="0" quotePrefix="0" xfId="1"/>
    <xf numFmtId="0" fontId="12" fillId="0" borderId="1" pivotButton="0" quotePrefix="0" xfId="1"/>
    <xf numFmtId="166" fontId="12" fillId="0" borderId="1" applyAlignment="1" pivotButton="0" quotePrefix="0" xfId="1">
      <alignment horizontal="center"/>
    </xf>
    <xf numFmtId="0" fontId="12" fillId="0" borderId="1" applyAlignment="1" pivotButton="0" quotePrefix="0" xfId="1">
      <alignment horizontal="center"/>
    </xf>
    <xf numFmtId="166" fontId="12" fillId="0" borderId="4" pivotButton="0" quotePrefix="0" xfId="1"/>
    <xf numFmtId="0" fontId="21" fillId="0" borderId="6" applyAlignment="1" pivotButton="0" quotePrefix="0" xfId="1">
      <alignment horizontal="center"/>
    </xf>
    <xf numFmtId="0" fontId="17" fillId="0" borderId="5" pivotButton="0" quotePrefix="0" xfId="1"/>
    <xf numFmtId="0" fontId="17" fillId="0" borderId="6" pivotButton="0" quotePrefix="0" xfId="1"/>
    <xf numFmtId="0" fontId="15" fillId="0" borderId="6" pivotButton="0" quotePrefix="0" xfId="1"/>
    <xf numFmtId="0" fontId="17" fillId="0" borderId="1" pivotButton="0" quotePrefix="0" xfId="1"/>
    <xf numFmtId="0" fontId="15" fillId="0" borderId="4" pivotButton="0" quotePrefix="0" xfId="1"/>
    <xf numFmtId="0" fontId="12" fillId="0" borderId="6" applyAlignment="1" pivotButton="0" quotePrefix="0" xfId="1">
      <alignment horizontal="center"/>
    </xf>
    <xf numFmtId="0" fontId="12" fillId="0" borderId="4" applyAlignment="1" pivotButton="0" quotePrefix="0" xfId="1">
      <alignment horizontal="center"/>
    </xf>
    <xf numFmtId="0" fontId="11" fillId="0" borderId="5" pivotButton="0" quotePrefix="0" xfId="1"/>
    <xf numFmtId="0" fontId="11" fillId="0" borderId="6" applyAlignment="1" pivotButton="0" quotePrefix="0" xfId="1">
      <alignment horizontal="center"/>
    </xf>
    <xf numFmtId="0" fontId="18" fillId="2" borderId="22" applyAlignment="1" pivotButton="0" quotePrefix="0" xfId="1">
      <alignment horizontal="center"/>
    </xf>
    <xf numFmtId="0" fontId="18" fillId="0" borderId="23" applyAlignment="1" pivotButton="0" quotePrefix="0" xfId="1">
      <alignment horizontal="center"/>
    </xf>
    <xf numFmtId="0" fontId="15" fillId="0" borderId="6" applyAlignment="1" pivotButton="0" quotePrefix="0" xfId="1">
      <alignment horizontal="center"/>
    </xf>
    <xf numFmtId="0" fontId="18" fillId="2" borderId="24" applyAlignment="1" pivotButton="0" quotePrefix="0" xfId="1">
      <alignment horizontal="center"/>
    </xf>
    <xf numFmtId="0" fontId="18" fillId="2" borderId="25" applyAlignment="1" pivotButton="0" quotePrefix="0" xfId="1">
      <alignment horizontal="center"/>
    </xf>
    <xf numFmtId="0" fontId="18" fillId="0" borderId="2" applyAlignment="1" pivotButton="0" quotePrefix="0" xfId="1">
      <alignment horizontal="center"/>
    </xf>
    <xf numFmtId="0" fontId="1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0" fontId="1" fillId="0" borderId="21" applyAlignment="1" pivotButton="0" quotePrefix="0" xfId="0">
      <alignment horizontal="center" vertical="center" wrapText="1"/>
    </xf>
    <xf numFmtId="164" fontId="1" fillId="0" borderId="21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center" vertical="center"/>
    </xf>
    <xf numFmtId="164" fontId="6" fillId="0" borderId="4" applyAlignment="1" pivotButton="0" quotePrefix="0" xfId="0">
      <alignment horizontal="center" vertical="center"/>
    </xf>
    <xf numFmtId="0" fontId="23" fillId="3" borderId="4" applyAlignment="1" pivotButton="0" quotePrefix="0" xfId="0">
      <alignment horizontal="center" vertical="center"/>
    </xf>
    <xf numFmtId="0" fontId="6" fillId="3" borderId="4" applyAlignment="1" pivotButton="0" quotePrefix="0" xfId="0">
      <alignment horizontal="center" vertical="center"/>
    </xf>
    <xf numFmtId="164" fontId="6" fillId="3" borderId="4" applyAlignment="1" pivotButton="0" quotePrefix="0" xfId="0">
      <alignment horizontal="center" vertical="center"/>
    </xf>
    <xf numFmtId="0" fontId="23" fillId="0" borderId="4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164" fontId="0" fillId="3" borderId="4" applyAlignment="1" pivotButton="0" quotePrefix="0" xfId="0">
      <alignment horizontal="center" vertical="center"/>
    </xf>
    <xf numFmtId="0" fontId="3" fillId="0" borderId="4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22" fillId="0" borderId="4" applyAlignment="1" pivotButton="0" quotePrefix="0" xfId="0">
      <alignment vertical="center"/>
    </xf>
    <xf numFmtId="58" fontId="24" fillId="0" borderId="0" applyAlignment="1" pivotButton="0" quotePrefix="0" xfId="0">
      <alignment horizontal="center" vertical="center"/>
    </xf>
    <xf numFmtId="0" fontId="1" fillId="4" borderId="6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1" fillId="4" borderId="0" applyAlignment="1" pivotButton="0" quotePrefix="0" xfId="0">
      <alignment horizontal="center" vertical="center"/>
    </xf>
    <xf numFmtId="0" fontId="1" fillId="3" borderId="4" applyAlignment="1" pivotButton="0" quotePrefix="0" xfId="0">
      <alignment horizontal="center" vertical="center"/>
    </xf>
    <xf numFmtId="164" fontId="0" fillId="4" borderId="4" applyAlignment="1" pivotButton="0" quotePrefix="0" xfId="0">
      <alignment horizontal="center" vertical="center"/>
    </xf>
    <xf numFmtId="0" fontId="27" fillId="0" borderId="4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58" fontId="27" fillId="0" borderId="4" applyAlignment="1" pivotButton="0" quotePrefix="0" xfId="0">
      <alignment horizontal="center" vertical="center"/>
    </xf>
    <xf numFmtId="0" fontId="27" fillId="0" borderId="4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0" borderId="21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/>
    </xf>
    <xf numFmtId="165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32" fillId="0" borderId="4" applyAlignment="1" pivotButton="0" quotePrefix="0" xfId="0">
      <alignment horizontal="left" vertical="center"/>
    </xf>
    <xf numFmtId="0" fontId="32" fillId="0" borderId="4" applyAlignment="1" pivotButton="0" quotePrefix="0" xfId="0">
      <alignment horizontal="center" vertical="center"/>
    </xf>
    <xf numFmtId="0" fontId="0" fillId="0" borderId="23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3" fillId="0" borderId="4" applyAlignment="1" pivotButton="0" quotePrefix="0" xfId="0">
      <alignment horizontal="center" vertical="center"/>
    </xf>
    <xf numFmtId="0" fontId="34" fillId="0" borderId="4" applyAlignment="1" pivotButton="0" quotePrefix="0" xfId="0">
      <alignment horizontal="center" vertical="center"/>
    </xf>
    <xf numFmtId="0" fontId="35" fillId="0" borderId="4" applyAlignment="1" pivotButton="0" quotePrefix="0" xfId="0">
      <alignment horizontal="center" vertical="center"/>
    </xf>
    <xf numFmtId="164" fontId="35" fillId="0" borderId="4" applyAlignment="1" pivotButton="0" quotePrefix="0" xfId="0">
      <alignment horizontal="center" vertical="center"/>
    </xf>
    <xf numFmtId="165" fontId="35" fillId="0" borderId="4" applyAlignment="1" pivotButton="0" quotePrefix="0" xfId="0">
      <alignment horizontal="center" vertical="center"/>
    </xf>
    <xf numFmtId="0" fontId="0" fillId="0" borderId="0" pivotButton="0" quotePrefix="0" xfId="0"/>
    <xf numFmtId="0" fontId="34" fillId="0" borderId="4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2" pivotButton="0" quotePrefix="0" xfId="0"/>
    <xf numFmtId="0" fontId="0" fillId="0" borderId="3" pivotButton="0" quotePrefix="0" xfId="0"/>
    <xf numFmtId="0" fontId="33" fillId="0" borderId="4" applyAlignment="1" pivotButton="0" quotePrefix="0" xfId="0">
      <alignment horizontal="center" vertical="center"/>
    </xf>
    <xf numFmtId="0" fontId="29" fillId="0" borderId="4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28" fillId="0" borderId="4" applyAlignment="1" pivotButton="0" quotePrefix="0" xfId="0">
      <alignment horizontal="center" vertical="center" wrapText="1"/>
    </xf>
    <xf numFmtId="0" fontId="26" fillId="0" borderId="4" applyAlignment="1" pivotButton="0" quotePrefix="0" xfId="0">
      <alignment horizontal="center" vertical="center" wrapText="1"/>
    </xf>
    <xf numFmtId="0" fontId="27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wrapText="1"/>
    </xf>
    <xf numFmtId="0" fontId="28" fillId="0" borderId="4" applyAlignment="1" pivotButton="0" quotePrefix="0" xfId="0">
      <alignment horizontal="left" vertical="center" wrapText="1"/>
    </xf>
    <xf numFmtId="0" fontId="29" fillId="2" borderId="4" applyAlignment="1" pivotButton="0" quotePrefix="0" xfId="0">
      <alignment horizontal="center" vertical="center" wrapText="1"/>
    </xf>
    <xf numFmtId="0" fontId="3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6" fillId="0" borderId="4" applyAlignment="1" pivotButton="0" quotePrefix="0" xfId="0">
      <alignment horizontal="center" vertical="center"/>
    </xf>
    <xf numFmtId="0" fontId="0" fillId="2" borderId="4" applyAlignment="1" pivotButton="0" quotePrefix="0" xfId="0">
      <alignment horizontal="center" vertical="center" wrapText="1"/>
    </xf>
    <xf numFmtId="0" fontId="0" fillId="0" borderId="20" pivotButton="0" quotePrefix="0" xfId="0"/>
    <xf numFmtId="0" fontId="29" fillId="0" borderId="4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58" fontId="24" fillId="0" borderId="4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164" fontId="1" fillId="0" borderId="0" applyAlignment="1" pivotButton="0" quotePrefix="0" xfId="0">
      <alignment horizontal="center" vertical="center"/>
    </xf>
    <xf numFmtId="0" fontId="22" fillId="0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 vertical="center" wrapText="1"/>
    </xf>
    <xf numFmtId="0" fontId="0" fillId="5" borderId="4" applyAlignment="1" pivotButton="0" quotePrefix="0" xfId="0">
      <alignment horizontal="center" vertical="center"/>
    </xf>
    <xf numFmtId="58" fontId="1" fillId="0" borderId="4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 vertical="center"/>
    </xf>
    <xf numFmtId="0" fontId="12" fillId="0" borderId="4" applyAlignment="1" pivotButton="0" quotePrefix="0" xfId="1">
      <alignment horizontal="left"/>
    </xf>
    <xf numFmtId="0" fontId="18" fillId="0" borderId="4" applyAlignment="1" pivotButton="0" quotePrefix="0" xfId="1">
      <alignment horizontal="center" vertical="top"/>
    </xf>
    <xf numFmtId="0" fontId="13" fillId="0" borderId="4" applyAlignment="1" pivotButton="0" quotePrefix="0" xfId="1">
      <alignment horizontal="left"/>
    </xf>
    <xf numFmtId="0" fontId="12" fillId="0" borderId="4" applyAlignment="1" pivotButton="0" quotePrefix="0" xfId="1">
      <alignment horizontal="center"/>
    </xf>
    <xf numFmtId="167" fontId="12" fillId="0" borderId="4" applyAlignment="1" pivotButton="0" quotePrefix="0" xfId="1">
      <alignment horizontal="left"/>
    </xf>
    <xf numFmtId="0" fontId="21" fillId="0" borderId="4" applyAlignment="1" pivotButton="0" quotePrefix="0" xfId="1">
      <alignment horizontal="center" vertical="center"/>
    </xf>
    <xf numFmtId="0" fontId="11" fillId="0" borderId="0" applyAlignment="1" pivotButton="0" quotePrefix="0" xfId="1">
      <alignment horizontal="center"/>
    </xf>
    <xf numFmtId="0" fontId="10" fillId="0" borderId="0" pivotButton="0" quotePrefix="0" xfId="1"/>
    <xf numFmtId="166" fontId="12" fillId="0" borderId="4" applyAlignment="1" pivotButton="0" quotePrefix="0" xfId="1">
      <alignment horizontal="left"/>
    </xf>
    <xf numFmtId="168" fontId="12" fillId="0" borderId="4" applyAlignment="1" pivotButton="0" quotePrefix="0" xfId="1">
      <alignment horizontal="left"/>
    </xf>
    <xf numFmtId="166" fontId="12" fillId="0" borderId="4" applyAlignment="1" pivotButton="0" quotePrefix="0" xfId="1">
      <alignment horizontal="center"/>
    </xf>
    <xf numFmtId="0" fontId="14" fillId="0" borderId="4" applyAlignment="1" pivotButton="0" quotePrefix="0" xfId="1">
      <alignment horizontal="center"/>
    </xf>
    <xf numFmtId="0" fontId="4" fillId="0" borderId="4" applyAlignment="1" pivotButton="0" quotePrefix="0" xfId="0">
      <alignment horizontal="center" vertical="center"/>
    </xf>
    <xf numFmtId="164" fontId="0" fillId="0" borderId="4" applyAlignment="1" pivotButton="0" quotePrefix="0" xfId="0">
      <alignment horizontal="center" vertical="center"/>
    </xf>
    <xf numFmtId="164" fontId="35" fillId="0" borderId="4" applyAlignment="1" pivotButton="0" quotePrefix="0" xfId="0">
      <alignment horizontal="center" vertical="center"/>
    </xf>
    <xf numFmtId="165" fontId="35" fillId="0" borderId="4" applyAlignment="1" pivotButton="0" quotePrefix="0" xfId="0">
      <alignment horizontal="center" vertical="center"/>
    </xf>
    <xf numFmtId="165" fontId="0" fillId="0" borderId="4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 vertical="center" wrapText="1"/>
    </xf>
    <xf numFmtId="164" fontId="1" fillId="0" borderId="21" applyAlignment="1" pivotButton="0" quotePrefix="0" xfId="0">
      <alignment horizontal="center" vertical="center" wrapText="1"/>
    </xf>
    <xf numFmtId="164" fontId="6" fillId="0" borderId="4" applyAlignment="1" pivotButton="0" quotePrefix="0" xfId="0">
      <alignment horizontal="center" vertical="center"/>
    </xf>
    <xf numFmtId="164" fontId="6" fillId="3" borderId="4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3" borderId="4" applyAlignment="1" pivotButton="0" quotePrefix="0" xfId="0">
      <alignment horizontal="center" vertical="center"/>
    </xf>
    <xf numFmtId="164" fontId="0" fillId="4" borderId="4" applyAlignment="1" pivotButton="0" quotePrefix="0" xfId="0">
      <alignment horizontal="center" vertical="center"/>
    </xf>
    <xf numFmtId="167" fontId="12" fillId="0" borderId="4" applyAlignment="1" pivotButton="0" quotePrefix="0" xfId="1">
      <alignment horizontal="left"/>
    </xf>
    <xf numFmtId="168" fontId="12" fillId="0" borderId="4" applyAlignment="1" pivotButton="0" quotePrefix="0" xfId="1">
      <alignment horizontal="left"/>
    </xf>
    <xf numFmtId="166" fontId="12" fillId="0" borderId="4" applyAlignment="1" pivotButton="0" quotePrefix="0" xfId="1">
      <alignment horizontal="left"/>
    </xf>
    <xf numFmtId="166" fontId="12" fillId="0" borderId="1" applyAlignment="1" pivotButton="0" quotePrefix="0" xfId="1">
      <alignment horizontal="center"/>
    </xf>
    <xf numFmtId="166" fontId="12" fillId="0" borderId="4" pivotButton="0" quotePrefix="0" xfId="1"/>
    <xf numFmtId="166" fontId="12" fillId="0" borderId="4" applyAlignment="1" pivotButton="0" quotePrefix="0" xfId="1">
      <alignment horizontal="center"/>
    </xf>
    <xf numFmtId="164" fontId="5" fillId="0" borderId="4" applyAlignment="1" pivotButton="0" quotePrefix="0" xfId="0">
      <alignment horizontal="center" vertical="center"/>
    </xf>
    <xf numFmtId="165" fontId="5" fillId="0" borderId="4" applyAlignment="1" pivotButton="0" quotePrefix="0" xfId="0">
      <alignment horizontal="center" vertical="center"/>
    </xf>
    <xf numFmtId="164" fontId="1" fillId="0" borderId="3" applyAlignment="1" pivotButton="0" quotePrefix="0" xfId="0">
      <alignment horizontal="center" vertical="center" wrapText="1"/>
    </xf>
    <xf numFmtId="0" fontId="39" fillId="0" borderId="31" applyAlignment="1" pivotButton="0" quotePrefix="0" xfId="0">
      <alignment horizontal="center" vertical="center"/>
    </xf>
    <xf numFmtId="0" fontId="0" fillId="0" borderId="34" pivotButton="0" quotePrefix="0" xfId="0"/>
    <xf numFmtId="0" fontId="0" fillId="0" borderId="35" pivotButton="0" quotePrefix="0" xfId="0"/>
    <xf numFmtId="0" fontId="38" fillId="0" borderId="31" applyAlignment="1" pivotButton="0" quotePrefix="0" xfId="0">
      <alignment horizontal="center" vertical="center" wrapText="1"/>
    </xf>
  </cellXfs>
  <cellStyles count="2">
    <cellStyle name="常规" xfId="0" builtinId="0"/>
    <cellStyle name="Normal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Relationship Type="http://schemas.openxmlformats.org/officeDocument/2006/relationships/image" Target="/xl/media/image14.jpeg" Id="rId14"/><Relationship Type="http://schemas.openxmlformats.org/officeDocument/2006/relationships/image" Target="/xl/media/image15.jpeg" Id="rId15"/><Relationship Type="http://schemas.openxmlformats.org/officeDocument/2006/relationships/image" Target="/xl/media/image16.jpeg" Id="rId16"/><Relationship Type="http://schemas.openxmlformats.org/officeDocument/2006/relationships/image" Target="/xl/media/image17.jpeg" Id="rId17"/><Relationship Type="http://schemas.openxmlformats.org/officeDocument/2006/relationships/image" Target="/xl/media/image18.jpeg" Id="rId18"/><Relationship Type="http://schemas.openxmlformats.org/officeDocument/2006/relationships/image" Target="/xl/media/image19.jpeg" Id="rId19"/><Relationship Type="http://schemas.openxmlformats.org/officeDocument/2006/relationships/image" Target="/xl/media/image20.jpeg" Id="rId20"/><Relationship Type="http://schemas.openxmlformats.org/officeDocument/2006/relationships/image" Target="/xl/media/image21.jpeg" Id="rId21"/><Relationship Type="http://schemas.openxmlformats.org/officeDocument/2006/relationships/image" Target="/xl/media/image22.jpeg" Id="rId22"/><Relationship Type="http://schemas.openxmlformats.org/officeDocument/2006/relationships/image" Target="/xl/media/image23.jpeg" Id="rId23"/><Relationship Type="http://schemas.openxmlformats.org/officeDocument/2006/relationships/image" Target="/xl/media/image24.jpeg" Id="rId24"/><Relationship Type="http://schemas.openxmlformats.org/officeDocument/2006/relationships/image" Target="/xl/media/image25.jpeg" Id="rId25"/><Relationship Type="http://schemas.openxmlformats.org/officeDocument/2006/relationships/image" Target="/xl/media/image26.jpeg" Id="rId26"/><Relationship Type="http://schemas.openxmlformats.org/officeDocument/2006/relationships/image" Target="/xl/media/image27.jpeg" Id="rId27"/><Relationship Type="http://schemas.openxmlformats.org/officeDocument/2006/relationships/image" Target="/xl/media/image28.jpeg" Id="rId28"/><Relationship Type="http://schemas.openxmlformats.org/officeDocument/2006/relationships/image" Target="/xl/media/image29.jpeg" Id="rId29"/><Relationship Type="http://schemas.openxmlformats.org/officeDocument/2006/relationships/image" Target="/xl/media/image30.jpeg" Id="rId30"/><Relationship Type="http://schemas.openxmlformats.org/officeDocument/2006/relationships/image" Target="/xl/media/image31.jpeg" Id="rId31"/><Relationship Type="http://schemas.openxmlformats.org/officeDocument/2006/relationships/image" Target="/xl/media/image32.jpeg" Id="rId32"/><Relationship Type="http://schemas.openxmlformats.org/officeDocument/2006/relationships/image" Target="/xl/media/image33.jpeg" Id="rId33"/><Relationship Type="http://schemas.openxmlformats.org/officeDocument/2006/relationships/image" Target="/xl/media/image34.jpeg" Id="rId34"/><Relationship Type="http://schemas.openxmlformats.org/officeDocument/2006/relationships/image" Target="/xl/media/image35.jpeg" Id="rId35"/><Relationship Type="http://schemas.openxmlformats.org/officeDocument/2006/relationships/image" Target="/xl/media/image36.jpeg" Id="rId36"/><Relationship Type="http://schemas.openxmlformats.org/officeDocument/2006/relationships/image" Target="/xl/media/image37.jpeg" Id="rId37"/><Relationship Type="http://schemas.openxmlformats.org/officeDocument/2006/relationships/image" Target="/xl/media/image38.jpeg" Id="rId38"/><Relationship Type="http://schemas.openxmlformats.org/officeDocument/2006/relationships/image" Target="/xl/media/image39.jpeg" Id="rId39"/><Relationship Type="http://schemas.openxmlformats.org/officeDocument/2006/relationships/image" Target="/xl/media/image40.jpeg" Id="rId40"/><Relationship Type="http://schemas.openxmlformats.org/officeDocument/2006/relationships/image" Target="/xl/media/image41.jpeg" Id="rId41"/><Relationship Type="http://schemas.openxmlformats.org/officeDocument/2006/relationships/image" Target="/xl/media/image42.jpeg" Id="rId42"/><Relationship Type="http://schemas.openxmlformats.org/officeDocument/2006/relationships/image" Target="/xl/media/image43.jpeg" Id="rId43"/><Relationship Type="http://schemas.openxmlformats.org/officeDocument/2006/relationships/image" Target="/xl/media/image44.jpeg" Id="rId44"/><Relationship Type="http://schemas.openxmlformats.org/officeDocument/2006/relationships/image" Target="/xl/media/image45.jpeg" Id="rId45"/><Relationship Type="http://schemas.openxmlformats.org/officeDocument/2006/relationships/image" Target="/xl/media/image46.jpeg" Id="rId46"/><Relationship Type="http://schemas.openxmlformats.org/officeDocument/2006/relationships/image" Target="/xl/media/image47.jpeg" Id="rId47"/><Relationship Type="http://schemas.openxmlformats.org/officeDocument/2006/relationships/image" Target="/xl/media/image48.jpeg" Id="rId48"/><Relationship Type="http://schemas.openxmlformats.org/officeDocument/2006/relationships/image" Target="/xl/media/image49.jpeg" Id="rId49"/><Relationship Type="http://schemas.openxmlformats.org/officeDocument/2006/relationships/image" Target="/xl/media/image50.jpeg" Id="rId50"/><Relationship Type="http://schemas.openxmlformats.org/officeDocument/2006/relationships/image" Target="/xl/media/image51.jpeg" Id="rId51"/><Relationship Type="http://schemas.openxmlformats.org/officeDocument/2006/relationships/image" Target="/xl/media/image52.jpeg" Id="rId52"/><Relationship Type="http://schemas.openxmlformats.org/officeDocument/2006/relationships/image" Target="/xl/media/image53.jpeg" Id="rId53"/><Relationship Type="http://schemas.openxmlformats.org/officeDocument/2006/relationships/image" Target="/xl/media/image54.jpeg" Id="rId54"/><Relationship Type="http://schemas.openxmlformats.org/officeDocument/2006/relationships/image" Target="/xl/media/image55.jpeg" Id="rId55"/><Relationship Type="http://schemas.openxmlformats.org/officeDocument/2006/relationships/image" Target="/xl/media/image56.jpeg" Id="rId56"/><Relationship Type="http://schemas.openxmlformats.org/officeDocument/2006/relationships/image" Target="/xl/media/image57.jpeg" Id="rId57"/><Relationship Type="http://schemas.openxmlformats.org/officeDocument/2006/relationships/image" Target="/xl/media/image58.jpeg" Id="rId58"/><Relationship Type="http://schemas.openxmlformats.org/officeDocument/2006/relationships/image" Target="/xl/media/image59.jpeg" Id="rId59"/><Relationship Type="http://schemas.openxmlformats.org/officeDocument/2006/relationships/image" Target="/xl/media/image60.jpeg" Id="rId60"/><Relationship Type="http://schemas.openxmlformats.org/officeDocument/2006/relationships/image" Target="/xl/media/image61.jpeg" Id="rId61"/><Relationship Type="http://schemas.openxmlformats.org/officeDocument/2006/relationships/image" Target="/xl/media/image62.jpeg" Id="rId62"/><Relationship Type="http://schemas.openxmlformats.org/officeDocument/2006/relationships/image" Target="/xl/media/image63.jpeg" Id="rId63"/><Relationship Type="http://schemas.openxmlformats.org/officeDocument/2006/relationships/image" Target="/xl/media/image64.jpeg" Id="rId64"/><Relationship Type="http://schemas.openxmlformats.org/officeDocument/2006/relationships/image" Target="/xl/media/image65.jpeg" Id="rId65"/></Relationships>
</file>

<file path=xl/drawings/_rels/drawing2.xml.rels><Relationships xmlns="http://schemas.openxmlformats.org/package/2006/relationships"><Relationship Type="http://schemas.openxmlformats.org/officeDocument/2006/relationships/image" Target="/xl/media/image66.png" Id="rId1"/><Relationship Type="http://schemas.openxmlformats.org/officeDocument/2006/relationships/image" Target="/xl/media/image67.png" Id="rId2"/><Relationship Type="http://schemas.openxmlformats.org/officeDocument/2006/relationships/image" Target="/xl/media/image68.png" Id="rId3"/><Relationship Type="http://schemas.openxmlformats.org/officeDocument/2006/relationships/image" Target="/xl/media/image69.png" Id="rId4"/><Relationship Type="http://schemas.openxmlformats.org/officeDocument/2006/relationships/image" Target="/xl/media/image70.png" Id="rId5"/><Relationship Type="http://schemas.openxmlformats.org/officeDocument/2006/relationships/image" Target="/xl/media/image71.png" Id="rId6"/><Relationship Type="http://schemas.openxmlformats.org/officeDocument/2006/relationships/image" Target="/xl/media/image72.png" Id="rId7"/><Relationship Type="http://schemas.openxmlformats.org/officeDocument/2006/relationships/image" Target="/xl/media/image73.png" Id="rId8"/><Relationship Type="http://schemas.openxmlformats.org/officeDocument/2006/relationships/image" Target="/xl/media/image74.png" Id="rId9"/><Relationship Type="http://schemas.openxmlformats.org/officeDocument/2006/relationships/image" Target="/xl/media/image75.png" Id="rId10"/><Relationship Type="http://schemas.openxmlformats.org/officeDocument/2006/relationships/image" Target="/xl/media/image76.png" Id="rId11"/><Relationship Type="http://schemas.openxmlformats.org/officeDocument/2006/relationships/image" Target="/xl/media/image77.png" Id="rId12"/><Relationship Type="http://schemas.openxmlformats.org/officeDocument/2006/relationships/image" Target="/xl/media/image78.png" Id="rId13"/><Relationship Type="http://schemas.openxmlformats.org/officeDocument/2006/relationships/image" Target="/xl/media/image79.png" Id="rId14"/><Relationship Type="http://schemas.openxmlformats.org/officeDocument/2006/relationships/image" Target="/xl/media/image80.png" Id="rId15"/><Relationship Type="http://schemas.openxmlformats.org/officeDocument/2006/relationships/image" Target="/xl/media/image81.png" Id="rId16"/><Relationship Type="http://schemas.openxmlformats.org/officeDocument/2006/relationships/image" Target="/xl/media/image82.png" Id="rId17"/><Relationship Type="http://schemas.openxmlformats.org/officeDocument/2006/relationships/image" Target="/xl/media/image83.png" Id="rId18"/><Relationship Type="http://schemas.openxmlformats.org/officeDocument/2006/relationships/image" Target="/xl/media/image84.png" Id="rId19"/><Relationship Type="http://schemas.openxmlformats.org/officeDocument/2006/relationships/image" Target="/xl/media/image85.png" Id="rId20"/><Relationship Type="http://schemas.openxmlformats.org/officeDocument/2006/relationships/image" Target="/xl/media/image86.png" Id="rId21"/><Relationship Type="http://schemas.openxmlformats.org/officeDocument/2006/relationships/image" Target="/xl/media/image87.png" Id="rId22"/><Relationship Type="http://schemas.openxmlformats.org/officeDocument/2006/relationships/image" Target="/xl/media/image88.png" Id="rId23"/><Relationship Type="http://schemas.openxmlformats.org/officeDocument/2006/relationships/image" Target="/xl/media/image89.png" Id="rId24"/><Relationship Type="http://schemas.openxmlformats.org/officeDocument/2006/relationships/image" Target="/xl/media/image90.png" Id="rId25"/><Relationship Type="http://schemas.openxmlformats.org/officeDocument/2006/relationships/image" Target="/xl/media/image91.png" Id="rId26"/><Relationship Type="http://schemas.openxmlformats.org/officeDocument/2006/relationships/image" Target="/xl/media/image92.png" Id="rId27"/><Relationship Type="http://schemas.openxmlformats.org/officeDocument/2006/relationships/image" Target="/xl/media/image93.png" Id="rId28"/><Relationship Type="http://schemas.openxmlformats.org/officeDocument/2006/relationships/image" Target="/xl/media/image94.png" Id="rId29"/><Relationship Type="http://schemas.openxmlformats.org/officeDocument/2006/relationships/image" Target="/xl/media/image95.png" Id="rId30"/><Relationship Type="http://schemas.openxmlformats.org/officeDocument/2006/relationships/image" Target="/xl/media/image96.png" Id="rId31"/><Relationship Type="http://schemas.openxmlformats.org/officeDocument/2006/relationships/image" Target="/xl/media/image97.png" Id="rId32"/><Relationship Type="http://schemas.openxmlformats.org/officeDocument/2006/relationships/image" Target="/xl/media/image98.png" Id="rId33"/><Relationship Type="http://schemas.openxmlformats.org/officeDocument/2006/relationships/image" Target="/xl/media/image99.png" Id="rId34"/><Relationship Type="http://schemas.openxmlformats.org/officeDocument/2006/relationships/image" Target="/xl/media/image100.png" Id="rId35"/><Relationship Type="http://schemas.openxmlformats.org/officeDocument/2006/relationships/image" Target="/xl/media/image101.png" Id="rId36"/><Relationship Type="http://schemas.openxmlformats.org/officeDocument/2006/relationships/image" Target="/xl/media/image102.png" Id="rId37"/><Relationship Type="http://schemas.openxmlformats.org/officeDocument/2006/relationships/image" Target="/xl/media/image103.png" Id="rId38"/><Relationship Type="http://schemas.openxmlformats.org/officeDocument/2006/relationships/image" Target="/xl/media/image104.png" Id="rId39"/><Relationship Type="http://schemas.openxmlformats.org/officeDocument/2006/relationships/image" Target="/xl/media/image105.png" Id="rId40"/><Relationship Type="http://schemas.openxmlformats.org/officeDocument/2006/relationships/image" Target="/xl/media/image106.png" Id="rId41"/><Relationship Type="http://schemas.openxmlformats.org/officeDocument/2006/relationships/image" Target="/xl/media/image107.png" Id="rId42"/><Relationship Type="http://schemas.openxmlformats.org/officeDocument/2006/relationships/image" Target="/xl/media/image108.png" Id="rId43"/><Relationship Type="http://schemas.openxmlformats.org/officeDocument/2006/relationships/image" Target="/xl/media/image109.png" Id="rId44"/><Relationship Type="http://schemas.openxmlformats.org/officeDocument/2006/relationships/image" Target="/xl/media/image110.png" Id="rId45"/><Relationship Type="http://schemas.openxmlformats.org/officeDocument/2006/relationships/image" Target="/xl/media/image111.png" Id="rId46"/><Relationship Type="http://schemas.openxmlformats.org/officeDocument/2006/relationships/image" Target="/xl/media/image112.png" Id="rId47"/><Relationship Type="http://schemas.openxmlformats.org/officeDocument/2006/relationships/image" Target="/xl/media/image113.png" Id="rId48"/><Relationship Type="http://schemas.openxmlformats.org/officeDocument/2006/relationships/image" Target="/xl/media/image114.png" Id="rId49"/><Relationship Type="http://schemas.openxmlformats.org/officeDocument/2006/relationships/image" Target="/xl/media/image115.png" Id="rId50"/><Relationship Type="http://schemas.openxmlformats.org/officeDocument/2006/relationships/image" Target="/xl/media/image116.png" Id="rId51"/><Relationship Type="http://schemas.openxmlformats.org/officeDocument/2006/relationships/image" Target="/xl/media/image117.png" Id="rId52"/><Relationship Type="http://schemas.openxmlformats.org/officeDocument/2006/relationships/image" Target="/xl/media/image118.png" Id="rId53"/><Relationship Type="http://schemas.openxmlformats.org/officeDocument/2006/relationships/image" Target="/xl/media/image119.png" Id="rId54"/><Relationship Type="http://schemas.openxmlformats.org/officeDocument/2006/relationships/image" Target="/xl/media/image120.png" Id="rId55"/><Relationship Type="http://schemas.openxmlformats.org/officeDocument/2006/relationships/image" Target="/xl/media/image121.png" Id="rId56"/><Relationship Type="http://schemas.openxmlformats.org/officeDocument/2006/relationships/image" Target="/xl/media/image122.png" Id="rId57"/><Relationship Type="http://schemas.openxmlformats.org/officeDocument/2006/relationships/image" Target="/xl/media/image123.png" Id="rId58"/><Relationship Type="http://schemas.openxmlformats.org/officeDocument/2006/relationships/image" Target="/xl/media/image124.png" Id="rId59"/><Relationship Type="http://schemas.openxmlformats.org/officeDocument/2006/relationships/image" Target="/xl/media/image125.png" Id="rId60"/><Relationship Type="http://schemas.openxmlformats.org/officeDocument/2006/relationships/image" Target="/xl/media/image126.png" Id="rId61"/><Relationship Type="http://schemas.openxmlformats.org/officeDocument/2006/relationships/image" Target="/xl/media/image127.png" Id="rId62"/><Relationship Type="http://schemas.openxmlformats.org/officeDocument/2006/relationships/image" Target="/xl/media/image128.png" Id="rId63"/><Relationship Type="http://schemas.openxmlformats.org/officeDocument/2006/relationships/image" Target="/xl/media/image129.png" Id="rId64"/><Relationship Type="http://schemas.openxmlformats.org/officeDocument/2006/relationships/image" Target="/xl/media/image130.png" Id="rId65"/></Relationships>
</file>

<file path=xl/drawings/drawing1.xml><?xml version="1.0" encoding="utf-8"?>
<wsDr xmlns="http://schemas.openxmlformats.org/drawingml/2006/spreadsheetDrawing">
  <twoCellAnchor editAs="oneCell">
    <from>
      <col>2</col>
      <colOff>25400</colOff>
      <row>3</row>
      <rowOff>25400</rowOff>
    </from>
    <to>
      <col>2</col>
      <colOff>1235075</colOff>
      <row>3</row>
      <rowOff>1105399</rowOff>
    </to>
    <pic>
      <nvPicPr>
        <cNvPr id="2" name="MaWeiEr_1" descr="C:\Users\Lenovo\Pictures\二维码\0001.jpg"/>
        <cNvPicPr/>
      </nvPicPr>
      <blipFill>
        <a:blip xmlns:a="http://schemas.openxmlformats.org/drawingml/2006/main" xmlns:r="http://schemas.openxmlformats.org/officeDocument/2006/relationships" r:embed="rId1" r:link="rId2"/>
        <a:stretch xmlns:a="http://schemas.openxmlformats.org/drawingml/2006/main">
          <a:fillRect/>
        </a:stretch>
      </blipFill>
      <spPr>
        <a:xfrm xmlns:a="http://schemas.openxmlformats.org/drawingml/2006/main">
          <a:off x="2473325" y="8826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4</row>
      <rowOff>25400</rowOff>
    </from>
    <to>
      <col>2</col>
      <colOff>1235075</colOff>
      <row>4</row>
      <rowOff>1105399</rowOff>
    </to>
    <pic>
      <nvPicPr>
        <cNvPr id="3" name="MaWeiEr_2" descr="C:\Users\Lenovo\Pictures\二维码\0002.jpg"/>
        <cNvPicPr/>
      </nvPicPr>
      <blipFill>
        <a:blip xmlns:a="http://schemas.openxmlformats.org/drawingml/2006/main" xmlns:r="http://schemas.openxmlformats.org/officeDocument/2006/relationships" r:embed="rId2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20129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5</row>
      <rowOff>25400</rowOff>
    </from>
    <to>
      <col>2</col>
      <colOff>1235075</colOff>
      <row>5</row>
      <rowOff>1105399</rowOff>
    </to>
    <pic>
      <nvPicPr>
        <cNvPr id="4" name="MaWeiEr_3" descr="C:\Users\Lenovo\Pictures\二维码\0003.jpg"/>
        <cNvPicPr/>
      </nvPicPr>
      <blipFill>
        <a:blip xmlns:a="http://schemas.openxmlformats.org/drawingml/2006/main" xmlns:r="http://schemas.openxmlformats.org/officeDocument/2006/relationships" r:embed="rId3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31432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6</row>
      <rowOff>25400</rowOff>
    </from>
    <to>
      <col>2</col>
      <colOff>1235075</colOff>
      <row>6</row>
      <rowOff>1105399</rowOff>
    </to>
    <pic>
      <nvPicPr>
        <cNvPr id="5" name="MaWeiEr_4" descr="C:\Users\Lenovo\Pictures\二维码\0004.jpg"/>
        <cNvPicPr/>
      </nvPicPr>
      <blipFill>
        <a:blip xmlns:a="http://schemas.openxmlformats.org/drawingml/2006/main" xmlns:r="http://schemas.openxmlformats.org/officeDocument/2006/relationships" r:embed="rId4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42735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7</row>
      <rowOff>25400</rowOff>
    </from>
    <to>
      <col>2</col>
      <colOff>1235075</colOff>
      <row>7</row>
      <rowOff>1105399</rowOff>
    </to>
    <pic>
      <nvPicPr>
        <cNvPr id="6" name="MaWeiEr_5" descr="C:\Users\Lenovo\Pictures\二维码\0005.jpg"/>
        <cNvPicPr/>
      </nvPicPr>
      <blipFill>
        <a:blip xmlns:a="http://schemas.openxmlformats.org/drawingml/2006/main" xmlns:r="http://schemas.openxmlformats.org/officeDocument/2006/relationships" r:embed="rId5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54038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8</row>
      <rowOff>25400</rowOff>
    </from>
    <to>
      <col>2</col>
      <colOff>1235075</colOff>
      <row>8</row>
      <rowOff>1105399</rowOff>
    </to>
    <pic>
      <nvPicPr>
        <cNvPr id="7" name="MaWeiEr_6" descr="C:\Users\Lenovo\Pictures\二维码\0006.jpg"/>
        <cNvPicPr/>
      </nvPicPr>
      <blipFill>
        <a:blip xmlns:a="http://schemas.openxmlformats.org/drawingml/2006/main" xmlns:r="http://schemas.openxmlformats.org/officeDocument/2006/relationships" r:embed="rId6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65341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9</row>
      <rowOff>25400</rowOff>
    </from>
    <to>
      <col>2</col>
      <colOff>1235075</colOff>
      <row>9</row>
      <rowOff>1105399</rowOff>
    </to>
    <pic>
      <nvPicPr>
        <cNvPr id="8" name="MaWeiEr_7" descr="C:\Users\Lenovo\Pictures\二维码\0007.jpg"/>
        <cNvPicPr/>
      </nvPicPr>
      <blipFill>
        <a:blip xmlns:a="http://schemas.openxmlformats.org/drawingml/2006/main" xmlns:r="http://schemas.openxmlformats.org/officeDocument/2006/relationships" r:embed="rId7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76644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10</row>
      <rowOff>25400</rowOff>
    </from>
    <to>
      <col>2</col>
      <colOff>1235075</colOff>
      <row>10</row>
      <rowOff>1105399</rowOff>
    </to>
    <pic>
      <nvPicPr>
        <cNvPr id="9" name="MaWeiEr_8" descr="C:\Users\Lenovo\Pictures\二维码\0008.jpg"/>
        <cNvPicPr/>
      </nvPicPr>
      <blipFill>
        <a:blip xmlns:a="http://schemas.openxmlformats.org/drawingml/2006/main" xmlns:r="http://schemas.openxmlformats.org/officeDocument/2006/relationships" r:embed="rId8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87947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11</row>
      <rowOff>25400</rowOff>
    </from>
    <to>
      <col>2</col>
      <colOff>1235075</colOff>
      <row>11</row>
      <rowOff>1105399</rowOff>
    </to>
    <pic>
      <nvPicPr>
        <cNvPr id="10" name="MaWeiEr_9" descr="C:\Users\Lenovo\Pictures\二维码\0009.jpg"/>
        <cNvPicPr/>
      </nvPicPr>
      <blipFill>
        <a:blip xmlns:a="http://schemas.openxmlformats.org/drawingml/2006/main" xmlns:r="http://schemas.openxmlformats.org/officeDocument/2006/relationships" r:embed="rId9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99250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12</row>
      <rowOff>25400</rowOff>
    </from>
    <to>
      <col>2</col>
      <colOff>1235075</colOff>
      <row>12</row>
      <rowOff>1105399</rowOff>
    </to>
    <pic>
      <nvPicPr>
        <cNvPr id="11" name="MaWeiEr_10" descr="C:\Users\Lenovo\Pictures\二维码\0010.jpg"/>
        <cNvPicPr/>
      </nvPicPr>
      <blipFill>
        <a:blip xmlns:a="http://schemas.openxmlformats.org/drawingml/2006/main" xmlns:r="http://schemas.openxmlformats.org/officeDocument/2006/relationships" r:embed="rId10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110553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13</row>
      <rowOff>25400</rowOff>
    </from>
    <to>
      <col>2</col>
      <colOff>1235075</colOff>
      <row>13</row>
      <rowOff>1105399</rowOff>
    </to>
    <pic>
      <nvPicPr>
        <cNvPr id="12" name="MaWeiEr_11" descr="C:\Users\Lenovo\Pictures\二维码\0011.jpg"/>
        <cNvPicPr/>
      </nvPicPr>
      <blipFill>
        <a:blip xmlns:a="http://schemas.openxmlformats.org/drawingml/2006/main" xmlns:r="http://schemas.openxmlformats.org/officeDocument/2006/relationships" r:embed="rId11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121856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14</row>
      <rowOff>25400</rowOff>
    </from>
    <to>
      <col>2</col>
      <colOff>1235075</colOff>
      <row>14</row>
      <rowOff>1105399</rowOff>
    </to>
    <pic>
      <nvPicPr>
        <cNvPr id="13" name="MaWeiEr_12" descr="C:\Users\Lenovo\Pictures\二维码\0012.jpg"/>
        <cNvPicPr/>
      </nvPicPr>
      <blipFill>
        <a:blip xmlns:a="http://schemas.openxmlformats.org/drawingml/2006/main" xmlns:r="http://schemas.openxmlformats.org/officeDocument/2006/relationships" r:embed="rId12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133159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15</row>
      <rowOff>25400</rowOff>
    </from>
    <to>
      <col>2</col>
      <colOff>1235075</colOff>
      <row>15</row>
      <rowOff>1105399</rowOff>
    </to>
    <pic>
      <nvPicPr>
        <cNvPr id="14" name="MaWeiEr_13" descr="C:\Users\Lenovo\Pictures\二维码\0013.jpg"/>
        <cNvPicPr/>
      </nvPicPr>
      <blipFill>
        <a:blip xmlns:a="http://schemas.openxmlformats.org/drawingml/2006/main" xmlns:r="http://schemas.openxmlformats.org/officeDocument/2006/relationships" r:embed="rId13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144462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16</row>
      <rowOff>25400</rowOff>
    </from>
    <to>
      <col>2</col>
      <colOff>1235075</colOff>
      <row>16</row>
      <rowOff>1105399</rowOff>
    </to>
    <pic>
      <nvPicPr>
        <cNvPr id="15" name="MaWeiEr_14" descr="C:\Users\Lenovo\Pictures\二维码\0014.jpg"/>
        <cNvPicPr/>
      </nvPicPr>
      <blipFill>
        <a:blip xmlns:a="http://schemas.openxmlformats.org/drawingml/2006/main" xmlns:r="http://schemas.openxmlformats.org/officeDocument/2006/relationships" r:embed="rId14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155765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17</row>
      <rowOff>25400</rowOff>
    </from>
    <to>
      <col>2</col>
      <colOff>1235075</colOff>
      <row>17</row>
      <rowOff>1105399</rowOff>
    </to>
    <pic>
      <nvPicPr>
        <cNvPr id="16" name="MaWeiEr_15" descr="C:\Users\Lenovo\Pictures\二维码\0015.jpg"/>
        <cNvPicPr/>
      </nvPicPr>
      <blipFill>
        <a:blip xmlns:a="http://schemas.openxmlformats.org/drawingml/2006/main" xmlns:r="http://schemas.openxmlformats.org/officeDocument/2006/relationships" r:embed="rId15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167068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18</row>
      <rowOff>25400</rowOff>
    </from>
    <to>
      <col>2</col>
      <colOff>1235075</colOff>
      <row>18</row>
      <rowOff>1105399</rowOff>
    </to>
    <pic>
      <nvPicPr>
        <cNvPr id="17" name="MaWeiEr_16" descr="C:\Users\Lenovo\Pictures\二维码\0016.jpg"/>
        <cNvPicPr/>
      </nvPicPr>
      <blipFill>
        <a:blip xmlns:a="http://schemas.openxmlformats.org/drawingml/2006/main" xmlns:r="http://schemas.openxmlformats.org/officeDocument/2006/relationships" r:embed="rId16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178371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19</row>
      <rowOff>25400</rowOff>
    </from>
    <to>
      <col>2</col>
      <colOff>1235075</colOff>
      <row>19</row>
      <rowOff>1105399</rowOff>
    </to>
    <pic>
      <nvPicPr>
        <cNvPr id="18" name="MaWeiEr_17" descr="C:\Users\Lenovo\Pictures\二维码\0017.jpg"/>
        <cNvPicPr/>
      </nvPicPr>
      <blipFill>
        <a:blip xmlns:a="http://schemas.openxmlformats.org/drawingml/2006/main" xmlns:r="http://schemas.openxmlformats.org/officeDocument/2006/relationships" r:embed="rId17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189674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20</row>
      <rowOff>25400</rowOff>
    </from>
    <to>
      <col>2</col>
      <colOff>1235075</colOff>
      <row>20</row>
      <rowOff>1105399</rowOff>
    </to>
    <pic>
      <nvPicPr>
        <cNvPr id="19" name="MaWeiEr_18" descr="C:\Users\Lenovo\Pictures\二维码\0018.jpg"/>
        <cNvPicPr/>
      </nvPicPr>
      <blipFill>
        <a:blip xmlns:a="http://schemas.openxmlformats.org/drawingml/2006/main" xmlns:r="http://schemas.openxmlformats.org/officeDocument/2006/relationships" r:embed="rId18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200977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21</row>
      <rowOff>25400</rowOff>
    </from>
    <to>
      <col>2</col>
      <colOff>1235075</colOff>
      <row>21</row>
      <rowOff>1105399</rowOff>
    </to>
    <pic>
      <nvPicPr>
        <cNvPr id="20" name="MaWeiEr_19" descr="C:\Users\Lenovo\Pictures\二维码\0019.jpg"/>
        <cNvPicPr/>
      </nvPicPr>
      <blipFill>
        <a:blip xmlns:a="http://schemas.openxmlformats.org/drawingml/2006/main" xmlns:r="http://schemas.openxmlformats.org/officeDocument/2006/relationships" r:embed="rId19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212280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22</row>
      <rowOff>25400</rowOff>
    </from>
    <to>
      <col>2</col>
      <colOff>1235075</colOff>
      <row>22</row>
      <rowOff>1105399</rowOff>
    </to>
    <pic>
      <nvPicPr>
        <cNvPr id="21" name="MaWeiEr_20" descr="C:\Users\Lenovo\Pictures\二维码\0020.jpg"/>
        <cNvPicPr/>
      </nvPicPr>
      <blipFill>
        <a:blip xmlns:a="http://schemas.openxmlformats.org/drawingml/2006/main" xmlns:r="http://schemas.openxmlformats.org/officeDocument/2006/relationships" r:embed="rId20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223583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23</row>
      <rowOff>25400</rowOff>
    </from>
    <to>
      <col>2</col>
      <colOff>1235075</colOff>
      <row>23</row>
      <rowOff>1105399</rowOff>
    </to>
    <pic>
      <nvPicPr>
        <cNvPr id="22" name="MaWeiEr_21" descr="C:\Users\Lenovo\Pictures\二维码\0021.jpg"/>
        <cNvPicPr/>
      </nvPicPr>
      <blipFill>
        <a:blip xmlns:a="http://schemas.openxmlformats.org/drawingml/2006/main" xmlns:r="http://schemas.openxmlformats.org/officeDocument/2006/relationships" r:embed="rId21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234886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24</row>
      <rowOff>25400</rowOff>
    </from>
    <to>
      <col>2</col>
      <colOff>1235075</colOff>
      <row>24</row>
      <rowOff>1105399</rowOff>
    </to>
    <pic>
      <nvPicPr>
        <cNvPr id="23" name="MaWeiEr_22" descr="C:\Users\Lenovo\Pictures\二维码\0022.jpg"/>
        <cNvPicPr/>
      </nvPicPr>
      <blipFill>
        <a:blip xmlns:a="http://schemas.openxmlformats.org/drawingml/2006/main" xmlns:r="http://schemas.openxmlformats.org/officeDocument/2006/relationships" r:embed="rId22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246189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25</row>
      <rowOff>25400</rowOff>
    </from>
    <to>
      <col>2</col>
      <colOff>1235075</colOff>
      <row>25</row>
      <rowOff>1105399</rowOff>
    </to>
    <pic>
      <nvPicPr>
        <cNvPr id="24" name="MaWeiEr_23" descr="C:\Users\Lenovo\Pictures\二维码\0023.jpg"/>
        <cNvPicPr/>
      </nvPicPr>
      <blipFill>
        <a:blip xmlns:a="http://schemas.openxmlformats.org/drawingml/2006/main" xmlns:r="http://schemas.openxmlformats.org/officeDocument/2006/relationships" r:embed="rId23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257492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26</row>
      <rowOff>25400</rowOff>
    </from>
    <to>
      <col>2</col>
      <colOff>1235075</colOff>
      <row>26</row>
      <rowOff>1105399</rowOff>
    </to>
    <pic>
      <nvPicPr>
        <cNvPr id="25" name="MaWeiEr_24" descr="C:\Users\Lenovo\Pictures\二维码\0024.jpg"/>
        <cNvPicPr/>
      </nvPicPr>
      <blipFill>
        <a:blip xmlns:a="http://schemas.openxmlformats.org/drawingml/2006/main" xmlns:r="http://schemas.openxmlformats.org/officeDocument/2006/relationships" r:embed="rId24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268795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27</row>
      <rowOff>25400</rowOff>
    </from>
    <to>
      <col>2</col>
      <colOff>1235075</colOff>
      <row>27</row>
      <rowOff>1105399</rowOff>
    </to>
    <pic>
      <nvPicPr>
        <cNvPr id="26" name="MaWeiEr_25" descr="C:\Users\Lenovo\Pictures\二维码\0025.jpg"/>
        <cNvPicPr/>
      </nvPicPr>
      <blipFill>
        <a:blip xmlns:a="http://schemas.openxmlformats.org/drawingml/2006/main" xmlns:r="http://schemas.openxmlformats.org/officeDocument/2006/relationships" r:embed="rId25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280098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28</row>
      <rowOff>25400</rowOff>
    </from>
    <to>
      <col>2</col>
      <colOff>1235075</colOff>
      <row>28</row>
      <rowOff>1105399</rowOff>
    </to>
    <pic>
      <nvPicPr>
        <cNvPr id="27" name="MaWeiEr_26" descr="C:\Users\Lenovo\Pictures\二维码\0026.jpg"/>
        <cNvPicPr/>
      </nvPicPr>
      <blipFill>
        <a:blip xmlns:a="http://schemas.openxmlformats.org/drawingml/2006/main" xmlns:r="http://schemas.openxmlformats.org/officeDocument/2006/relationships" r:embed="rId26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291401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29</row>
      <rowOff>25400</rowOff>
    </from>
    <to>
      <col>2</col>
      <colOff>1235075</colOff>
      <row>29</row>
      <rowOff>1105399</rowOff>
    </to>
    <pic>
      <nvPicPr>
        <cNvPr id="28" name="MaWeiEr_27" descr="C:\Users\Lenovo\Pictures\二维码\0027.jpg"/>
        <cNvPicPr/>
      </nvPicPr>
      <blipFill>
        <a:blip xmlns:a="http://schemas.openxmlformats.org/drawingml/2006/main" xmlns:r="http://schemas.openxmlformats.org/officeDocument/2006/relationships" r:embed="rId27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302704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30</row>
      <rowOff>25400</rowOff>
    </from>
    <to>
      <col>2</col>
      <colOff>1235075</colOff>
      <row>30</row>
      <rowOff>1105399</rowOff>
    </to>
    <pic>
      <nvPicPr>
        <cNvPr id="29" name="MaWeiEr_28" descr="C:\Users\Lenovo\Pictures\二维码\0028.jpg"/>
        <cNvPicPr/>
      </nvPicPr>
      <blipFill>
        <a:blip xmlns:a="http://schemas.openxmlformats.org/drawingml/2006/main" xmlns:r="http://schemas.openxmlformats.org/officeDocument/2006/relationships" r:embed="rId28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314007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31</row>
      <rowOff>25400</rowOff>
    </from>
    <to>
      <col>2</col>
      <colOff>1235075</colOff>
      <row>31</row>
      <rowOff>1105399</rowOff>
    </to>
    <pic>
      <nvPicPr>
        <cNvPr id="30" name="MaWeiEr_29" descr="C:\Users\Lenovo\Pictures\二维码\0029.jpg"/>
        <cNvPicPr/>
      </nvPicPr>
      <blipFill>
        <a:blip xmlns:a="http://schemas.openxmlformats.org/drawingml/2006/main" xmlns:r="http://schemas.openxmlformats.org/officeDocument/2006/relationships" r:embed="rId29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325310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32</row>
      <rowOff>25400</rowOff>
    </from>
    <to>
      <col>2</col>
      <colOff>1235075</colOff>
      <row>32</row>
      <rowOff>1105399</rowOff>
    </to>
    <pic>
      <nvPicPr>
        <cNvPr id="31" name="MaWeiEr_30" descr="C:\Users\Lenovo\Pictures\二维码\0030.jpg"/>
        <cNvPicPr/>
      </nvPicPr>
      <blipFill>
        <a:blip xmlns:a="http://schemas.openxmlformats.org/drawingml/2006/main" xmlns:r="http://schemas.openxmlformats.org/officeDocument/2006/relationships" r:embed="rId30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336613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33</row>
      <rowOff>25400</rowOff>
    </from>
    <to>
      <col>2</col>
      <colOff>1235075</colOff>
      <row>33</row>
      <rowOff>1105399</rowOff>
    </to>
    <pic>
      <nvPicPr>
        <cNvPr id="32" name="MaWeiEr_31" descr="C:\Users\Lenovo\Pictures\二维码\0031.jpg"/>
        <cNvPicPr/>
      </nvPicPr>
      <blipFill>
        <a:blip xmlns:a="http://schemas.openxmlformats.org/drawingml/2006/main" xmlns:r="http://schemas.openxmlformats.org/officeDocument/2006/relationships" r:embed="rId31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347916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34</row>
      <rowOff>25400</rowOff>
    </from>
    <to>
      <col>2</col>
      <colOff>1235075</colOff>
      <row>34</row>
      <rowOff>1105399</rowOff>
    </to>
    <pic>
      <nvPicPr>
        <cNvPr id="33" name="MaWeiEr_32" descr="C:\Users\Lenovo\Pictures\二维码\0032.jpg"/>
        <cNvPicPr/>
      </nvPicPr>
      <blipFill>
        <a:blip xmlns:a="http://schemas.openxmlformats.org/drawingml/2006/main" xmlns:r="http://schemas.openxmlformats.org/officeDocument/2006/relationships" r:embed="rId32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359219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35</row>
      <rowOff>25400</rowOff>
    </from>
    <to>
      <col>2</col>
      <colOff>1235075</colOff>
      <row>35</row>
      <rowOff>1105399</rowOff>
    </to>
    <pic>
      <nvPicPr>
        <cNvPr id="34" name="MaWeiEr_33" descr="C:\Users\Lenovo\Pictures\二维码\0033.jpg"/>
        <cNvPicPr/>
      </nvPicPr>
      <blipFill>
        <a:blip xmlns:a="http://schemas.openxmlformats.org/drawingml/2006/main" xmlns:r="http://schemas.openxmlformats.org/officeDocument/2006/relationships" r:embed="rId33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370522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36</row>
      <rowOff>25400</rowOff>
    </from>
    <to>
      <col>2</col>
      <colOff>1235075</colOff>
      <row>36</row>
      <rowOff>1105399</rowOff>
    </to>
    <pic>
      <nvPicPr>
        <cNvPr id="35" name="MaWeiEr_34" descr="C:\Users\Lenovo\Pictures\二维码\0034.jpg"/>
        <cNvPicPr/>
      </nvPicPr>
      <blipFill>
        <a:blip xmlns:a="http://schemas.openxmlformats.org/drawingml/2006/main" xmlns:r="http://schemas.openxmlformats.org/officeDocument/2006/relationships" r:embed="rId34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381825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37</row>
      <rowOff>25400</rowOff>
    </from>
    <to>
      <col>2</col>
      <colOff>1235075</colOff>
      <row>37</row>
      <rowOff>1105399</rowOff>
    </to>
    <pic>
      <nvPicPr>
        <cNvPr id="36" name="MaWeiEr_35" descr="C:\Users\Lenovo\Pictures\二维码\0035.jpg"/>
        <cNvPicPr/>
      </nvPicPr>
      <blipFill>
        <a:blip xmlns:a="http://schemas.openxmlformats.org/drawingml/2006/main" xmlns:r="http://schemas.openxmlformats.org/officeDocument/2006/relationships" r:embed="rId35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393128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38</row>
      <rowOff>25400</rowOff>
    </from>
    <to>
      <col>2</col>
      <colOff>1235075</colOff>
      <row>38</row>
      <rowOff>1105399</rowOff>
    </to>
    <pic>
      <nvPicPr>
        <cNvPr id="37" name="MaWeiEr_36" descr="C:\Users\Lenovo\Pictures\二维码\0036.jpg"/>
        <cNvPicPr/>
      </nvPicPr>
      <blipFill>
        <a:blip xmlns:a="http://schemas.openxmlformats.org/drawingml/2006/main" xmlns:r="http://schemas.openxmlformats.org/officeDocument/2006/relationships" r:embed="rId36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404431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39</row>
      <rowOff>25400</rowOff>
    </from>
    <to>
      <col>2</col>
      <colOff>1235075</colOff>
      <row>39</row>
      <rowOff>1105399</rowOff>
    </to>
    <pic>
      <nvPicPr>
        <cNvPr id="38" name="MaWeiEr_37" descr="C:\Users\Lenovo\Pictures\二维码\0037.jpg"/>
        <cNvPicPr/>
      </nvPicPr>
      <blipFill>
        <a:blip xmlns:a="http://schemas.openxmlformats.org/drawingml/2006/main" xmlns:r="http://schemas.openxmlformats.org/officeDocument/2006/relationships" r:embed="rId37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415734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40</row>
      <rowOff>25400</rowOff>
    </from>
    <to>
      <col>2</col>
      <colOff>1235075</colOff>
      <row>40</row>
      <rowOff>1105399</rowOff>
    </to>
    <pic>
      <nvPicPr>
        <cNvPr id="39" name="MaWeiEr_38" descr="C:\Users\Lenovo\Pictures\二维码\0038.jpg"/>
        <cNvPicPr/>
      </nvPicPr>
      <blipFill>
        <a:blip xmlns:a="http://schemas.openxmlformats.org/drawingml/2006/main" xmlns:r="http://schemas.openxmlformats.org/officeDocument/2006/relationships" r:embed="rId38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427037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41</row>
      <rowOff>25400</rowOff>
    </from>
    <to>
      <col>2</col>
      <colOff>1235075</colOff>
      <row>41</row>
      <rowOff>1105399</rowOff>
    </to>
    <pic>
      <nvPicPr>
        <cNvPr id="40" name="MaWeiEr_39" descr="C:\Users\Lenovo\Pictures\二维码\0039.jpg"/>
        <cNvPicPr/>
      </nvPicPr>
      <blipFill>
        <a:blip xmlns:a="http://schemas.openxmlformats.org/drawingml/2006/main" xmlns:r="http://schemas.openxmlformats.org/officeDocument/2006/relationships" r:embed="rId39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438340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42</row>
      <rowOff>25400</rowOff>
    </from>
    <to>
      <col>2</col>
      <colOff>1235075</colOff>
      <row>42</row>
      <rowOff>1105399</rowOff>
    </to>
    <pic>
      <nvPicPr>
        <cNvPr id="41" name="MaWeiEr_40" descr="C:\Users\Lenovo\Pictures\二维码\0040.jpg"/>
        <cNvPicPr/>
      </nvPicPr>
      <blipFill>
        <a:blip xmlns:a="http://schemas.openxmlformats.org/drawingml/2006/main" xmlns:r="http://schemas.openxmlformats.org/officeDocument/2006/relationships" r:embed="rId40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449643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43</row>
      <rowOff>25400</rowOff>
    </from>
    <to>
      <col>2</col>
      <colOff>1235075</colOff>
      <row>43</row>
      <rowOff>1105399</rowOff>
    </to>
    <pic>
      <nvPicPr>
        <cNvPr id="42" name="MaWeiEr_41" descr="C:\Users\Lenovo\Pictures\二维码\0041.jpg"/>
        <cNvPicPr/>
      </nvPicPr>
      <blipFill>
        <a:blip xmlns:a="http://schemas.openxmlformats.org/drawingml/2006/main" xmlns:r="http://schemas.openxmlformats.org/officeDocument/2006/relationships" r:embed="rId41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460946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44</row>
      <rowOff>25400</rowOff>
    </from>
    <to>
      <col>2</col>
      <colOff>1235075</colOff>
      <row>44</row>
      <rowOff>1105399</rowOff>
    </to>
    <pic>
      <nvPicPr>
        <cNvPr id="43" name="MaWeiEr_42" descr="C:\Users\Lenovo\Pictures\二维码\0042.jpg"/>
        <cNvPicPr/>
      </nvPicPr>
      <blipFill>
        <a:blip xmlns:a="http://schemas.openxmlformats.org/drawingml/2006/main" xmlns:r="http://schemas.openxmlformats.org/officeDocument/2006/relationships" r:embed="rId42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472249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45</row>
      <rowOff>25400</rowOff>
    </from>
    <to>
      <col>2</col>
      <colOff>1235075</colOff>
      <row>45</row>
      <rowOff>1105399</rowOff>
    </to>
    <pic>
      <nvPicPr>
        <cNvPr id="44" name="MaWeiEr_43" descr="C:\Users\Lenovo\Pictures\二维码\0043.jpg"/>
        <cNvPicPr/>
      </nvPicPr>
      <blipFill>
        <a:blip xmlns:a="http://schemas.openxmlformats.org/drawingml/2006/main" xmlns:r="http://schemas.openxmlformats.org/officeDocument/2006/relationships" r:embed="rId43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483552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46</row>
      <rowOff>25400</rowOff>
    </from>
    <to>
      <col>2</col>
      <colOff>1235075</colOff>
      <row>46</row>
      <rowOff>1105399</rowOff>
    </to>
    <pic>
      <nvPicPr>
        <cNvPr id="45" name="MaWeiEr_44" descr="C:\Users\Lenovo\Pictures\二维码\0044.jpg"/>
        <cNvPicPr/>
      </nvPicPr>
      <blipFill>
        <a:blip xmlns:a="http://schemas.openxmlformats.org/drawingml/2006/main" xmlns:r="http://schemas.openxmlformats.org/officeDocument/2006/relationships" r:embed="rId44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494855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47</row>
      <rowOff>25400</rowOff>
    </from>
    <to>
      <col>2</col>
      <colOff>1235075</colOff>
      <row>47</row>
      <rowOff>1105399</rowOff>
    </to>
    <pic>
      <nvPicPr>
        <cNvPr id="46" name="MaWeiEr_45" descr="C:\Users\Lenovo\Pictures\二维码\0045.jpg"/>
        <cNvPicPr/>
      </nvPicPr>
      <blipFill>
        <a:blip xmlns:a="http://schemas.openxmlformats.org/drawingml/2006/main" xmlns:r="http://schemas.openxmlformats.org/officeDocument/2006/relationships" r:embed="rId45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506158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48</row>
      <rowOff>25400</rowOff>
    </from>
    <to>
      <col>2</col>
      <colOff>1235075</colOff>
      <row>48</row>
      <rowOff>1105399</rowOff>
    </to>
    <pic>
      <nvPicPr>
        <cNvPr id="47" name="MaWeiEr_46" descr="C:\Users\Lenovo\Pictures\二维码\0046.jpg"/>
        <cNvPicPr/>
      </nvPicPr>
      <blipFill>
        <a:blip xmlns:a="http://schemas.openxmlformats.org/drawingml/2006/main" xmlns:r="http://schemas.openxmlformats.org/officeDocument/2006/relationships" r:embed="rId46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517461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49</row>
      <rowOff>25400</rowOff>
    </from>
    <to>
      <col>2</col>
      <colOff>1235075</colOff>
      <row>49</row>
      <rowOff>1105399</rowOff>
    </to>
    <pic>
      <nvPicPr>
        <cNvPr id="48" name="MaWeiEr_47" descr="C:\Users\Lenovo\Pictures\二维码\0047.jpg"/>
        <cNvPicPr/>
      </nvPicPr>
      <blipFill>
        <a:blip xmlns:a="http://schemas.openxmlformats.org/drawingml/2006/main" xmlns:r="http://schemas.openxmlformats.org/officeDocument/2006/relationships" r:embed="rId47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528764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50</row>
      <rowOff>25400</rowOff>
    </from>
    <to>
      <col>2</col>
      <colOff>1235075</colOff>
      <row>50</row>
      <rowOff>1105399</rowOff>
    </to>
    <pic>
      <nvPicPr>
        <cNvPr id="49" name="MaWeiEr_48" descr="C:\Users\Lenovo\Pictures\二维码\0048.jpg"/>
        <cNvPicPr/>
      </nvPicPr>
      <blipFill>
        <a:blip xmlns:a="http://schemas.openxmlformats.org/drawingml/2006/main" xmlns:r="http://schemas.openxmlformats.org/officeDocument/2006/relationships" r:embed="rId48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540067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51</row>
      <rowOff>25400</rowOff>
    </from>
    <to>
      <col>2</col>
      <colOff>1235075</colOff>
      <row>51</row>
      <rowOff>1105399</rowOff>
    </to>
    <pic>
      <nvPicPr>
        <cNvPr id="50" name="MaWeiEr_49" descr="C:\Users\Lenovo\Pictures\二维码\0049.jpg"/>
        <cNvPicPr/>
      </nvPicPr>
      <blipFill>
        <a:blip xmlns:a="http://schemas.openxmlformats.org/drawingml/2006/main" xmlns:r="http://schemas.openxmlformats.org/officeDocument/2006/relationships" r:embed="rId49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551370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52</row>
      <rowOff>25400</rowOff>
    </from>
    <to>
      <col>2</col>
      <colOff>1235075</colOff>
      <row>52</row>
      <rowOff>1105399</rowOff>
    </to>
    <pic>
      <nvPicPr>
        <cNvPr id="51" name="MaWeiEr_50" descr="C:\Users\Lenovo\Pictures\二维码\0050.jpg"/>
        <cNvPicPr/>
      </nvPicPr>
      <blipFill>
        <a:blip xmlns:a="http://schemas.openxmlformats.org/drawingml/2006/main" xmlns:r="http://schemas.openxmlformats.org/officeDocument/2006/relationships" r:embed="rId50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562673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53</row>
      <rowOff>25400</rowOff>
    </from>
    <to>
      <col>2</col>
      <colOff>1235075</colOff>
      <row>53</row>
      <rowOff>1105399</rowOff>
    </to>
    <pic>
      <nvPicPr>
        <cNvPr id="52" name="MaWeiEr_51" descr="C:\Users\Lenovo\Pictures\二维码\0051.jpg"/>
        <cNvPicPr/>
      </nvPicPr>
      <blipFill>
        <a:blip xmlns:a="http://schemas.openxmlformats.org/drawingml/2006/main" xmlns:r="http://schemas.openxmlformats.org/officeDocument/2006/relationships" r:embed="rId51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573976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54</row>
      <rowOff>25400</rowOff>
    </from>
    <to>
      <col>2</col>
      <colOff>1235075</colOff>
      <row>54</row>
      <rowOff>1105399</rowOff>
    </to>
    <pic>
      <nvPicPr>
        <cNvPr id="53" name="MaWeiEr_52" descr="C:\Users\Lenovo\Pictures\二维码\0052.jpg"/>
        <cNvPicPr/>
      </nvPicPr>
      <blipFill>
        <a:blip xmlns:a="http://schemas.openxmlformats.org/drawingml/2006/main" xmlns:r="http://schemas.openxmlformats.org/officeDocument/2006/relationships" r:embed="rId52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585279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55</row>
      <rowOff>25400</rowOff>
    </from>
    <to>
      <col>2</col>
      <colOff>1235075</colOff>
      <row>55</row>
      <rowOff>1105399</rowOff>
    </to>
    <pic>
      <nvPicPr>
        <cNvPr id="54" name="MaWeiEr_53" descr="C:\Users\Lenovo\Pictures\二维码\0053.jpg"/>
        <cNvPicPr/>
      </nvPicPr>
      <blipFill>
        <a:blip xmlns:a="http://schemas.openxmlformats.org/drawingml/2006/main" xmlns:r="http://schemas.openxmlformats.org/officeDocument/2006/relationships" r:embed="rId53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596582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56</row>
      <rowOff>25400</rowOff>
    </from>
    <to>
      <col>2</col>
      <colOff>1235075</colOff>
      <row>56</row>
      <rowOff>1105399</rowOff>
    </to>
    <pic>
      <nvPicPr>
        <cNvPr id="55" name="MaWeiEr_54" descr="C:\Users\Lenovo\Pictures\二维码\0054.jpg"/>
        <cNvPicPr/>
      </nvPicPr>
      <blipFill>
        <a:blip xmlns:a="http://schemas.openxmlformats.org/drawingml/2006/main" xmlns:r="http://schemas.openxmlformats.org/officeDocument/2006/relationships" r:embed="rId54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607885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57</row>
      <rowOff>25400</rowOff>
    </from>
    <to>
      <col>2</col>
      <colOff>1235075</colOff>
      <row>57</row>
      <rowOff>1105399</rowOff>
    </to>
    <pic>
      <nvPicPr>
        <cNvPr id="56" name="MaWeiEr_55" descr="C:\Users\Lenovo\Pictures\二维码\0055.jpg"/>
        <cNvPicPr/>
      </nvPicPr>
      <blipFill>
        <a:blip xmlns:a="http://schemas.openxmlformats.org/drawingml/2006/main" xmlns:r="http://schemas.openxmlformats.org/officeDocument/2006/relationships" r:embed="rId55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619188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58</row>
      <rowOff>25400</rowOff>
    </from>
    <to>
      <col>2</col>
      <colOff>1235075</colOff>
      <row>58</row>
      <rowOff>1105399</rowOff>
    </to>
    <pic>
      <nvPicPr>
        <cNvPr id="57" name="MaWeiEr_56" descr="C:\Users\Lenovo\Pictures\二维码\0056.jpg"/>
        <cNvPicPr/>
      </nvPicPr>
      <blipFill>
        <a:blip xmlns:a="http://schemas.openxmlformats.org/drawingml/2006/main" xmlns:r="http://schemas.openxmlformats.org/officeDocument/2006/relationships" r:embed="rId56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630491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59</row>
      <rowOff>25400</rowOff>
    </from>
    <to>
      <col>2</col>
      <colOff>1235075</colOff>
      <row>59</row>
      <rowOff>1105399</rowOff>
    </to>
    <pic>
      <nvPicPr>
        <cNvPr id="58" name="MaWeiEr_57" descr="C:\Users\Lenovo\Pictures\二维码\0057.jpg"/>
        <cNvPicPr/>
      </nvPicPr>
      <blipFill>
        <a:blip xmlns:a="http://schemas.openxmlformats.org/drawingml/2006/main" xmlns:r="http://schemas.openxmlformats.org/officeDocument/2006/relationships" r:embed="rId57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641794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60</row>
      <rowOff>25400</rowOff>
    </from>
    <to>
      <col>2</col>
      <colOff>1235075</colOff>
      <row>60</row>
      <rowOff>1105399</rowOff>
    </to>
    <pic>
      <nvPicPr>
        <cNvPr id="59" name="MaWeiEr_58" descr="C:\Users\Lenovo\Pictures\二维码\0058.jpg"/>
        <cNvPicPr/>
      </nvPicPr>
      <blipFill>
        <a:blip xmlns:a="http://schemas.openxmlformats.org/drawingml/2006/main" xmlns:r="http://schemas.openxmlformats.org/officeDocument/2006/relationships" r:embed="rId58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653097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61</row>
      <rowOff>25400</rowOff>
    </from>
    <to>
      <col>2</col>
      <colOff>1235075</colOff>
      <row>61</row>
      <rowOff>1105399</rowOff>
    </to>
    <pic>
      <nvPicPr>
        <cNvPr id="60" name="MaWeiEr_59" descr="C:\Users\Lenovo\Pictures\二维码\0059.jpg"/>
        <cNvPicPr/>
      </nvPicPr>
      <blipFill>
        <a:blip xmlns:a="http://schemas.openxmlformats.org/drawingml/2006/main" xmlns:r="http://schemas.openxmlformats.org/officeDocument/2006/relationships" r:embed="rId59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664400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62</row>
      <rowOff>25400</rowOff>
    </from>
    <to>
      <col>2</col>
      <colOff>1235075</colOff>
      <row>62</row>
      <rowOff>1105399</rowOff>
    </to>
    <pic>
      <nvPicPr>
        <cNvPr id="61" name="MaWeiEr_60" descr="C:\Users\Lenovo\Pictures\二维码\0060.jpg"/>
        <cNvPicPr/>
      </nvPicPr>
      <blipFill>
        <a:blip xmlns:a="http://schemas.openxmlformats.org/drawingml/2006/main" xmlns:r="http://schemas.openxmlformats.org/officeDocument/2006/relationships" r:embed="rId60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675703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63</row>
      <rowOff>25400</rowOff>
    </from>
    <to>
      <col>2</col>
      <colOff>1235075</colOff>
      <row>63</row>
      <rowOff>1105399</rowOff>
    </to>
    <pic>
      <nvPicPr>
        <cNvPr id="62" name="MaWeiEr_61" descr="C:\Users\Lenovo\Pictures\二维码\0061.jpg"/>
        <cNvPicPr/>
      </nvPicPr>
      <blipFill>
        <a:blip xmlns:a="http://schemas.openxmlformats.org/drawingml/2006/main" xmlns:r="http://schemas.openxmlformats.org/officeDocument/2006/relationships" r:embed="rId61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687006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64</row>
      <rowOff>25400</rowOff>
    </from>
    <to>
      <col>2</col>
      <colOff>1235075</colOff>
      <row>64</row>
      <rowOff>1105399</rowOff>
    </to>
    <pic>
      <nvPicPr>
        <cNvPr id="63" name="MaWeiEr_62" descr="C:\Users\Lenovo\Pictures\二维码\0062.jpg"/>
        <cNvPicPr/>
      </nvPicPr>
      <blipFill>
        <a:blip xmlns:a="http://schemas.openxmlformats.org/drawingml/2006/main" xmlns:r="http://schemas.openxmlformats.org/officeDocument/2006/relationships" r:embed="rId62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698309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65</row>
      <rowOff>25400</rowOff>
    </from>
    <to>
      <col>2</col>
      <colOff>1235075</colOff>
      <row>65</row>
      <rowOff>1105399</rowOff>
    </to>
    <pic>
      <nvPicPr>
        <cNvPr id="64" name="MaWeiEr_63" descr="C:\Users\Lenovo\Pictures\二维码\0063.jpg"/>
        <cNvPicPr/>
      </nvPicPr>
      <blipFill>
        <a:blip xmlns:a="http://schemas.openxmlformats.org/drawingml/2006/main" xmlns:r="http://schemas.openxmlformats.org/officeDocument/2006/relationships" r:embed="rId63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709612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66</row>
      <rowOff>25400</rowOff>
    </from>
    <to>
      <col>2</col>
      <colOff>1235075</colOff>
      <row>66</row>
      <rowOff>1105399</rowOff>
    </to>
    <pic>
      <nvPicPr>
        <cNvPr id="65" name="MaWeiEr_64" descr="C:\Users\Lenovo\Pictures\二维码\0064.jpg"/>
        <cNvPicPr/>
      </nvPicPr>
      <blipFill>
        <a:blip xmlns:a="http://schemas.openxmlformats.org/drawingml/2006/main" xmlns:r="http://schemas.openxmlformats.org/officeDocument/2006/relationships" r:embed="rId64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720915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25400</colOff>
      <row>67</row>
      <rowOff>25400</rowOff>
    </from>
    <to>
      <col>2</col>
      <colOff>1235075</colOff>
      <row>67</row>
      <rowOff>1105399</rowOff>
    </to>
    <pic>
      <nvPicPr>
        <cNvPr id="66" name="MaWeiEr_65" descr="C:\Users\Lenovo\Pictures\二维码\0065.jpg"/>
        <cNvPicPr/>
      </nvPicPr>
      <blipFill>
        <a:blip xmlns:a="http://schemas.openxmlformats.org/drawingml/2006/main" xmlns:r="http://schemas.openxmlformats.org/officeDocument/2006/relationships" r:embed="rId65" r:link="rId1"/>
        <a:stretch xmlns:a="http://schemas.openxmlformats.org/drawingml/2006/main">
          <a:fillRect/>
        </a:stretch>
      </blipFill>
      <spPr>
        <a:xfrm xmlns:a="http://schemas.openxmlformats.org/drawingml/2006/main">
          <a:off x="2473325" y="73221850"/>
          <a:ext cx="1209675" cy="1079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oneCellAnchor>
    <from>
      <col>2</col>
      <colOff>0</colOff>
      <row>3</row>
      <rowOff>0</rowOff>
    </from>
    <ext cx="1190625" cy="11906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</row>
      <rowOff>0</rowOff>
    </from>
    <ext cx="1190625" cy="1190625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5</row>
      <rowOff>0</rowOff>
    </from>
    <ext cx="1190625" cy="1190625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6</row>
      <rowOff>0</rowOff>
    </from>
    <ext cx="1190625" cy="1190625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</row>
      <rowOff>0</rowOff>
    </from>
    <ext cx="1190625" cy="1190625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8</row>
      <rowOff>0</rowOff>
    </from>
    <ext cx="1190625" cy="1190625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9</row>
      <rowOff>0</rowOff>
    </from>
    <ext cx="1190625" cy="1190625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</row>
      <rowOff>0</rowOff>
    </from>
    <ext cx="1190625" cy="1190625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11</row>
      <rowOff>0</rowOff>
    </from>
    <ext cx="1190625" cy="1190625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12</row>
      <rowOff>0</rowOff>
    </from>
    <ext cx="1190625" cy="1190625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3</row>
      <rowOff>0</rowOff>
    </from>
    <ext cx="1190625" cy="1190625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4</row>
      <rowOff>0</rowOff>
    </from>
    <ext cx="1190625" cy="1190625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5</row>
      <rowOff>0</rowOff>
    </from>
    <ext cx="1190625" cy="11906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6</row>
      <rowOff>0</rowOff>
    </from>
    <ext cx="1190625" cy="1190625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7</row>
      <rowOff>0</rowOff>
    </from>
    <ext cx="1190625" cy="1190625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8</row>
      <rowOff>0</rowOff>
    </from>
    <ext cx="1190625" cy="1190625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9</row>
      <rowOff>0</rowOff>
    </from>
    <ext cx="1190625" cy="1190625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10</row>
      <rowOff>0</rowOff>
    </from>
    <ext cx="1190625" cy="1190625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11</row>
      <rowOff>0</rowOff>
    </from>
    <ext cx="1190625" cy="1190625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12</row>
      <rowOff>0</rowOff>
    </from>
    <ext cx="1190625" cy="1190625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8</col>
      <colOff>0</colOff>
      <row>3</row>
      <rowOff>0</rowOff>
    </from>
    <ext cx="1190625" cy="11906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8</col>
      <colOff>0</colOff>
      <row>4</row>
      <rowOff>0</rowOff>
    </from>
    <ext cx="1190625" cy="1190625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8</col>
      <colOff>0</colOff>
      <row>5</row>
      <rowOff>0</rowOff>
    </from>
    <ext cx="1190625" cy="1190625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8</col>
      <colOff>0</colOff>
      <row>6</row>
      <rowOff>0</rowOff>
    </from>
    <ext cx="1190625" cy="1190625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8</col>
      <colOff>0</colOff>
      <row>7</row>
      <rowOff>0</rowOff>
    </from>
    <ext cx="1190625" cy="1190625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8</col>
      <colOff>0</colOff>
      <row>8</row>
      <rowOff>0</rowOff>
    </from>
    <ext cx="1190625" cy="1190625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8</col>
      <colOff>0</colOff>
      <row>9</row>
      <rowOff>0</rowOff>
    </from>
    <ext cx="1190625" cy="1190625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8</col>
      <colOff>0</colOff>
      <row>10</row>
      <rowOff>0</rowOff>
    </from>
    <ext cx="1190625" cy="1190625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8</col>
      <colOff>0</colOff>
      <row>11</row>
      <rowOff>0</rowOff>
    </from>
    <ext cx="1190625" cy="1190625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8</col>
      <colOff>0</colOff>
      <row>12</row>
      <rowOff>0</rowOff>
    </from>
    <ext cx="1190625" cy="1190625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3</row>
      <rowOff>0</rowOff>
    </from>
    <ext cx="1190625" cy="1190625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4</row>
      <rowOff>0</rowOff>
    </from>
    <ext cx="1190625" cy="1190625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5</row>
      <rowOff>0</rowOff>
    </from>
    <ext cx="1190625" cy="1190625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6</row>
      <rowOff>0</rowOff>
    </from>
    <ext cx="1190625" cy="1190625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7</row>
      <rowOff>0</rowOff>
    </from>
    <ext cx="1190625" cy="1190625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8</row>
      <rowOff>0</rowOff>
    </from>
    <ext cx="1190625" cy="1190625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9</row>
      <rowOff>0</rowOff>
    </from>
    <ext cx="1190625" cy="1190625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10</row>
      <rowOff>0</rowOff>
    </from>
    <ext cx="1190625" cy="1190625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11</row>
      <rowOff>0</rowOff>
    </from>
    <ext cx="1190625" cy="1190625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12</row>
      <rowOff>0</rowOff>
    </from>
    <ext cx="1190625" cy="1190625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13</row>
      <rowOff>0</rowOff>
    </from>
    <ext cx="1190625" cy="1190625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14</row>
      <rowOff>0</rowOff>
    </from>
    <ext cx="1190625" cy="1190625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15</row>
      <rowOff>0</rowOff>
    </from>
    <ext cx="1190625" cy="1190625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16</row>
      <rowOff>0</rowOff>
    </from>
    <ext cx="1190625" cy="1190625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17</row>
      <rowOff>0</rowOff>
    </from>
    <ext cx="1190625" cy="1190625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18</row>
      <rowOff>0</rowOff>
    </from>
    <ext cx="1190625" cy="1190625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</row>
      <rowOff>0</rowOff>
    </from>
    <ext cx="1190625" cy="1190625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20</row>
      <rowOff>0</rowOff>
    </from>
    <ext cx="1190625" cy="1190625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21</row>
      <rowOff>0</rowOff>
    </from>
    <ext cx="1190625" cy="1190625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22</row>
      <rowOff>0</rowOff>
    </from>
    <ext cx="1190625" cy="1190625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13</row>
      <rowOff>0</rowOff>
    </from>
    <ext cx="1190625" cy="1190625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14</row>
      <rowOff>0</rowOff>
    </from>
    <ext cx="1190625" cy="1190625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15</row>
      <rowOff>0</rowOff>
    </from>
    <ext cx="1190625" cy="1190625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16</row>
      <rowOff>0</rowOff>
    </from>
    <ext cx="1190625" cy="1190625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17</row>
      <rowOff>0</rowOff>
    </from>
    <ext cx="1190625" cy="1190625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18</row>
      <rowOff>0</rowOff>
    </from>
    <ext cx="1190625" cy="1190625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19</row>
      <rowOff>0</rowOff>
    </from>
    <ext cx="1190625" cy="1190625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20</row>
      <rowOff>0</rowOff>
    </from>
    <ext cx="1190625" cy="1190625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21</row>
      <rowOff>0</rowOff>
    </from>
    <ext cx="1190625" cy="1190625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22</row>
      <rowOff>0</rowOff>
    </from>
    <ext cx="1190625" cy="1190625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8</col>
      <colOff>0</colOff>
      <row>13</row>
      <rowOff>0</rowOff>
    </from>
    <ext cx="1190625" cy="1190625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8</col>
      <colOff>0</colOff>
      <row>14</row>
      <rowOff>0</rowOff>
    </from>
    <ext cx="1190625" cy="1190625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8</col>
      <colOff>0</colOff>
      <row>15</row>
      <rowOff>0</rowOff>
    </from>
    <ext cx="1190625" cy="1190625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8</col>
      <colOff>0</colOff>
      <row>16</row>
      <rowOff>0</rowOff>
    </from>
    <ext cx="1190625" cy="1190625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8</col>
      <colOff>0</colOff>
      <row>17</row>
      <rowOff>0</rowOff>
    </from>
    <ext cx="1190625" cy="1190625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5"/>
  <sheetViews>
    <sheetView workbookViewId="0">
      <selection activeCell="A1" sqref="A1:XFD1048576"/>
    </sheetView>
  </sheetViews>
  <sheetFormatPr baseColWidth="8" defaultColWidth="9" defaultRowHeight="14.4"/>
  <cols>
    <col width="10.33203125" customWidth="1" style="154" min="5" max="5"/>
    <col width="11.44140625" customWidth="1" style="154" min="6" max="6"/>
    <col width="13.77734375" customWidth="1" style="154" min="7" max="7"/>
    <col width="12.6640625" customWidth="1" style="154" min="14" max="14"/>
    <col width="21" customWidth="1" style="154" min="15" max="15"/>
  </cols>
  <sheetData>
    <row r="1" ht="14.25" customHeight="1" s="154">
      <c r="A1" s="144" t="inlineStr">
        <is>
          <t>变压器格栅清单</t>
        </is>
      </c>
      <c r="B1" s="142" t="n"/>
      <c r="C1" s="142" t="n"/>
      <c r="D1" s="142" t="n"/>
      <c r="E1" s="142" t="n"/>
      <c r="F1" s="142" t="n"/>
      <c r="G1" s="143" t="n"/>
    </row>
    <row r="2">
      <c r="A2" s="140" t="inlineStr">
        <is>
          <t>钢格板型号：JG325/30/100FG</t>
        </is>
      </c>
      <c r="B2" s="142" t="n"/>
      <c r="C2" s="142" t="n"/>
      <c r="D2" s="142" t="n"/>
      <c r="E2" s="142" t="n"/>
      <c r="F2" s="142" t="n"/>
      <c r="G2" s="143" t="n"/>
    </row>
    <row r="3">
      <c r="A3" s="140" t="inlineStr">
        <is>
          <t>板号</t>
        </is>
      </c>
      <c r="B3" s="140" t="inlineStr">
        <is>
          <t>图</t>
        </is>
      </c>
      <c r="C3" s="140" t="inlineStr">
        <is>
          <t>长度</t>
        </is>
      </c>
      <c r="D3" s="140" t="inlineStr">
        <is>
          <t>宽度</t>
        </is>
      </c>
      <c r="E3" s="140" t="inlineStr">
        <is>
          <t>数量</t>
        </is>
      </c>
      <c r="F3" s="140" t="inlineStr">
        <is>
          <t>面积</t>
        </is>
      </c>
      <c r="G3" s="140" t="inlineStr">
        <is>
          <t>重量</t>
        </is>
      </c>
    </row>
    <row r="4">
      <c r="A4" s="141" t="n"/>
      <c r="B4" s="141" t="n"/>
      <c r="C4" s="140" t="inlineStr">
        <is>
          <t>（mm）</t>
        </is>
      </c>
      <c r="D4" s="140" t="inlineStr">
        <is>
          <t>（mm）</t>
        </is>
      </c>
      <c r="E4" s="140" t="inlineStr">
        <is>
          <t>块</t>
        </is>
      </c>
      <c r="F4" s="140" t="inlineStr">
        <is>
          <t>（m^2）</t>
        </is>
      </c>
      <c r="G4" s="140" t="inlineStr">
        <is>
          <t>（kg）</t>
        </is>
      </c>
    </row>
    <row r="5">
      <c r="A5" s="146" t="inlineStr">
        <is>
          <t>A1</t>
        </is>
      </c>
      <c r="B5" s="146" t="n"/>
      <c r="C5" s="146" t="n">
        <v>1460</v>
      </c>
      <c r="D5" s="146" t="n">
        <v>865</v>
      </c>
      <c r="E5" s="146" t="n">
        <v>3</v>
      </c>
      <c r="F5" s="187">
        <f>E5*D5*C5/1000000</f>
        <v/>
      </c>
      <c r="G5" s="187">
        <f>50.9*F5</f>
        <v/>
      </c>
    </row>
    <row r="6">
      <c r="A6" s="146" t="inlineStr">
        <is>
          <t>A2</t>
        </is>
      </c>
      <c r="B6" s="146" t="n"/>
      <c r="C6" s="146" t="n">
        <v>1460</v>
      </c>
      <c r="D6" s="146" t="n">
        <v>695</v>
      </c>
      <c r="E6" s="146" t="n">
        <v>1</v>
      </c>
      <c r="F6" s="187">
        <f>E6*D6*C6/1000000</f>
        <v/>
      </c>
      <c r="G6" s="187">
        <f>50.9*F6</f>
        <v/>
      </c>
    </row>
    <row r="7">
      <c r="A7" s="146" t="inlineStr">
        <is>
          <t>A3</t>
        </is>
      </c>
      <c r="B7" s="146" t="n"/>
      <c r="C7" s="146" t="n">
        <v>1460</v>
      </c>
      <c r="D7" s="146" t="n">
        <v>995</v>
      </c>
      <c r="E7" s="146" t="n">
        <v>20</v>
      </c>
      <c r="F7" s="187">
        <f>E7*D7*C7/1000000</f>
        <v/>
      </c>
      <c r="G7" s="187">
        <f>50.9*F7</f>
        <v/>
      </c>
    </row>
    <row r="8">
      <c r="A8" s="146" t="inlineStr">
        <is>
          <t>A4</t>
        </is>
      </c>
      <c r="B8" s="146" t="n"/>
      <c r="C8" s="146" t="n">
        <v>1460</v>
      </c>
      <c r="D8" s="146" t="n">
        <v>905</v>
      </c>
      <c r="E8" s="146" t="n">
        <v>3</v>
      </c>
      <c r="F8" s="187">
        <f>E8*D8*C8/1000000</f>
        <v/>
      </c>
      <c r="G8" s="187">
        <f>50.9*F8</f>
        <v/>
      </c>
    </row>
    <row r="9">
      <c r="A9" s="146" t="inlineStr">
        <is>
          <t>A5</t>
        </is>
      </c>
      <c r="B9" s="146" t="n"/>
      <c r="C9" s="146" t="n">
        <v>1310</v>
      </c>
      <c r="D9" s="146" t="n">
        <v>905</v>
      </c>
      <c r="E9" s="146" t="n">
        <v>9</v>
      </c>
      <c r="F9" s="187">
        <f>E9*D9*C9/1000000</f>
        <v/>
      </c>
      <c r="G9" s="187">
        <f>50.9*F9</f>
        <v/>
      </c>
    </row>
    <row r="10">
      <c r="A10" s="146" t="inlineStr">
        <is>
          <t>A6</t>
        </is>
      </c>
      <c r="B10" s="146" t="n"/>
      <c r="C10" s="146" t="n">
        <v>1310</v>
      </c>
      <c r="D10" s="146" t="n">
        <v>995</v>
      </c>
      <c r="E10" s="146" t="n">
        <v>30</v>
      </c>
      <c r="F10" s="187">
        <f>E10*D10*C10/1000000</f>
        <v/>
      </c>
      <c r="G10" s="187">
        <f>50.9*F10</f>
        <v/>
      </c>
    </row>
    <row r="11">
      <c r="A11" s="146" t="inlineStr">
        <is>
          <t>A7</t>
        </is>
      </c>
      <c r="B11" s="146" t="n"/>
      <c r="C11" s="146" t="n">
        <v>1310</v>
      </c>
      <c r="D11" s="146" t="n">
        <v>865</v>
      </c>
      <c r="E11" s="146" t="n">
        <v>9</v>
      </c>
      <c r="F11" s="187">
        <f>E11*D11*C11/1000000</f>
        <v/>
      </c>
      <c r="G11" s="187">
        <f>50.9*F11</f>
        <v/>
      </c>
    </row>
    <row r="12">
      <c r="A12" s="146" t="inlineStr">
        <is>
          <t>A8</t>
        </is>
      </c>
      <c r="B12" s="146" t="n"/>
      <c r="C12" s="146" t="n">
        <v>1310</v>
      </c>
      <c r="D12" s="146" t="n">
        <v>695</v>
      </c>
      <c r="E12" s="146" t="n">
        <v>3</v>
      </c>
      <c r="F12" s="187">
        <f>E12*D12*C12/1000000</f>
        <v/>
      </c>
      <c r="G12" s="187">
        <f>50.9*F12</f>
        <v/>
      </c>
    </row>
    <row r="13">
      <c r="A13" s="146" t="inlineStr">
        <is>
          <t>A9</t>
        </is>
      </c>
      <c r="B13" s="146" t="n"/>
      <c r="C13" s="146" t="n">
        <v>1460</v>
      </c>
      <c r="D13" s="146" t="n">
        <v>665</v>
      </c>
      <c r="E13" s="146" t="n">
        <v>1</v>
      </c>
      <c r="F13" s="187">
        <f>E13*D13*C13/1000000</f>
        <v/>
      </c>
      <c r="G13" s="187">
        <f>50.9*F13</f>
        <v/>
      </c>
      <c r="N13" s="0" t="n"/>
    </row>
    <row r="14">
      <c r="A14" s="146" t="inlineStr">
        <is>
          <t>A10</t>
        </is>
      </c>
      <c r="B14" s="146" t="inlineStr">
        <is>
          <t>#</t>
        </is>
      </c>
      <c r="C14" s="146" t="n">
        <v>1460</v>
      </c>
      <c r="D14" s="146" t="n">
        <v>995</v>
      </c>
      <c r="E14" s="146" t="n">
        <v>1</v>
      </c>
      <c r="F14" s="187">
        <f>E14*D14*C14/1000000</f>
        <v/>
      </c>
      <c r="G14" s="187">
        <f>50.9*F14</f>
        <v/>
      </c>
      <c r="N14" s="0" t="n"/>
    </row>
    <row r="15">
      <c r="A15" s="146" t="inlineStr">
        <is>
          <t>A11</t>
        </is>
      </c>
      <c r="B15" s="146" t="inlineStr">
        <is>
          <t>#</t>
        </is>
      </c>
      <c r="C15" s="146" t="n">
        <v>1460</v>
      </c>
      <c r="D15" s="146" t="n">
        <v>995</v>
      </c>
      <c r="E15" s="146" t="n">
        <v>1</v>
      </c>
      <c r="F15" s="187">
        <f>E15*D15*C15/1000000</f>
        <v/>
      </c>
      <c r="G15" s="187">
        <f>50.9*F15</f>
        <v/>
      </c>
      <c r="N15" s="0" t="n"/>
    </row>
    <row r="16">
      <c r="A16" s="146" t="inlineStr">
        <is>
          <t>A12</t>
        </is>
      </c>
      <c r="B16" s="146" t="inlineStr">
        <is>
          <t>#</t>
        </is>
      </c>
      <c r="C16" s="146" t="n">
        <v>1460</v>
      </c>
      <c r="D16" s="146" t="n">
        <v>995</v>
      </c>
      <c r="E16" s="146" t="n">
        <v>1</v>
      </c>
      <c r="F16" s="187">
        <f>E16*D16*C16/1000000</f>
        <v/>
      </c>
      <c r="G16" s="187">
        <f>50.9*F16</f>
        <v/>
      </c>
    </row>
    <row r="17" ht="14.25" customHeight="1" s="154">
      <c r="A17" s="136" t="inlineStr">
        <is>
          <t>A13</t>
        </is>
      </c>
      <c r="B17" s="136" t="n"/>
      <c r="C17" s="136" t="n">
        <v>1460</v>
      </c>
      <c r="D17" s="136" t="n">
        <v>395</v>
      </c>
      <c r="E17" s="136" t="n">
        <v>2</v>
      </c>
      <c r="F17" s="187">
        <f>E17*D17*C17/1000000</f>
        <v/>
      </c>
      <c r="G17" s="187">
        <f>50.9*F17</f>
        <v/>
      </c>
    </row>
    <row r="18" ht="14.25" customHeight="1" s="154">
      <c r="A18" s="136" t="inlineStr">
        <is>
          <t>A14</t>
        </is>
      </c>
      <c r="B18" s="136" t="inlineStr">
        <is>
          <t>#</t>
        </is>
      </c>
      <c r="C18" s="136" t="n">
        <v>1460</v>
      </c>
      <c r="D18" s="136" t="n">
        <v>995</v>
      </c>
      <c r="E18" s="136" t="n">
        <v>2</v>
      </c>
      <c r="F18" s="187">
        <f>E18*D18*C18/1000000</f>
        <v/>
      </c>
      <c r="G18" s="187">
        <f>50.9*F18</f>
        <v/>
      </c>
    </row>
    <row r="19" ht="14.25" customHeight="1" s="154">
      <c r="A19" s="136" t="inlineStr">
        <is>
          <t>A15</t>
        </is>
      </c>
      <c r="B19" s="136" t="inlineStr">
        <is>
          <t>#</t>
        </is>
      </c>
      <c r="C19" s="136" t="n">
        <v>1460</v>
      </c>
      <c r="D19" s="136" t="n">
        <v>995</v>
      </c>
      <c r="E19" s="136" t="n">
        <v>2</v>
      </c>
      <c r="F19" s="187">
        <f>E19*D19*C19/1000000</f>
        <v/>
      </c>
      <c r="G19" s="187">
        <f>50.9*F19</f>
        <v/>
      </c>
    </row>
    <row r="20" ht="14.25" customHeight="1" s="154">
      <c r="A20" s="136" t="inlineStr">
        <is>
          <t>A16</t>
        </is>
      </c>
      <c r="B20" s="136" t="inlineStr">
        <is>
          <t>#</t>
        </is>
      </c>
      <c r="C20" s="136" t="n">
        <v>1460</v>
      </c>
      <c r="D20" s="136" t="n">
        <v>995</v>
      </c>
      <c r="E20" s="136" t="n">
        <v>2</v>
      </c>
      <c r="F20" s="187">
        <f>E20*D20*C20/1000000</f>
        <v/>
      </c>
      <c r="G20" s="187">
        <f>50.9*F20</f>
        <v/>
      </c>
    </row>
    <row r="21" ht="14.25" customHeight="1" s="154">
      <c r="A21" s="136" t="inlineStr">
        <is>
          <t>A17</t>
        </is>
      </c>
      <c r="B21" s="136" t="n"/>
      <c r="C21" s="136" t="n">
        <v>1310</v>
      </c>
      <c r="D21" s="136" t="n">
        <v>425</v>
      </c>
      <c r="E21" s="136" t="n">
        <v>6</v>
      </c>
      <c r="F21" s="187">
        <f>E21*D21*C21/1000000</f>
        <v/>
      </c>
      <c r="G21" s="187">
        <f>50.9*F21</f>
        <v/>
      </c>
    </row>
    <row r="22" ht="14.25" customHeight="1" s="154">
      <c r="A22" s="136" t="inlineStr">
        <is>
          <t>A18</t>
        </is>
      </c>
      <c r="B22" s="136" t="n"/>
      <c r="C22" s="136" t="n">
        <v>1460</v>
      </c>
      <c r="D22" s="136" t="n">
        <v>425</v>
      </c>
      <c r="E22" s="136" t="n">
        <v>2</v>
      </c>
      <c r="F22" s="187">
        <f>E22*D22*C22/1000000</f>
        <v/>
      </c>
      <c r="G22" s="187">
        <f>50.9*F22</f>
        <v/>
      </c>
    </row>
    <row r="23" ht="14.25" customHeight="1" s="154">
      <c r="A23" s="136" t="inlineStr">
        <is>
          <t>小计</t>
        </is>
      </c>
      <c r="B23" s="144" t="n"/>
      <c r="C23" s="144" t="n"/>
      <c r="D23" s="144" t="n"/>
      <c r="E23" s="136">
        <f>SUM(E5:E22)</f>
        <v/>
      </c>
      <c r="F23" s="188">
        <f>SUM(F5:F22)</f>
        <v/>
      </c>
      <c r="G23" s="189">
        <f>SUM(G5:G22)</f>
        <v/>
      </c>
    </row>
    <row r="25">
      <c r="A25" s="22" t="inlineStr">
        <is>
          <t>总计</t>
        </is>
      </c>
      <c r="B25" s="22" t="n"/>
      <c r="C25" s="22" t="n"/>
      <c r="D25" s="22" t="n"/>
      <c r="E25" s="146">
        <f>E23</f>
        <v/>
      </c>
      <c r="F25" s="187">
        <f>F23</f>
        <v/>
      </c>
      <c r="G25" s="190">
        <f>G23</f>
        <v/>
      </c>
    </row>
  </sheetData>
  <mergeCells count="4">
    <mergeCell ref="A3:A4"/>
    <mergeCell ref="A2:G2"/>
    <mergeCell ref="B3:B4"/>
    <mergeCell ref="A1:G1"/>
  </mergeCells>
  <pageMargins left="0.75" right="0.75" top="1" bottom="1" header="0.5" footer="0.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selection activeCell="A1" sqref="A1"/>
    </sheetView>
  </sheetViews>
  <sheetFormatPr baseColWidth="8" defaultRowHeight="15"/>
  <cols>
    <col width="11.3" customWidth="1" style="154" min="1" max="1"/>
    <col width="19.89" customWidth="1" style="154" min="2" max="2"/>
    <col width="16.33" customWidth="1" style="154" min="3" max="3"/>
    <col width="11.3" customWidth="1" style="154" min="4" max="4"/>
    <col width="19.89" customWidth="1" style="154" min="5" max="5"/>
    <col width="16.33" customWidth="1" style="154" min="6" max="6"/>
    <col width="11.3" customWidth="1" style="154" min="7" max="7"/>
    <col width="19.89" customWidth="1" style="154" min="8" max="8"/>
    <col width="16.33" customWidth="1" style="154" min="9" max="9"/>
    <col width="11.3" customWidth="1" style="154" min="10" max="10"/>
    <col width="19.89" customWidth="1" style="154" min="11" max="11"/>
    <col width="16.33" customWidth="1" style="154" min="12" max="12"/>
  </cols>
  <sheetData>
    <row r="1" ht="22.5" customHeight="1" s="154">
      <c r="A1" s="209" t="inlineStr">
        <is>
          <t>XD202508022</t>
        </is>
      </c>
      <c r="B1" s="210" t="n"/>
      <c r="C1" s="210" t="n"/>
      <c r="D1" s="210" t="n"/>
      <c r="E1" s="210" t="n"/>
      <c r="F1" s="210" t="n"/>
      <c r="G1" s="210" t="n"/>
      <c r="H1" s="210" t="n"/>
      <c r="I1" s="211" t="n"/>
      <c r="J1" s="209" t="n"/>
      <c r="K1" s="209" t="n"/>
      <c r="L1" s="209" t="n"/>
    </row>
    <row r="2" ht="22.5" customHeight="1" s="154">
      <c r="A2" s="209" t="inlineStr">
        <is>
          <t>JG325/30/100FG</t>
        </is>
      </c>
      <c r="B2" s="210" t="n"/>
      <c r="C2" s="210" t="n"/>
      <c r="D2" s="210" t="n"/>
      <c r="E2" s="210" t="n"/>
      <c r="F2" s="210" t="n"/>
      <c r="G2" s="210" t="n"/>
      <c r="H2" s="210" t="n"/>
      <c r="I2" s="211" t="n"/>
      <c r="J2" s="209" t="n"/>
      <c r="K2" s="209" t="n"/>
      <c r="L2" s="209" t="n"/>
    </row>
    <row r="3" ht="22.5" customHeight="1" s="154">
      <c r="A3" s="209" t="inlineStr">
        <is>
          <t>原板号</t>
        </is>
      </c>
      <c r="B3" s="209" t="inlineStr">
        <is>
          <t>板号</t>
        </is>
      </c>
      <c r="C3" s="209" t="inlineStr"/>
      <c r="D3" s="209" t="inlineStr">
        <is>
          <t>原板号</t>
        </is>
      </c>
      <c r="E3" s="209" t="inlineStr">
        <is>
          <t>板号</t>
        </is>
      </c>
      <c r="F3" s="209" t="inlineStr"/>
      <c r="G3" s="209" t="inlineStr">
        <is>
          <t>原板号</t>
        </is>
      </c>
      <c r="H3" s="209" t="inlineStr">
        <is>
          <t>板号</t>
        </is>
      </c>
      <c r="I3" s="209" t="inlineStr"/>
      <c r="J3" s="209" t="inlineStr">
        <is>
          <t>原板号</t>
        </is>
      </c>
      <c r="K3" s="209" t="inlineStr">
        <is>
          <t>板号</t>
        </is>
      </c>
      <c r="L3" s="209" t="inlineStr"/>
    </row>
    <row r="4" ht="105" customHeight="1" s="154">
      <c r="A4" s="212" t="inlineStr">
        <is>
          <t>1</t>
        </is>
      </c>
      <c r="B4" s="212" t="inlineStr">
        <is>
          <t>P01-A11#</t>
        </is>
      </c>
      <c r="C4" s="212" t="n"/>
      <c r="D4" s="212" t="inlineStr">
        <is>
          <t>3-4</t>
        </is>
      </c>
      <c r="E4" s="212" t="inlineStr">
        <is>
          <t>P03-A14#</t>
        </is>
      </c>
      <c r="F4" s="212" t="n"/>
      <c r="G4" s="212" t="inlineStr">
        <is>
          <t>7-8</t>
        </is>
      </c>
      <c r="H4" s="212" t="inlineStr">
        <is>
          <t>P03-A16#</t>
        </is>
      </c>
      <c r="I4" s="212" t="n"/>
      <c r="J4" s="212" t="inlineStr">
        <is>
          <t>11-12</t>
        </is>
      </c>
      <c r="K4" s="212" t="inlineStr">
        <is>
          <t>P01-A1</t>
        </is>
      </c>
      <c r="L4" s="212" t="n"/>
    </row>
    <row r="5" ht="105" customHeight="1" s="154">
      <c r="A5" s="212" t="inlineStr">
        <is>
          <t>1</t>
        </is>
      </c>
      <c r="B5" s="212" t="inlineStr">
        <is>
          <t>P01-A3</t>
        </is>
      </c>
      <c r="C5" s="212" t="n"/>
      <c r="D5" s="212" t="inlineStr">
        <is>
          <t>3-4</t>
        </is>
      </c>
      <c r="E5" s="212" t="inlineStr">
        <is>
          <t>P02-A6</t>
        </is>
      </c>
      <c r="F5" s="212" t="n"/>
      <c r="G5" s="212" t="inlineStr">
        <is>
          <t>7-8</t>
        </is>
      </c>
      <c r="H5" s="212" t="inlineStr">
        <is>
          <t>P02-A6</t>
        </is>
      </c>
      <c r="I5" s="212" t="n"/>
      <c r="J5" s="212" t="inlineStr">
        <is>
          <t>11-12</t>
        </is>
      </c>
      <c r="K5" s="212" t="inlineStr">
        <is>
          <t>P03-A7</t>
        </is>
      </c>
      <c r="L5" s="212" t="n"/>
    </row>
    <row r="6" ht="105" customHeight="1" s="154">
      <c r="A6" s="212" t="inlineStr">
        <is>
          <t>1</t>
        </is>
      </c>
      <c r="B6" s="212" t="inlineStr">
        <is>
          <t>P01-A3</t>
        </is>
      </c>
      <c r="C6" s="212" t="n"/>
      <c r="D6" s="212" t="inlineStr">
        <is>
          <t>3-4</t>
        </is>
      </c>
      <c r="E6" s="212" t="inlineStr">
        <is>
          <t>P02-A6</t>
        </is>
      </c>
      <c r="F6" s="212" t="n"/>
      <c r="G6" s="212" t="inlineStr">
        <is>
          <t>7-8</t>
        </is>
      </c>
      <c r="H6" s="212" t="inlineStr">
        <is>
          <t>P02-A6</t>
        </is>
      </c>
      <c r="I6" s="212" t="n"/>
      <c r="J6" s="212" t="inlineStr">
        <is>
          <t>11-12</t>
        </is>
      </c>
      <c r="K6" s="212" t="inlineStr">
        <is>
          <t>P03-A7</t>
        </is>
      </c>
      <c r="L6" s="212" t="n"/>
    </row>
    <row r="7" ht="105" customHeight="1" s="154">
      <c r="A7" s="212" t="inlineStr">
        <is>
          <t>1</t>
        </is>
      </c>
      <c r="B7" s="212" t="inlineStr">
        <is>
          <t>P02-A6</t>
        </is>
      </c>
      <c r="C7" s="212" t="n"/>
      <c r="D7" s="212" t="inlineStr">
        <is>
          <t>3-4</t>
        </is>
      </c>
      <c r="E7" s="212" t="inlineStr">
        <is>
          <t>P02-A6</t>
        </is>
      </c>
      <c r="F7" s="212" t="n"/>
      <c r="G7" s="212" t="inlineStr">
        <is>
          <t>7-8</t>
        </is>
      </c>
      <c r="H7" s="212" t="inlineStr">
        <is>
          <t>P02-A6</t>
        </is>
      </c>
      <c r="I7" s="212" t="n"/>
      <c r="J7" s="212" t="inlineStr">
        <is>
          <t>11-12</t>
        </is>
      </c>
      <c r="K7" s="212" t="inlineStr">
        <is>
          <t>P03-A7</t>
        </is>
      </c>
      <c r="L7" s="212" t="n"/>
    </row>
    <row r="8" ht="105" customHeight="1" s="154">
      <c r="A8" s="212" t="inlineStr">
        <is>
          <t>1</t>
        </is>
      </c>
      <c r="B8" s="212" t="inlineStr">
        <is>
          <t>P02-A6</t>
        </is>
      </c>
      <c r="C8" s="212" t="n"/>
      <c r="D8" s="212" t="inlineStr">
        <is>
          <t>3-4</t>
        </is>
      </c>
      <c r="E8" s="212" t="inlineStr">
        <is>
          <t>P02-A6</t>
        </is>
      </c>
      <c r="F8" s="212" t="n"/>
      <c r="G8" s="212" t="inlineStr">
        <is>
          <t>7-8</t>
        </is>
      </c>
      <c r="H8" s="212" t="inlineStr">
        <is>
          <t>P02-A6</t>
        </is>
      </c>
      <c r="I8" s="212" t="n"/>
      <c r="J8" s="212" t="inlineStr">
        <is>
          <t>11-12</t>
        </is>
      </c>
      <c r="K8" s="212" t="inlineStr">
        <is>
          <t>P03-A7</t>
        </is>
      </c>
      <c r="L8" s="212" t="n"/>
    </row>
    <row r="9" ht="105" customHeight="1" s="154">
      <c r="A9" s="212" t="inlineStr">
        <is>
          <t>2</t>
        </is>
      </c>
      <c r="B9" s="212" t="inlineStr">
        <is>
          <t>P02-A12#</t>
        </is>
      </c>
      <c r="C9" s="212" t="n"/>
      <c r="D9" s="212" t="inlineStr">
        <is>
          <t>5-6</t>
        </is>
      </c>
      <c r="E9" s="212" t="inlineStr">
        <is>
          <t>P03-A15#</t>
        </is>
      </c>
      <c r="F9" s="212" t="n"/>
      <c r="G9" s="212" t="inlineStr">
        <is>
          <t>9-10</t>
        </is>
      </c>
      <c r="H9" s="212" t="inlineStr">
        <is>
          <t>P01-A4</t>
        </is>
      </c>
      <c r="I9" s="212" t="n"/>
      <c r="J9" s="212" t="inlineStr">
        <is>
          <t>13-15</t>
        </is>
      </c>
      <c r="K9" s="212" t="inlineStr">
        <is>
          <t>P01-A3</t>
        </is>
      </c>
      <c r="L9" s="212" t="n"/>
    </row>
    <row r="10" ht="105" customHeight="1" s="154">
      <c r="A10" s="212" t="inlineStr">
        <is>
          <t>2</t>
        </is>
      </c>
      <c r="B10" s="212" t="inlineStr">
        <is>
          <t>P02-A6</t>
        </is>
      </c>
      <c r="C10" s="212" t="n"/>
      <c r="D10" s="212" t="inlineStr">
        <is>
          <t>5-6</t>
        </is>
      </c>
      <c r="E10" s="212" t="inlineStr">
        <is>
          <t>P02-A6</t>
        </is>
      </c>
      <c r="F10" s="212" t="n"/>
      <c r="G10" s="212" t="inlineStr">
        <is>
          <t>9-10</t>
        </is>
      </c>
      <c r="H10" s="212" t="inlineStr">
        <is>
          <t>P03-A5</t>
        </is>
      </c>
      <c r="I10" s="212" t="n"/>
      <c r="J10" s="212" t="inlineStr">
        <is>
          <t>13-15</t>
        </is>
      </c>
      <c r="K10" s="212" t="inlineStr">
        <is>
          <t>P01-A3</t>
        </is>
      </c>
      <c r="L10" s="212" t="n"/>
    </row>
    <row r="11" ht="105" customHeight="1" s="154">
      <c r="A11" s="212" t="inlineStr">
        <is>
          <t>2</t>
        </is>
      </c>
      <c r="B11" s="212" t="inlineStr">
        <is>
          <t>P02-A6</t>
        </is>
      </c>
      <c r="C11" s="212" t="n"/>
      <c r="D11" s="212" t="inlineStr">
        <is>
          <t>5-6</t>
        </is>
      </c>
      <c r="E11" s="212" t="inlineStr">
        <is>
          <t>P02-A6</t>
        </is>
      </c>
      <c r="F11" s="212" t="n"/>
      <c r="G11" s="212" t="inlineStr">
        <is>
          <t>9-10</t>
        </is>
      </c>
      <c r="H11" s="212" t="inlineStr">
        <is>
          <t>P03-A5</t>
        </is>
      </c>
      <c r="I11" s="212" t="n"/>
      <c r="J11" s="212" t="inlineStr">
        <is>
          <t>13-15</t>
        </is>
      </c>
      <c r="K11" s="212" t="inlineStr">
        <is>
          <t>P01-A3</t>
        </is>
      </c>
      <c r="L11" s="212" t="n"/>
    </row>
    <row r="12" ht="105" customHeight="1" s="154">
      <c r="A12" s="212" t="inlineStr">
        <is>
          <t>2</t>
        </is>
      </c>
      <c r="B12" s="212" t="inlineStr">
        <is>
          <t>P02-A6</t>
        </is>
      </c>
      <c r="C12" s="212" t="n"/>
      <c r="D12" s="212" t="inlineStr">
        <is>
          <t>5-6</t>
        </is>
      </c>
      <c r="E12" s="212" t="inlineStr">
        <is>
          <t>P02-A6</t>
        </is>
      </c>
      <c r="F12" s="212" t="n"/>
      <c r="G12" s="212" t="inlineStr">
        <is>
          <t>9-10</t>
        </is>
      </c>
      <c r="H12" s="212" t="inlineStr">
        <is>
          <t>P03-A5</t>
        </is>
      </c>
      <c r="I12" s="212" t="n"/>
      <c r="J12" s="212" t="inlineStr">
        <is>
          <t>13-15</t>
        </is>
      </c>
      <c r="K12" s="212" t="inlineStr">
        <is>
          <t>P01-A3</t>
        </is>
      </c>
      <c r="L12" s="212" t="n"/>
    </row>
    <row r="13" ht="105" customHeight="1" s="154">
      <c r="A13" s="212" t="inlineStr">
        <is>
          <t>2</t>
        </is>
      </c>
      <c r="B13" s="212" t="inlineStr">
        <is>
          <t>P02-A6</t>
        </is>
      </c>
      <c r="C13" s="212" t="n"/>
      <c r="D13" s="212" t="inlineStr">
        <is>
          <t>5-6</t>
        </is>
      </c>
      <c r="E13" s="212" t="inlineStr">
        <is>
          <t>P02-A6</t>
        </is>
      </c>
      <c r="F13" s="212" t="n"/>
      <c r="G13" s="212" t="inlineStr">
        <is>
          <t>9-10</t>
        </is>
      </c>
      <c r="H13" s="212" t="inlineStr">
        <is>
          <t>P03-A5</t>
        </is>
      </c>
      <c r="I13" s="212" t="n"/>
      <c r="J13" s="212" t="inlineStr">
        <is>
          <t>16</t>
        </is>
      </c>
      <c r="K13" s="212" t="inlineStr">
        <is>
          <t>P01-A10#</t>
        </is>
      </c>
      <c r="L13" s="212" t="n"/>
    </row>
    <row r="14" ht="105" customHeight="1" s="154">
      <c r="A14" s="212" t="inlineStr">
        <is>
          <t>16</t>
        </is>
      </c>
      <c r="B14" s="212" t="inlineStr">
        <is>
          <t>P01-A3</t>
        </is>
      </c>
      <c r="C14" s="212" t="n"/>
      <c r="D14" s="212" t="inlineStr">
        <is>
          <t>18</t>
        </is>
      </c>
      <c r="E14" s="212" t="inlineStr">
        <is>
          <t>P03-A17</t>
        </is>
      </c>
      <c r="F14" s="212" t="n"/>
      <c r="G14" s="212" t="inlineStr">
        <is>
          <t>20</t>
        </is>
      </c>
      <c r="H14" s="212" t="inlineStr">
        <is>
          <t>P01-A3</t>
        </is>
      </c>
      <c r="I14" s="212" t="n"/>
      <c r="J14" s="212" t="n"/>
      <c r="K14" s="212" t="n"/>
      <c r="L14" s="212" t="n"/>
    </row>
    <row r="15" ht="105" customHeight="1" s="154">
      <c r="A15" s="212" t="inlineStr">
        <is>
          <t>16</t>
        </is>
      </c>
      <c r="B15" s="212" t="inlineStr">
        <is>
          <t>P01-A3</t>
        </is>
      </c>
      <c r="C15" s="212" t="n"/>
      <c r="D15" s="212" t="inlineStr">
        <is>
          <t>18</t>
        </is>
      </c>
      <c r="E15" s="212" t="inlineStr">
        <is>
          <t>P03-A17</t>
        </is>
      </c>
      <c r="F15" s="212" t="n"/>
      <c r="G15" s="212" t="inlineStr">
        <is>
          <t>20</t>
        </is>
      </c>
      <c r="H15" s="212" t="inlineStr">
        <is>
          <t>P01-A3</t>
        </is>
      </c>
      <c r="I15" s="212" t="n"/>
      <c r="J15" s="212" t="n"/>
      <c r="K15" s="212" t="n"/>
      <c r="L15" s="212" t="n"/>
    </row>
    <row r="16" ht="105" customHeight="1" s="154">
      <c r="A16" s="212" t="inlineStr">
        <is>
          <t>16</t>
        </is>
      </c>
      <c r="B16" s="212" t="inlineStr">
        <is>
          <t>P01-A3</t>
        </is>
      </c>
      <c r="C16" s="212" t="n"/>
      <c r="D16" s="212" t="inlineStr">
        <is>
          <t>18</t>
        </is>
      </c>
      <c r="E16" s="212" t="inlineStr">
        <is>
          <t>P03-A17</t>
        </is>
      </c>
      <c r="F16" s="212" t="n"/>
      <c r="G16" s="212" t="inlineStr">
        <is>
          <t>21</t>
        </is>
      </c>
      <c r="H16" s="212" t="inlineStr">
        <is>
          <t>P02-A13</t>
        </is>
      </c>
      <c r="I16" s="212" t="n"/>
      <c r="J16" s="212" t="n"/>
      <c r="K16" s="212" t="n"/>
      <c r="L16" s="212" t="n"/>
    </row>
    <row r="17" ht="105" customHeight="1" s="154">
      <c r="A17" s="212" t="inlineStr">
        <is>
          <t>17</t>
        </is>
      </c>
      <c r="B17" s="212" t="inlineStr">
        <is>
          <t>P01-A4</t>
        </is>
      </c>
      <c r="C17" s="212" t="n"/>
      <c r="D17" s="212" t="inlineStr">
        <is>
          <t>18</t>
        </is>
      </c>
      <c r="E17" s="212" t="inlineStr">
        <is>
          <t>P03-A17</t>
        </is>
      </c>
      <c r="F17" s="212" t="n"/>
      <c r="G17" s="212" t="inlineStr">
        <is>
          <t>21</t>
        </is>
      </c>
      <c r="H17" s="212" t="inlineStr">
        <is>
          <t>P02-A13</t>
        </is>
      </c>
      <c r="I17" s="212" t="n"/>
      <c r="J17" s="212" t="n"/>
      <c r="K17" s="212" t="n"/>
      <c r="L17" s="212" t="n"/>
    </row>
    <row r="18" ht="105" customHeight="1" s="154">
      <c r="A18" s="212" t="inlineStr">
        <is>
          <t>17</t>
        </is>
      </c>
      <c r="B18" s="212" t="inlineStr">
        <is>
          <t>P03-A5</t>
        </is>
      </c>
      <c r="C18" s="212" t="n"/>
      <c r="D18" s="212" t="inlineStr">
        <is>
          <t>18</t>
        </is>
      </c>
      <c r="E18" s="212" t="inlineStr">
        <is>
          <t>P03-A17</t>
        </is>
      </c>
      <c r="F18" s="212" t="n"/>
      <c r="G18" s="212" t="inlineStr">
        <is>
          <t>21</t>
        </is>
      </c>
      <c r="H18" s="212" t="inlineStr">
        <is>
          <t>P01-A9</t>
        </is>
      </c>
      <c r="I18" s="212" t="n"/>
      <c r="J18" s="212" t="n"/>
      <c r="K18" s="212" t="n"/>
      <c r="L18" s="212" t="n"/>
    </row>
    <row r="19" ht="105" customHeight="1" s="154">
      <c r="A19" s="212" t="inlineStr">
        <is>
          <t>17</t>
        </is>
      </c>
      <c r="B19" s="212" t="inlineStr">
        <is>
          <t>P01-A1</t>
        </is>
      </c>
      <c r="C19" s="212" t="n"/>
      <c r="D19" s="212" t="inlineStr">
        <is>
          <t>19</t>
        </is>
      </c>
      <c r="E19" s="212" t="inlineStr">
        <is>
          <t>P01-A2</t>
        </is>
      </c>
      <c r="F19" s="212" t="n"/>
      <c r="G19" s="212" t="n"/>
      <c r="H19" s="212" t="n"/>
      <c r="I19" s="212" t="n"/>
      <c r="J19" s="212" t="n"/>
      <c r="K19" s="212" t="n"/>
      <c r="L19" s="212" t="n"/>
    </row>
    <row r="20" ht="105" customHeight="1" s="154">
      <c r="A20" s="212" t="inlineStr">
        <is>
          <t>17</t>
        </is>
      </c>
      <c r="B20" s="212" t="inlineStr">
        <is>
          <t>P03-A7</t>
        </is>
      </c>
      <c r="C20" s="212" t="n"/>
      <c r="D20" s="212" t="inlineStr">
        <is>
          <t>19</t>
        </is>
      </c>
      <c r="E20" s="212" t="inlineStr">
        <is>
          <t>P01-A8</t>
        </is>
      </c>
      <c r="F20" s="212" t="n"/>
      <c r="G20" s="212" t="n"/>
      <c r="H20" s="212" t="n"/>
      <c r="I20" s="212" t="n"/>
      <c r="J20" s="212" t="n"/>
      <c r="K20" s="212" t="n"/>
      <c r="L20" s="212" t="n"/>
    </row>
    <row r="21" ht="105" customHeight="1" s="154">
      <c r="A21" s="212" t="inlineStr">
        <is>
          <t>18</t>
        </is>
      </c>
      <c r="B21" s="212" t="inlineStr">
        <is>
          <t>P03-A18</t>
        </is>
      </c>
      <c r="C21" s="212" t="n"/>
      <c r="D21" s="212" t="inlineStr">
        <is>
          <t>19</t>
        </is>
      </c>
      <c r="E21" s="212" t="inlineStr">
        <is>
          <t>P01-A8</t>
        </is>
      </c>
      <c r="F21" s="212" t="n"/>
      <c r="G21" s="212" t="n"/>
      <c r="H21" s="212" t="n"/>
      <c r="I21" s="212" t="n"/>
      <c r="J21" s="212" t="n"/>
      <c r="K21" s="212" t="n"/>
      <c r="L21" s="212" t="n"/>
    </row>
    <row r="22" ht="105" customHeight="1" s="154">
      <c r="A22" s="212" t="inlineStr">
        <is>
          <t>18</t>
        </is>
      </c>
      <c r="B22" s="212" t="inlineStr">
        <is>
          <t>P03-A18</t>
        </is>
      </c>
      <c r="C22" s="212" t="n"/>
      <c r="D22" s="212" t="inlineStr">
        <is>
          <t>19</t>
        </is>
      </c>
      <c r="E22" s="212" t="inlineStr">
        <is>
          <t>P01-A8</t>
        </is>
      </c>
      <c r="F22" s="212" t="n"/>
      <c r="G22" s="212" t="n"/>
      <c r="H22" s="212" t="n"/>
      <c r="I22" s="212" t="n"/>
      <c r="J22" s="212" t="n"/>
      <c r="K22" s="212" t="n"/>
      <c r="L22" s="212" t="n"/>
    </row>
    <row r="23" ht="105" customHeight="1" s="154">
      <c r="A23" s="212" t="inlineStr">
        <is>
          <t>18</t>
        </is>
      </c>
      <c r="B23" s="212" t="inlineStr">
        <is>
          <t>P03-A17</t>
        </is>
      </c>
      <c r="C23" s="212" t="n"/>
      <c r="D23" s="212" t="inlineStr">
        <is>
          <t>20</t>
        </is>
      </c>
      <c r="E23" s="212" t="inlineStr">
        <is>
          <t>P01-A3</t>
        </is>
      </c>
      <c r="F23" s="212" t="n"/>
      <c r="G23" s="212" t="n"/>
      <c r="H23" s="212" t="n"/>
      <c r="I23" s="212" t="n"/>
      <c r="J23" s="212" t="n"/>
      <c r="K23" s="212" t="n"/>
      <c r="L23" s="212" t="n"/>
    </row>
  </sheetData>
  <mergeCells count="2">
    <mergeCell ref="A1:I1"/>
    <mergeCell ref="A2:I2"/>
  </mergeCells>
  <pageMargins left="0" right="0" top="0" bottom="0" header="0.5" footer="0.5"/>
  <pageSetup paperSize="9" scale="7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439"/>
  <sheetViews>
    <sheetView workbookViewId="0">
      <selection activeCell="A18" sqref="A18:J18"/>
    </sheetView>
  </sheetViews>
  <sheetFormatPr baseColWidth="8" defaultColWidth="9" defaultRowHeight="14.4"/>
  <cols>
    <col width="4.88671875" customWidth="1" style="154" min="1" max="1"/>
    <col width="14.5546875" customWidth="1" style="154" min="2" max="2"/>
    <col width="12.21875" customWidth="1" style="154" min="3" max="3"/>
    <col width="20.77734375" customWidth="1" style="154" min="4" max="4"/>
    <col width="8.5546875" customWidth="1" style="154" min="5" max="5"/>
    <col width="8.88671875" customWidth="1" style="154" min="6" max="8"/>
    <col width="10.109375" customWidth="1" style="154" min="9" max="9"/>
    <col width="20.33203125" customWidth="1" style="154" min="10" max="10"/>
    <col width="52.77734375" customWidth="1" style="154" min="11" max="11"/>
    <col width="21" customWidth="1" style="154" min="13" max="13"/>
    <col width="11.77734375" customWidth="1" style="154" min="14" max="16"/>
  </cols>
  <sheetData>
    <row r="1" ht="43.95" customHeight="1" s="154">
      <c r="A1" s="153" t="inlineStr">
        <is>
          <t>工作联系单</t>
        </is>
      </c>
    </row>
    <row r="2" ht="34.05" customHeight="1" s="154">
      <c r="A2" s="149" t="inlineStr">
        <is>
          <t>工作指令：</t>
        </is>
      </c>
      <c r="B2" s="143" t="n"/>
      <c r="C2" s="155" t="inlineStr">
        <is>
          <t>HT202508022</t>
        </is>
      </c>
      <c r="D2" s="143" t="n"/>
      <c r="E2" s="149" t="inlineStr">
        <is>
          <t>客户</t>
        </is>
      </c>
      <c r="F2" s="149" t="inlineStr">
        <is>
          <t>鞍钢建设集团有限公司</t>
        </is>
      </c>
      <c r="G2" s="142" t="n"/>
      <c r="H2" s="143" t="n"/>
      <c r="I2" s="149" t="inlineStr">
        <is>
          <t>下单日期</t>
        </is>
      </c>
      <c r="J2" s="119">
        <f>TODAY()</f>
        <v/>
      </c>
    </row>
    <row r="3" ht="27" customHeight="1" s="154">
      <c r="A3" s="149" t="inlineStr">
        <is>
          <t>项目</t>
        </is>
      </c>
      <c r="B3" s="143" t="n"/>
      <c r="C3" s="149" t="inlineStr">
        <is>
          <t>变压器</t>
        </is>
      </c>
      <c r="D3" s="143" t="n"/>
      <c r="E3" s="149" t="inlineStr">
        <is>
          <t>业务员</t>
        </is>
      </c>
      <c r="F3" s="149" t="inlineStr">
        <is>
          <t>徐宏雷</t>
        </is>
      </c>
      <c r="G3" s="142" t="n"/>
      <c r="H3" s="143" t="n"/>
      <c r="I3" s="120" t="inlineStr">
        <is>
          <t>发货日期</t>
        </is>
      </c>
      <c r="J3" s="149" t="n"/>
    </row>
    <row r="4" ht="37.05" customHeight="1" s="154">
      <c r="A4" s="146" t="inlineStr">
        <is>
          <t>序号</t>
        </is>
      </c>
      <c r="B4" s="146" t="inlineStr">
        <is>
          <t>生产令号</t>
        </is>
      </c>
      <c r="C4" s="146" t="inlineStr">
        <is>
          <t>名称</t>
        </is>
      </c>
      <c r="D4" s="146" t="inlineStr">
        <is>
          <t>型号</t>
        </is>
      </c>
      <c r="E4" s="146" t="inlineStr">
        <is>
          <t>车间</t>
        </is>
      </c>
      <c r="F4" s="123" t="inlineStr">
        <is>
          <t>产品数量(件)</t>
        </is>
      </c>
      <c r="G4" s="123" t="inlineStr">
        <is>
          <t>生产重量（Kg)</t>
        </is>
      </c>
      <c r="H4" s="124" t="inlineStr">
        <is>
          <t>材料类型</t>
        </is>
      </c>
      <c r="I4" s="146" t="inlineStr">
        <is>
          <t>备注</t>
        </is>
      </c>
      <c r="J4" s="143" t="n"/>
    </row>
    <row r="5" ht="31.05" customHeight="1" s="154">
      <c r="A5" s="146" t="n">
        <v>1</v>
      </c>
      <c r="B5" s="125" t="inlineStr">
        <is>
          <t>XD202508022</t>
        </is>
      </c>
      <c r="C5" s="126" t="inlineStr">
        <is>
          <t>钢格板</t>
        </is>
      </c>
      <c r="D5" s="126" t="inlineStr">
        <is>
          <t>JG325/30/100FG</t>
        </is>
      </c>
      <c r="E5" s="125" t="inlineStr">
        <is>
          <t>成品一</t>
        </is>
      </c>
      <c r="F5" s="146">
        <f>'10装箱单 成品一'!G28</f>
        <v/>
      </c>
      <c r="G5" s="190">
        <f>'10装箱单 成品一'!I28/1.12</f>
        <v/>
      </c>
      <c r="H5" s="146" t="inlineStr">
        <is>
          <t>带料</t>
        </is>
      </c>
      <c r="I5" s="146" t="n"/>
      <c r="J5" s="143" t="n"/>
    </row>
    <row r="6" ht="31.05" customHeight="1" s="154">
      <c r="A6" s="146" t="n"/>
      <c r="B6" s="125" t="n"/>
      <c r="C6" s="126" t="n"/>
      <c r="D6" s="126" t="n"/>
      <c r="E6" s="146" t="n"/>
      <c r="F6" s="146" t="n"/>
      <c r="G6" s="190" t="n"/>
      <c r="H6" s="146" t="n"/>
      <c r="I6" s="146" t="n"/>
      <c r="J6" s="143" t="n"/>
    </row>
    <row r="7" ht="31.05" customHeight="1" s="154">
      <c r="A7" s="146" t="n"/>
      <c r="B7" s="125" t="n"/>
      <c r="C7" s="126" t="n"/>
      <c r="D7" s="126" t="n"/>
      <c r="E7" s="146" t="n"/>
      <c r="F7" s="146" t="n"/>
      <c r="G7" s="190" t="n"/>
      <c r="H7" s="146" t="n"/>
      <c r="I7" s="146" t="n"/>
      <c r="J7" s="143" t="n"/>
    </row>
    <row r="8" ht="31.05" customHeight="1" s="154">
      <c r="A8" s="146" t="n"/>
      <c r="B8" s="125" t="n"/>
      <c r="C8" s="128" t="n"/>
      <c r="D8" s="129" t="n"/>
      <c r="E8" s="146" t="n"/>
      <c r="F8" s="130" t="n"/>
      <c r="G8" s="190" t="n"/>
      <c r="H8" s="146" t="n"/>
      <c r="I8" s="146" t="n"/>
      <c r="J8" s="143" t="n"/>
    </row>
    <row r="9" ht="31.05" customHeight="1" s="154">
      <c r="A9" s="146" t="n"/>
      <c r="B9" s="125" t="n"/>
      <c r="C9" s="128" t="n"/>
      <c r="D9" s="129" t="n"/>
      <c r="E9" s="146" t="n"/>
      <c r="F9" s="130" t="n"/>
      <c r="G9" s="190" t="n"/>
      <c r="H9" s="146" t="n"/>
      <c r="I9" s="146" t="n"/>
      <c r="J9" s="143" t="n"/>
    </row>
    <row r="10" ht="31.05" customHeight="1" s="154">
      <c r="A10" s="146" t="n"/>
      <c r="B10" s="146" t="n"/>
      <c r="C10" s="131" t="n"/>
      <c r="D10" s="126" t="n"/>
      <c r="E10" s="126" t="n"/>
      <c r="F10" s="146" t="n"/>
      <c r="G10" s="190" t="n"/>
      <c r="H10" s="146" t="n"/>
      <c r="I10" s="146" t="n"/>
      <c r="J10" s="143" t="n"/>
    </row>
    <row r="11" ht="31.05" customHeight="1" s="154">
      <c r="A11" s="146" t="n"/>
      <c r="B11" s="146" t="n"/>
      <c r="C11" s="131" t="n"/>
      <c r="D11" s="126" t="n"/>
      <c r="E11" s="126" t="n"/>
      <c r="F11" s="146" t="n"/>
      <c r="G11" s="190" t="n"/>
      <c r="H11" s="146" t="n"/>
      <c r="I11" s="132" t="n"/>
      <c r="J11" s="133" t="n"/>
    </row>
    <row r="12" ht="31.05" customHeight="1" s="154">
      <c r="A12" s="146" t="n"/>
      <c r="B12" s="146" t="n"/>
      <c r="C12" s="131" t="n"/>
      <c r="D12" s="126" t="n"/>
      <c r="E12" s="126" t="n"/>
      <c r="F12" s="146" t="n"/>
      <c r="G12" s="190" t="n"/>
      <c r="H12" s="146" t="n"/>
      <c r="I12" s="132" t="n"/>
      <c r="J12" s="133" t="n"/>
    </row>
    <row r="13" ht="31.05" customHeight="1" s="154">
      <c r="A13" s="146" t="n"/>
      <c r="B13" s="146" t="inlineStr">
        <is>
          <t>合计</t>
        </is>
      </c>
      <c r="C13" s="131" t="n"/>
      <c r="D13" s="126" t="n"/>
      <c r="E13" s="126" t="n"/>
      <c r="F13" s="146">
        <f>SUM(F5:F10)</f>
        <v/>
      </c>
      <c r="G13" s="190">
        <f>SUM(G5:G10)</f>
        <v/>
      </c>
      <c r="H13" s="146" t="n"/>
      <c r="I13" s="146" t="n"/>
      <c r="J13" s="143" t="n"/>
    </row>
    <row r="14" ht="37.95" customHeight="1" s="154">
      <c r="A14" s="147" t="inlineStr">
        <is>
          <t>制造验收标准</t>
        </is>
      </c>
      <c r="B14" s="143" t="n"/>
      <c r="C14" s="152" t="inlineStr">
        <is>
          <t>YB/T4001.1-2019</t>
        </is>
      </c>
      <c r="D14" s="142" t="n"/>
      <c r="E14" s="143" t="n"/>
      <c r="F14" s="147" t="inlineStr">
        <is>
          <t>扭钢</t>
        </is>
      </c>
      <c r="G14" s="143" t="n"/>
      <c r="H14" s="156" t="inlineStr">
        <is>
          <t>5.6mm</t>
        </is>
      </c>
      <c r="I14" s="142" t="n"/>
      <c r="J14" s="143" t="n"/>
      <c r="K14" s="121" t="n"/>
      <c r="M14" s="118" t="inlineStr">
        <is>
          <t>扁钢厚度5mm/4mm/3mm</t>
        </is>
      </c>
      <c r="N14" s="148" t="inlineStr">
        <is>
          <t>GB/T13912-2002
（最低点≥55um 平均值≥70um）</t>
        </is>
      </c>
      <c r="O14" s="142" t="n"/>
      <c r="P14" s="143" t="n"/>
    </row>
    <row r="15" ht="37.05" customHeight="1" s="154">
      <c r="A15" s="147" t="inlineStr">
        <is>
          <t>镀锌验收标准</t>
        </is>
      </c>
      <c r="B15" s="143" t="n"/>
      <c r="C15" s="145" t="inlineStr">
        <is>
          <t>GB/T13912-2020</t>
        </is>
      </c>
      <c r="D15" s="142" t="n"/>
      <c r="E15" s="143" t="n"/>
      <c r="F15" s="147" t="inlineStr">
        <is>
          <t>焊接要求</t>
        </is>
      </c>
      <c r="G15" s="143" t="n"/>
      <c r="H15" s="150" t="inlineStr">
        <is>
          <t>钢格板：隔四焊一</t>
        </is>
      </c>
      <c r="I15" s="142" t="n"/>
      <c r="J15" s="143" t="n"/>
      <c r="K15" s="121" t="n"/>
      <c r="M15" s="118" t="inlineStr">
        <is>
          <t>扁钢厚度6mm及以上</t>
        </is>
      </c>
      <c r="N15" s="148" t="inlineStr">
        <is>
          <t>GB/T13912-2002
（最低点≥70um 平均值≥85um）</t>
        </is>
      </c>
      <c r="O15" s="142" t="n"/>
      <c r="P15" s="143" t="n"/>
    </row>
    <row r="16" ht="27" customHeight="1" s="154">
      <c r="A16" s="147" t="inlineStr">
        <is>
          <t>材质</t>
        </is>
      </c>
      <c r="B16" s="143" t="n"/>
      <c r="C16" s="145" t="inlineStr">
        <is>
          <t>Q235B</t>
        </is>
      </c>
      <c r="D16" s="142" t="n"/>
      <c r="E16" s="143" t="n"/>
      <c r="F16" s="147" t="inlineStr">
        <is>
          <t>尺寸要求</t>
        </is>
      </c>
      <c r="G16" s="143" t="n"/>
      <c r="H16" s="150" t="inlineStr">
        <is>
          <t>无</t>
        </is>
      </c>
      <c r="I16" s="142" t="n"/>
      <c r="J16" s="143" t="n"/>
    </row>
    <row r="17" ht="37.05" customHeight="1" s="154">
      <c r="A17" s="147" t="inlineStr">
        <is>
          <t>扁钢</t>
        </is>
      </c>
      <c r="B17" s="143" t="n"/>
      <c r="C17" s="152" t="inlineStr">
        <is>
          <t>24.6*4.75</t>
        </is>
      </c>
      <c r="D17" s="142" t="n"/>
      <c r="E17" s="143" t="n"/>
      <c r="F17" s="147" t="inlineStr">
        <is>
          <t>包装要求</t>
        </is>
      </c>
      <c r="G17" s="143" t="n"/>
      <c r="H17" s="150" t="inlineStr">
        <is>
          <t>塑钢打包</t>
        </is>
      </c>
      <c r="I17" s="142" t="n"/>
      <c r="J17" s="143" t="n"/>
      <c r="M17" s="118" t="inlineStr">
        <is>
          <t>扁钢厚度4mm/5mm/6mm</t>
        </is>
      </c>
      <c r="N17" s="148" t="inlineStr">
        <is>
          <t>GB/T13912-2020
（最低点≥55um 平均值≥70um）</t>
        </is>
      </c>
      <c r="O17" s="142" t="n"/>
      <c r="P17" s="143" t="n"/>
    </row>
    <row r="18" ht="97.05" customHeight="1" s="154">
      <c r="A18" s="151" t="n">
        <v>1</v>
      </c>
      <c r="B18" s="142" t="n"/>
      <c r="C18" s="142" t="n"/>
      <c r="D18" s="142" t="n"/>
      <c r="E18" s="142" t="n"/>
      <c r="F18" s="142" t="n"/>
      <c r="G18" s="142" t="n"/>
      <c r="H18" s="142" t="n"/>
      <c r="I18" s="142" t="n"/>
      <c r="J18" s="143" t="n"/>
      <c r="M18" s="118" t="inlineStr">
        <is>
          <t>扁钢厚度3mm</t>
        </is>
      </c>
      <c r="N18" s="148" t="inlineStr">
        <is>
          <t>GB/T13912-2020
（最低点≥45um 平均值≥55um）</t>
        </is>
      </c>
      <c r="O18" s="142" t="n"/>
      <c r="P18" s="143" t="n"/>
    </row>
    <row r="19" ht="55.05" customHeight="1" s="154">
      <c r="A19" s="151" t="inlineStr">
        <is>
          <t>扭钢头全部磨平</t>
        </is>
      </c>
      <c r="B19" s="142" t="n"/>
      <c r="C19" s="142" t="n"/>
      <c r="D19" s="142" t="n"/>
      <c r="E19" s="142" t="n"/>
      <c r="F19" s="142" t="n"/>
      <c r="G19" s="142" t="n"/>
      <c r="H19" s="142" t="n"/>
      <c r="I19" s="142" t="n"/>
      <c r="J19" s="143" t="n"/>
      <c r="M19" s="118" t="inlineStr">
        <is>
          <t>扁钢厚度6mm以上</t>
        </is>
      </c>
      <c r="N19" s="148" t="inlineStr">
        <is>
          <t>GB/T13912-2020
（最低点≥70um 平均值≥85um）</t>
        </is>
      </c>
      <c r="O19" s="142" t="n"/>
      <c r="P19" s="143" t="n"/>
    </row>
    <row r="20" ht="27" customHeight="1" s="154">
      <c r="A20" s="12" t="n"/>
      <c r="B20" s="12" t="inlineStr">
        <is>
          <t>编制：</t>
        </is>
      </c>
      <c r="C20" s="12" t="inlineStr">
        <is>
          <t>竺嵊波</t>
        </is>
      </c>
      <c r="D20" s="12" t="n"/>
      <c r="E20" s="12" t="inlineStr">
        <is>
          <t>审核：</t>
        </is>
      </c>
      <c r="F20" s="12" t="n"/>
      <c r="G20" s="12" t="n"/>
      <c r="H20" s="117" t="inlineStr">
        <is>
          <t>批准：</t>
        </is>
      </c>
      <c r="I20" s="117" t="n"/>
      <c r="J20" s="117" t="n"/>
    </row>
    <row r="439">
      <c r="R439" s="0" t="inlineStr">
        <is>
          <t>铰链</t>
        </is>
      </c>
    </row>
  </sheetData>
  <mergeCells count="38">
    <mergeCell ref="C16:E16"/>
    <mergeCell ref="I6:J6"/>
    <mergeCell ref="A15:B15"/>
    <mergeCell ref="F16:G16"/>
    <mergeCell ref="N18:P18"/>
    <mergeCell ref="N14:P14"/>
    <mergeCell ref="N17:P17"/>
    <mergeCell ref="F2:H2"/>
    <mergeCell ref="H17:J17"/>
    <mergeCell ref="A19:J19"/>
    <mergeCell ref="H16:J16"/>
    <mergeCell ref="A16:B16"/>
    <mergeCell ref="N19:P19"/>
    <mergeCell ref="F15:G15"/>
    <mergeCell ref="I7:J7"/>
    <mergeCell ref="C17:E17"/>
    <mergeCell ref="A3:B3"/>
    <mergeCell ref="F17:G17"/>
    <mergeCell ref="H15:J15"/>
    <mergeCell ref="N15:P15"/>
    <mergeCell ref="A1:J1"/>
    <mergeCell ref="A2:B2"/>
    <mergeCell ref="C2:D2"/>
    <mergeCell ref="H14:J14"/>
    <mergeCell ref="I5:J5"/>
    <mergeCell ref="A14:B14"/>
    <mergeCell ref="I8:J8"/>
    <mergeCell ref="A17:B17"/>
    <mergeCell ref="C15:E15"/>
    <mergeCell ref="I4:J4"/>
    <mergeCell ref="C14:E14"/>
    <mergeCell ref="I10:J10"/>
    <mergeCell ref="A18:J18"/>
    <mergeCell ref="F14:G14"/>
    <mergeCell ref="I13:J13"/>
    <mergeCell ref="F3:H3"/>
    <mergeCell ref="C3:D3"/>
    <mergeCell ref="I9:J9"/>
  </mergeCells>
  <printOptions horizontalCentered="1"/>
  <pageMargins left="0" right="0" top="0" bottom="0" header="0.5" footer="0.5"/>
  <pageSetup orientation="portrait" paperSize="9" scale="87"/>
  <headerFooter>
    <oddHeader/>
    <oddFooter>&amp;C第 &amp;P 页，共 &amp;N 页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2"/>
  <sheetViews>
    <sheetView view="pageBreakPreview" zoomScaleNormal="100" workbookViewId="0">
      <selection activeCell="Q20" sqref="Q20:T32"/>
    </sheetView>
  </sheetViews>
  <sheetFormatPr baseColWidth="8" defaultColWidth="9" defaultRowHeight="14.4"/>
  <cols>
    <col width="4.88671875" customWidth="1" style="154" min="1" max="1"/>
    <col width="17" customWidth="1" style="154" min="2" max="2"/>
    <col width="7.6640625" customWidth="1" style="154" min="3" max="3"/>
    <col width="18.21875" customWidth="1" style="154" min="4" max="4"/>
    <col width="10.6640625" customWidth="1" style="154" min="5" max="5"/>
    <col width="8.88671875" customWidth="1" style="154" min="6" max="8"/>
    <col width="10.109375" customWidth="1" style="154" min="9" max="9"/>
    <col width="14.44140625" customWidth="1" style="154" min="10" max="10"/>
    <col hidden="1" width="4" customWidth="1" style="154" min="11" max="11"/>
    <col width="8.88671875" customWidth="1" style="154" min="16" max="16"/>
    <col width="13" customWidth="1" style="154" min="17" max="17"/>
  </cols>
  <sheetData>
    <row r="1" ht="63" customHeight="1" s="154">
      <c r="A1" s="159">
        <f>'3工艺执行单'!B5&amp;K1</f>
        <v/>
      </c>
      <c r="K1" s="118" t="inlineStr">
        <is>
          <t>技术要求</t>
        </is>
      </c>
    </row>
    <row r="2" ht="52.05" customHeight="1" s="154">
      <c r="A2" s="155" t="inlineStr">
        <is>
          <t>工作指令</t>
        </is>
      </c>
      <c r="B2" s="143" t="n"/>
      <c r="C2" s="155">
        <f>'3工艺执行单'!C2</f>
        <v/>
      </c>
      <c r="D2" s="143" t="n"/>
      <c r="E2" s="149" t="inlineStr">
        <is>
          <t>客户名称</t>
        </is>
      </c>
      <c r="F2" s="149">
        <f>'3工艺执行单'!F2</f>
        <v/>
      </c>
      <c r="G2" s="142" t="n"/>
      <c r="H2" s="143" t="n"/>
      <c r="I2" s="149" t="inlineStr">
        <is>
          <t>下单日期</t>
        </is>
      </c>
      <c r="J2" s="119">
        <f>'3工艺执行单'!J2</f>
        <v/>
      </c>
    </row>
    <row r="3" ht="51.75" customHeight="1" s="154">
      <c r="A3" s="155" t="inlineStr">
        <is>
          <t>项目名称/项目号</t>
        </is>
      </c>
      <c r="B3" s="143" t="n"/>
      <c r="C3" s="149">
        <f>'3工艺执行单'!C3</f>
        <v/>
      </c>
      <c r="D3" s="143" t="n"/>
      <c r="E3" s="149" t="inlineStr">
        <is>
          <t>业务员</t>
        </is>
      </c>
      <c r="F3" s="149">
        <f>'3工艺执行单'!F3</f>
        <v/>
      </c>
      <c r="G3" s="142" t="n"/>
      <c r="H3" s="143" t="n"/>
      <c r="I3" s="120" t="n"/>
      <c r="J3" s="149" t="n"/>
    </row>
    <row r="4" ht="46.05" customHeight="1" s="154">
      <c r="A4" s="147" t="inlineStr">
        <is>
          <t>制造验收标准</t>
        </is>
      </c>
      <c r="B4" s="143" t="n"/>
      <c r="C4" s="158">
        <f>'3工艺执行单'!C14</f>
        <v/>
      </c>
      <c r="D4" s="142" t="n"/>
      <c r="E4" s="142" t="n"/>
      <c r="F4" s="142" t="n"/>
      <c r="G4" s="142" t="n"/>
      <c r="H4" s="142" t="n"/>
      <c r="I4" s="142" t="n"/>
      <c r="J4" s="143" t="n"/>
      <c r="K4" s="121" t="n"/>
    </row>
    <row r="5" ht="46.05" customHeight="1" s="154">
      <c r="A5" s="147" t="inlineStr">
        <is>
          <t>镀锌验收标准</t>
        </is>
      </c>
      <c r="B5" s="143" t="n"/>
      <c r="C5" s="145">
        <f>'3工艺执行单'!C15</f>
        <v/>
      </c>
      <c r="D5" s="142" t="n"/>
      <c r="E5" s="142" t="n"/>
      <c r="F5" s="142" t="n"/>
      <c r="G5" s="142" t="n"/>
      <c r="H5" s="142" t="n"/>
      <c r="I5" s="142" t="n"/>
      <c r="J5" s="143" t="n"/>
      <c r="K5" s="121" t="n"/>
    </row>
    <row r="6" ht="36" customHeight="1" s="154">
      <c r="A6" s="147" t="inlineStr">
        <is>
          <t>材质</t>
        </is>
      </c>
      <c r="B6" s="143" t="n"/>
      <c r="C6" s="145">
        <f>'3工艺执行单'!C16</f>
        <v/>
      </c>
      <c r="D6" s="142" t="n"/>
      <c r="E6" s="142" t="n"/>
      <c r="F6" s="142" t="n"/>
      <c r="G6" s="142" t="n"/>
      <c r="H6" s="142" t="n"/>
      <c r="I6" s="142" t="n"/>
      <c r="J6" s="143" t="n"/>
    </row>
    <row r="7" ht="72" customHeight="1" s="154">
      <c r="A7" s="147" t="inlineStr">
        <is>
          <t>扁钢</t>
        </is>
      </c>
      <c r="B7" s="143" t="n"/>
      <c r="C7" s="145">
        <f>'3工艺执行单'!C17</f>
        <v/>
      </c>
      <c r="D7" s="142" t="n"/>
      <c r="E7" s="142" t="n"/>
      <c r="F7" s="142" t="n"/>
      <c r="G7" s="142" t="n"/>
      <c r="H7" s="142" t="n"/>
      <c r="I7" s="142" t="n"/>
      <c r="J7" s="143" t="n"/>
    </row>
    <row r="8" ht="46.05" customHeight="1" s="154">
      <c r="A8" s="147" t="inlineStr">
        <is>
          <t>扭钢</t>
        </is>
      </c>
      <c r="B8" s="143" t="n"/>
      <c r="C8" s="150">
        <f>'3工艺执行单'!H14</f>
        <v/>
      </c>
      <c r="D8" s="142" t="n"/>
      <c r="E8" s="142" t="n"/>
      <c r="F8" s="142" t="n"/>
      <c r="G8" s="142" t="n"/>
      <c r="H8" s="142" t="n"/>
      <c r="I8" s="142" t="n"/>
      <c r="J8" s="143" t="n"/>
    </row>
    <row r="9" ht="46.05" customHeight="1" s="154">
      <c r="A9" s="147" t="inlineStr">
        <is>
          <t>焊接要求</t>
        </is>
      </c>
      <c r="B9" s="143" t="n"/>
      <c r="C9" s="150">
        <f>'3工艺执行单'!H15</f>
        <v/>
      </c>
      <c r="D9" s="142" t="n"/>
      <c r="E9" s="142" t="n"/>
      <c r="F9" s="142" t="n"/>
      <c r="G9" s="142" t="n"/>
      <c r="H9" s="142" t="n"/>
      <c r="I9" s="142" t="n"/>
      <c r="J9" s="143" t="n"/>
    </row>
    <row r="10" ht="46.05" customHeight="1" s="154">
      <c r="A10" s="147" t="inlineStr">
        <is>
          <t>尺寸要求</t>
        </is>
      </c>
      <c r="B10" s="143" t="n"/>
      <c r="C10" s="150">
        <f>'3工艺执行单'!H16</f>
        <v/>
      </c>
      <c r="D10" s="142" t="n"/>
      <c r="E10" s="142" t="n"/>
      <c r="F10" s="142" t="n"/>
      <c r="G10" s="142" t="n"/>
      <c r="H10" s="142" t="n"/>
      <c r="I10" s="142" t="n"/>
      <c r="J10" s="143" t="n"/>
    </row>
    <row r="11" ht="46.05" customHeight="1" s="154">
      <c r="A11" s="147" t="inlineStr">
        <is>
          <t>包装要求</t>
        </is>
      </c>
      <c r="B11" s="143" t="n"/>
      <c r="C11" s="150">
        <f>'3工艺执行单'!H17</f>
        <v/>
      </c>
      <c r="D11" s="142" t="n"/>
      <c r="E11" s="142" t="n"/>
      <c r="F11" s="142" t="n"/>
      <c r="G11" s="142" t="n"/>
      <c r="H11" s="142" t="n"/>
      <c r="I11" s="142" t="n"/>
      <c r="J11" s="143" t="n"/>
    </row>
    <row r="12" ht="135" customHeight="1" s="154">
      <c r="A12" s="151">
        <f>'3工艺执行单'!A18</f>
        <v/>
      </c>
      <c r="B12" s="142" t="n"/>
      <c r="C12" s="142" t="n"/>
      <c r="D12" s="142" t="n"/>
      <c r="E12" s="142" t="n"/>
      <c r="F12" s="142" t="n"/>
      <c r="G12" s="142" t="n"/>
      <c r="H12" s="142" t="n"/>
      <c r="I12" s="142" t="n"/>
      <c r="J12" s="143" t="n"/>
    </row>
    <row r="13" ht="136.05" customHeight="1" s="154">
      <c r="A13" s="151">
        <f>'3工艺执行单'!A19</f>
        <v/>
      </c>
      <c r="B13" s="142" t="n"/>
      <c r="C13" s="142" t="n"/>
      <c r="D13" s="142" t="n"/>
      <c r="E13" s="142" t="n"/>
      <c r="F13" s="142" t="n"/>
      <c r="G13" s="142" t="n"/>
      <c r="H13" s="142" t="n"/>
      <c r="I13" s="142" t="n"/>
      <c r="J13" s="143" t="n"/>
    </row>
    <row r="14" ht="27" customHeight="1" s="154">
      <c r="A14" s="12" t="n"/>
      <c r="B14" s="12" t="inlineStr">
        <is>
          <t>编制：</t>
        </is>
      </c>
      <c r="C14" s="12" t="inlineStr">
        <is>
          <t>竺嵊波</t>
        </is>
      </c>
      <c r="D14" s="12" t="n"/>
      <c r="E14" s="12" t="inlineStr">
        <is>
          <t>审核：</t>
        </is>
      </c>
      <c r="F14" s="12" t="n"/>
      <c r="G14" s="12" t="n"/>
      <c r="H14" s="117" t="inlineStr">
        <is>
          <t>批准：</t>
        </is>
      </c>
      <c r="I14" s="117" t="n"/>
      <c r="J14" s="117" t="n"/>
    </row>
    <row r="20">
      <c r="Q20" s="146" t="inlineStr">
        <is>
          <t>焊接方式</t>
        </is>
      </c>
      <c r="R20" s="146" t="inlineStr">
        <is>
          <t>工艺编号</t>
        </is>
      </c>
      <c r="S20" s="146" t="inlineStr">
        <is>
          <t>单块分值</t>
        </is>
      </c>
      <c r="T20" s="150" t="inlineStr">
        <is>
          <t>三包边分值加5</t>
        </is>
      </c>
    </row>
    <row r="21">
      <c r="Q21" s="146" t="inlineStr">
        <is>
          <t>隔二焊一</t>
        </is>
      </c>
      <c r="R21" s="146" t="inlineStr">
        <is>
          <t>A1</t>
        </is>
      </c>
      <c r="S21" s="146" t="n">
        <v>3</v>
      </c>
      <c r="T21" s="157" t="n"/>
    </row>
    <row r="22">
      <c r="Q22" s="146" t="inlineStr">
        <is>
          <t>隔一焊一</t>
        </is>
      </c>
      <c r="R22" s="146" t="inlineStr">
        <is>
          <t>B1</t>
        </is>
      </c>
      <c r="S22" s="146" t="n">
        <v>3.5</v>
      </c>
      <c r="T22" s="157" t="n"/>
    </row>
    <row r="23">
      <c r="Q23" s="146" t="inlineStr">
        <is>
          <t>单面焊</t>
        </is>
      </c>
      <c r="R23" s="146" t="inlineStr">
        <is>
          <t>C1</t>
        </is>
      </c>
      <c r="S23" s="146" t="n">
        <v>5</v>
      </c>
      <c r="T23" s="157" t="n"/>
    </row>
    <row r="24">
      <c r="Q24" s="146" t="inlineStr">
        <is>
          <t>双面焊</t>
        </is>
      </c>
      <c r="R24" s="146" t="inlineStr">
        <is>
          <t>D1</t>
        </is>
      </c>
      <c r="S24" s="146" t="n">
        <v>6.5</v>
      </c>
      <c r="T24" s="157" t="n"/>
    </row>
    <row r="25">
      <c r="Q25" s="146" t="inlineStr">
        <is>
          <t>四面焊</t>
        </is>
      </c>
      <c r="R25" s="146" t="inlineStr">
        <is>
          <t>E1</t>
        </is>
      </c>
      <c r="S25" s="146" t="n">
        <v>8.5</v>
      </c>
      <c r="T25" s="141" t="n"/>
    </row>
    <row r="26">
      <c r="Q26" s="146" t="inlineStr">
        <is>
          <t>复合板1</t>
        </is>
      </c>
      <c r="R26" s="146" t="inlineStr">
        <is>
          <t>F1</t>
        </is>
      </c>
      <c r="S26" s="146" t="n">
        <v>15</v>
      </c>
      <c r="T26" s="122" t="n"/>
    </row>
    <row r="27">
      <c r="Q27" s="146" t="inlineStr">
        <is>
          <t>复合板2</t>
        </is>
      </c>
      <c r="R27" s="146" t="inlineStr">
        <is>
          <t>F2</t>
        </is>
      </c>
      <c r="S27" s="146" t="n">
        <v>18</v>
      </c>
      <c r="T27" s="122" t="n"/>
    </row>
    <row r="28">
      <c r="Q28" s="146" t="inlineStr">
        <is>
          <t>四面焊踏步</t>
        </is>
      </c>
      <c r="R28" s="146" t="inlineStr">
        <is>
          <t>T6</t>
        </is>
      </c>
      <c r="S28" s="146" t="n">
        <v>4</v>
      </c>
      <c r="T28" s="146" t="n"/>
    </row>
    <row r="29">
      <c r="Q29" s="146" t="inlineStr">
        <is>
          <t>踏步板T1</t>
        </is>
      </c>
      <c r="R29" s="146" t="inlineStr">
        <is>
          <t>T1</t>
        </is>
      </c>
      <c r="S29" s="146" t="n">
        <v>1.5</v>
      </c>
      <c r="T29" s="122" t="n"/>
    </row>
    <row r="30">
      <c r="Q30" s="146" t="inlineStr">
        <is>
          <t>踏步板T2</t>
        </is>
      </c>
      <c r="R30" s="146" t="inlineStr">
        <is>
          <t>T2</t>
        </is>
      </c>
      <c r="S30" s="146" t="n">
        <v>1.5</v>
      </c>
      <c r="T30" s="122" t="n"/>
    </row>
    <row r="31">
      <c r="Q31" s="146" t="inlineStr">
        <is>
          <t>踏步板T3</t>
        </is>
      </c>
      <c r="R31" s="146" t="inlineStr">
        <is>
          <t>T3</t>
        </is>
      </c>
      <c r="S31" s="146" t="n">
        <v>2</v>
      </c>
      <c r="T31" s="122" t="n"/>
    </row>
    <row r="32">
      <c r="Q32" s="146" t="inlineStr">
        <is>
          <t>踏步板T4</t>
        </is>
      </c>
      <c r="R32" s="146" t="inlineStr">
        <is>
          <t>T4</t>
        </is>
      </c>
      <c r="S32" s="146" t="n">
        <v>2</v>
      </c>
      <c r="T32" s="122" t="n"/>
    </row>
  </sheetData>
  <mergeCells count="26">
    <mergeCell ref="A11:B11"/>
    <mergeCell ref="C6:J6"/>
    <mergeCell ref="F2:H2"/>
    <mergeCell ref="T20:T25"/>
    <mergeCell ref="C5:J5"/>
    <mergeCell ref="A6:B6"/>
    <mergeCell ref="A13:J13"/>
    <mergeCell ref="C4:J4"/>
    <mergeCell ref="A7:B7"/>
    <mergeCell ref="C10:J10"/>
    <mergeCell ref="A3:B3"/>
    <mergeCell ref="C9:J9"/>
    <mergeCell ref="A1:J1"/>
    <mergeCell ref="A2:B2"/>
    <mergeCell ref="C2:D2"/>
    <mergeCell ref="C11:J11"/>
    <mergeCell ref="A5:B5"/>
    <mergeCell ref="A8:B8"/>
    <mergeCell ref="C8:J8"/>
    <mergeCell ref="A4:B4"/>
    <mergeCell ref="C7:J7"/>
    <mergeCell ref="A10:B10"/>
    <mergeCell ref="A12:J12"/>
    <mergeCell ref="A9:B9"/>
    <mergeCell ref="F3:H3"/>
    <mergeCell ref="C3:D3"/>
  </mergeCells>
  <pageMargins left="0.629861111111111" right="0.275" top="0.393055555555556" bottom="0.393055555555556" header="0.5" footer="0.196527777777778"/>
  <pageSetup orientation="portrait" paperSize="9" scale="80"/>
  <headerFooter>
    <oddHeader/>
    <oddFooter>&amp;C第 &amp;P 页，共 &amp;N 页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30"/>
  <sheetViews>
    <sheetView view="pageBreakPreview" zoomScaleNormal="100" workbookViewId="0">
      <selection activeCell="Q23" sqref="Q23"/>
    </sheetView>
  </sheetViews>
  <sheetFormatPr baseColWidth="8" defaultColWidth="9" defaultRowHeight="14.4"/>
  <cols>
    <col width="7.88671875" customWidth="1" style="92" min="1" max="1"/>
    <col width="8.109375" customWidth="1" style="161" min="2" max="3"/>
    <col width="5.88671875" customWidth="1" style="161" min="4" max="5"/>
    <col width="5.109375" customWidth="1" style="161" min="6" max="6"/>
    <col width="7.33203125" customWidth="1" style="161" min="7" max="7"/>
    <col width="8.33203125" customWidth="1" style="191" min="8" max="8"/>
    <col width="9.6640625" customWidth="1" style="191" min="9" max="9"/>
    <col width="6.6640625" customWidth="1" style="191" min="10" max="10"/>
    <col width="6.33203125" customWidth="1" style="191" min="11" max="11"/>
    <col width="6.33203125" customWidth="1" style="161" min="12" max="12"/>
    <col width="9" customWidth="1" style="161" min="13" max="16"/>
    <col width="8.88671875" customWidth="1" style="12" min="17" max="17"/>
    <col width="7.109375" customWidth="1" style="12" min="18" max="18"/>
    <col width="9" customWidth="1" style="161" min="19" max="19"/>
    <col width="11.77734375" customWidth="1" style="161" min="20" max="20"/>
    <col width="9" customWidth="1" style="161" min="21" max="25"/>
    <col hidden="1" width="8.88671875" customWidth="1" style="161" min="26" max="26"/>
    <col width="9" customWidth="1" style="161" min="27" max="31"/>
    <col width="9" customWidth="1" style="161" min="32" max="16384"/>
  </cols>
  <sheetData>
    <row r="1" ht="22.5" customHeight="1" s="154">
      <c r="B1" s="169">
        <f>'3工艺执行单'!B5&amp;Z1</f>
        <v/>
      </c>
      <c r="C1" s="142" t="n"/>
      <c r="D1" s="142" t="n"/>
      <c r="E1" s="142" t="n"/>
      <c r="F1" s="142" t="n"/>
      <c r="G1" s="142" t="n"/>
      <c r="H1" s="142" t="n"/>
      <c r="I1" s="142" t="n"/>
      <c r="J1" s="142" t="n"/>
      <c r="K1" s="142" t="n"/>
      <c r="L1" s="143" t="n"/>
      <c r="M1" s="107" t="n"/>
      <c r="N1" s="107" t="n"/>
      <c r="O1" s="108" t="n"/>
      <c r="P1" s="108" t="n"/>
      <c r="Z1" s="161" t="inlineStr">
        <is>
          <t>箱件清单  PACKING LIST</t>
        </is>
      </c>
    </row>
    <row r="2" ht="22.5" customHeight="1" s="154">
      <c r="B2" s="167" t="inlineStr">
        <is>
          <t>成品一</t>
        </is>
      </c>
      <c r="C2" s="142" t="n"/>
      <c r="D2" s="142" t="n"/>
      <c r="E2" s="142" t="n"/>
      <c r="F2" s="142" t="n"/>
      <c r="G2" s="142" t="n"/>
      <c r="H2" s="142" t="n"/>
      <c r="I2" s="142" t="n"/>
      <c r="J2" s="142" t="n"/>
      <c r="K2" s="142" t="n"/>
      <c r="L2" s="143" t="n"/>
      <c r="M2" s="109" t="n"/>
      <c r="N2" s="109" t="n"/>
      <c r="O2" s="108" t="n"/>
      <c r="P2" s="108" t="n"/>
    </row>
    <row r="3" ht="22.5" customFormat="1" customHeight="1" s="2">
      <c r="A3" s="93" t="n"/>
      <c r="B3" s="168" t="inlineStr">
        <is>
          <t>客户名称
CLIENT</t>
        </is>
      </c>
      <c r="C3" s="160">
        <f>'3工艺执行单'!F2</f>
        <v/>
      </c>
      <c r="D3" s="142" t="n"/>
      <c r="E3" s="143" t="n"/>
      <c r="F3" s="160" t="inlineStr">
        <is>
          <t>工作单号 JOB NO.</t>
        </is>
      </c>
      <c r="G3" s="143" t="n"/>
      <c r="H3" s="192">
        <f>'3工艺执行单'!C2</f>
        <v/>
      </c>
      <c r="I3" s="143" t="n"/>
      <c r="J3" s="193" t="inlineStr">
        <is>
          <t>日期
DATE</t>
        </is>
      </c>
      <c r="K3" s="172">
        <f>TODAY()</f>
        <v/>
      </c>
      <c r="L3" s="143" t="n"/>
      <c r="M3" s="162" t="inlineStr">
        <is>
          <t>成品一</t>
        </is>
      </c>
      <c r="N3" s="163" t="n"/>
      <c r="O3" s="110" t="n"/>
      <c r="P3" s="110" t="n"/>
      <c r="Q3" s="146" t="n"/>
      <c r="R3" s="146" t="n"/>
    </row>
    <row r="4" ht="22.5" customHeight="1" s="154">
      <c r="B4" s="168" t="inlineStr">
        <is>
          <t>项目名称
PROJECT</t>
        </is>
      </c>
      <c r="C4" s="168">
        <f>'3工艺执行单'!C3</f>
        <v/>
      </c>
      <c r="D4" s="142" t="n"/>
      <c r="E4" s="143" t="n"/>
      <c r="F4" s="160" t="inlineStr">
        <is>
          <t>品名 ITEM</t>
        </is>
      </c>
      <c r="G4" s="143" t="n"/>
      <c r="H4" s="193" t="inlineStr">
        <is>
          <t>镀锌钢格板</t>
        </is>
      </c>
      <c r="I4" s="143" t="n"/>
      <c r="J4" s="193" t="inlineStr">
        <is>
          <t>规格型号
MODEL</t>
        </is>
      </c>
      <c r="K4" s="193">
        <f>'3工艺执行单'!D5</f>
        <v/>
      </c>
      <c r="L4" s="143" t="n"/>
      <c r="M4" s="164" t="n"/>
      <c r="N4" s="165" t="n"/>
      <c r="O4" s="110" t="n"/>
      <c r="P4" s="110" t="n"/>
      <c r="Q4" s="171" t="inlineStr">
        <is>
          <t>隔二焊一</t>
        </is>
      </c>
      <c r="R4" s="143" t="n"/>
      <c r="U4" s="160" t="inlineStr">
        <is>
          <t>算料用</t>
        </is>
      </c>
      <c r="V4" s="142" t="n"/>
      <c r="W4" s="142" t="n"/>
      <c r="X4" s="143" t="n"/>
    </row>
    <row r="5" ht="33.75" customFormat="1" customHeight="1" s="3">
      <c r="A5" s="94" t="inlineStr">
        <is>
          <t>班组编号</t>
        </is>
      </c>
      <c r="B5" s="95" t="inlineStr">
        <is>
          <t>包号
PACKAGE NO</t>
        </is>
      </c>
      <c r="C5" s="95" t="inlineStr">
        <is>
          <t>图号
DRAWING NO</t>
        </is>
      </c>
      <c r="D5" s="95" t="inlineStr">
        <is>
          <t>注
DRAWING</t>
        </is>
      </c>
      <c r="E5" s="95" t="inlineStr">
        <is>
          <t>长度
LENGTH（mm）</t>
        </is>
      </c>
      <c r="F5" s="95" t="inlineStr">
        <is>
          <t>宽度
WIDTH（mm）</t>
        </is>
      </c>
      <c r="G5" s="95" t="inlineStr">
        <is>
          <t>数量
QTY（件）</t>
        </is>
      </c>
      <c r="H5" s="194" t="inlineStr">
        <is>
          <t>面积
AREA（㎡）</t>
        </is>
      </c>
      <c r="I5" s="194" t="inlineStr">
        <is>
          <t>重量
WEIGHT（kg）</t>
        </is>
      </c>
      <c r="J5" s="95" t="inlineStr">
        <is>
          <t>标高</t>
        </is>
      </c>
      <c r="K5" s="95" t="inlineStr">
        <is>
          <t>备注</t>
        </is>
      </c>
      <c r="L5" s="95" t="n"/>
      <c r="M5" s="95" t="n"/>
      <c r="N5" s="95" t="n"/>
      <c r="Q5" s="146" t="inlineStr">
        <is>
          <t>单块分值</t>
        </is>
      </c>
      <c r="R5" s="146" t="inlineStr">
        <is>
          <t>总分值</t>
        </is>
      </c>
      <c r="T5" s="3" t="inlineStr">
        <is>
          <t>-</t>
        </is>
      </c>
    </row>
    <row r="6">
      <c r="A6" s="92" t="n">
        <v>1</v>
      </c>
      <c r="B6" s="97" t="inlineStr">
        <is>
          <t>P01</t>
        </is>
      </c>
      <c r="C6" s="97" t="inlineStr">
        <is>
          <t>A1</t>
        </is>
      </c>
      <c r="D6" s="97" t="n"/>
      <c r="E6" s="97" t="n">
        <v>1460</v>
      </c>
      <c r="F6" s="97" t="n">
        <v>865</v>
      </c>
      <c r="G6" s="97" t="n">
        <v>3</v>
      </c>
      <c r="H6" s="195">
        <f>G6*F6*E6/1000000</f>
        <v/>
      </c>
      <c r="I6" s="195">
        <f>50.9*H6</f>
        <v/>
      </c>
      <c r="J6" s="146" t="n"/>
      <c r="K6" s="146" t="n"/>
      <c r="L6" s="160" t="n"/>
      <c r="M6" s="160" t="n"/>
      <c r="N6" s="160" t="n"/>
      <c r="Q6" s="146">
        <f>IF(Q$4="","",VLOOKUP(Q$4,'3-1技术要求'!Q:S,3,0))</f>
        <v/>
      </c>
      <c r="R6" s="146">
        <f>G6*Q6</f>
        <v/>
      </c>
      <c r="T6" s="160">
        <f>B6&amp;T$5&amp;C6&amp;D6</f>
        <v/>
      </c>
      <c r="U6" s="160" t="n"/>
      <c r="V6" s="160">
        <f>E6</f>
        <v/>
      </c>
      <c r="W6" s="160">
        <f>F6</f>
        <v/>
      </c>
      <c r="X6" s="160">
        <f>G6</f>
        <v/>
      </c>
    </row>
    <row r="7">
      <c r="A7" s="92" t="n">
        <v>1</v>
      </c>
      <c r="B7" s="97" t="inlineStr">
        <is>
          <t>P01</t>
        </is>
      </c>
      <c r="C7" s="97" t="inlineStr">
        <is>
          <t>A2</t>
        </is>
      </c>
      <c r="D7" s="97" t="n"/>
      <c r="E7" s="97" t="n">
        <v>1460</v>
      </c>
      <c r="F7" s="97" t="n">
        <v>695</v>
      </c>
      <c r="G7" s="97" t="n">
        <v>1</v>
      </c>
      <c r="H7" s="195">
        <f>G7*F7*E7/1000000</f>
        <v/>
      </c>
      <c r="I7" s="195">
        <f>50.9*H7</f>
        <v/>
      </c>
      <c r="J7" s="146" t="n"/>
      <c r="K7" s="146" t="n"/>
      <c r="L7" s="160" t="n"/>
      <c r="M7" s="160" t="n"/>
      <c r="N7" s="160" t="n"/>
      <c r="Q7" s="146">
        <f>IF(Q$4="","",VLOOKUP(Q$4,'3-1技术要求'!Q:S,3,0))</f>
        <v/>
      </c>
      <c r="R7" s="146">
        <f>Q7*G7</f>
        <v/>
      </c>
      <c r="T7" s="160">
        <f>B7&amp;T$5&amp;C7&amp;D7</f>
        <v/>
      </c>
      <c r="U7" s="160" t="n"/>
      <c r="V7" s="160">
        <f>E7</f>
        <v/>
      </c>
      <c r="W7" s="160">
        <f>F7</f>
        <v/>
      </c>
      <c r="X7" s="160">
        <f>G7</f>
        <v/>
      </c>
    </row>
    <row r="8">
      <c r="A8" s="92" t="n">
        <v>1</v>
      </c>
      <c r="B8" s="97" t="inlineStr">
        <is>
          <t>P01</t>
        </is>
      </c>
      <c r="C8" s="97" t="inlineStr">
        <is>
          <t>A3</t>
        </is>
      </c>
      <c r="D8" s="97" t="n"/>
      <c r="E8" s="97" t="n">
        <v>1460</v>
      </c>
      <c r="F8" s="97" t="n">
        <v>995</v>
      </c>
      <c r="G8" s="97" t="n">
        <v>20</v>
      </c>
      <c r="H8" s="195">
        <f>G8*F8*E8/1000000</f>
        <v/>
      </c>
      <c r="I8" s="195">
        <f>50.9*H8</f>
        <v/>
      </c>
      <c r="J8" s="146" t="n"/>
      <c r="K8" s="146" t="n"/>
      <c r="L8" s="160" t="n"/>
      <c r="M8" s="160" t="n"/>
      <c r="N8" s="160" t="n"/>
      <c r="Q8" s="146">
        <f>IF(Q$4="","",VLOOKUP(Q$4,'3-1技术要求'!Q:S,3,0))</f>
        <v/>
      </c>
      <c r="R8" s="146">
        <f>G8*Q8</f>
        <v/>
      </c>
      <c r="T8" s="160">
        <f>B8&amp;T$5&amp;C8&amp;D8</f>
        <v/>
      </c>
      <c r="U8" s="160" t="n"/>
      <c r="V8" s="160">
        <f>E8</f>
        <v/>
      </c>
      <c r="W8" s="160">
        <f>F8</f>
        <v/>
      </c>
      <c r="X8" s="160">
        <f>G8</f>
        <v/>
      </c>
    </row>
    <row r="9">
      <c r="A9" s="92" t="n">
        <v>1</v>
      </c>
      <c r="B9" s="97" t="inlineStr">
        <is>
          <t>P01</t>
        </is>
      </c>
      <c r="C9" s="97" t="inlineStr">
        <is>
          <t>A4</t>
        </is>
      </c>
      <c r="D9" s="97" t="n"/>
      <c r="E9" s="97" t="n">
        <v>1460</v>
      </c>
      <c r="F9" s="97" t="n">
        <v>905</v>
      </c>
      <c r="G9" s="97" t="n">
        <v>3</v>
      </c>
      <c r="H9" s="195">
        <f>G9*F9*E9/1000000</f>
        <v/>
      </c>
      <c r="I9" s="195">
        <f>50.9*H9</f>
        <v/>
      </c>
      <c r="J9" s="146" t="n"/>
      <c r="K9" s="146" t="n"/>
      <c r="L9" s="160" t="n"/>
      <c r="M9" s="160" t="n"/>
      <c r="N9" s="160" t="n"/>
      <c r="Q9" s="146">
        <f>IF(Q$4="","",VLOOKUP(Q$4,'3-1技术要求'!Q:S,3,0))</f>
        <v/>
      </c>
      <c r="R9" s="146">
        <f>Q9*G9</f>
        <v/>
      </c>
      <c r="T9" s="160">
        <f>B9&amp;T$5&amp;C9&amp;D9</f>
        <v/>
      </c>
      <c r="U9" s="160" t="n"/>
      <c r="V9" s="160">
        <f>E9</f>
        <v/>
      </c>
      <c r="W9" s="160">
        <f>F9</f>
        <v/>
      </c>
      <c r="X9" s="160">
        <f>G9</f>
        <v/>
      </c>
    </row>
    <row r="10">
      <c r="A10" s="92" t="n">
        <v>1</v>
      </c>
      <c r="B10" s="97" t="inlineStr">
        <is>
          <t>P01</t>
        </is>
      </c>
      <c r="C10" s="97" t="inlineStr">
        <is>
          <t>A8</t>
        </is>
      </c>
      <c r="D10" s="97" t="n"/>
      <c r="E10" s="97" t="n">
        <v>1310</v>
      </c>
      <c r="F10" s="97" t="n">
        <v>695</v>
      </c>
      <c r="G10" s="97" t="n">
        <v>3</v>
      </c>
      <c r="H10" s="195">
        <f>G10*F10*E10/1000000</f>
        <v/>
      </c>
      <c r="I10" s="195">
        <f>50.9*H10</f>
        <v/>
      </c>
      <c r="J10" s="146" t="n"/>
      <c r="K10" s="146" t="n"/>
      <c r="L10" s="160" t="n"/>
      <c r="M10" s="160" t="n"/>
      <c r="N10" s="160" t="n"/>
      <c r="Q10" s="146">
        <f>IF(Q$4="","",VLOOKUP(Q$4,'3-1技术要求'!Q:S,3,0))</f>
        <v/>
      </c>
      <c r="R10" s="146">
        <f>Q10*G10</f>
        <v/>
      </c>
      <c r="T10" s="160">
        <f>B10&amp;T$5&amp;C10&amp;D10</f>
        <v/>
      </c>
      <c r="U10" s="160" t="n"/>
      <c r="V10" s="160">
        <f>E10</f>
        <v/>
      </c>
      <c r="W10" s="160">
        <f>F10</f>
        <v/>
      </c>
      <c r="X10" s="160">
        <f>G10</f>
        <v/>
      </c>
    </row>
    <row r="11">
      <c r="A11" s="92" t="n">
        <v>1</v>
      </c>
      <c r="B11" s="97" t="inlineStr">
        <is>
          <t>P01</t>
        </is>
      </c>
      <c r="C11" s="97" t="inlineStr">
        <is>
          <t>A9</t>
        </is>
      </c>
      <c r="D11" s="97" t="n"/>
      <c r="E11" s="97" t="n">
        <v>1460</v>
      </c>
      <c r="F11" s="97" t="n">
        <v>665</v>
      </c>
      <c r="G11" s="97" t="n">
        <v>1</v>
      </c>
      <c r="H11" s="195">
        <f>G11*F11*E11/1000000</f>
        <v/>
      </c>
      <c r="I11" s="195">
        <f>50.9*H11</f>
        <v/>
      </c>
      <c r="J11" s="146" t="n"/>
      <c r="K11" s="146" t="n"/>
      <c r="L11" s="160" t="n"/>
      <c r="M11" s="160" t="n"/>
      <c r="N11" s="160" t="n"/>
      <c r="Q11" s="146">
        <f>IF(Q$4="","",VLOOKUP(Q$4,'3-1技术要求'!Q:S,3,0))</f>
        <v/>
      </c>
      <c r="R11" s="146">
        <f>G11*Q11</f>
        <v/>
      </c>
      <c r="T11" s="160">
        <f>B11&amp;T$5&amp;C11&amp;D11</f>
        <v/>
      </c>
      <c r="U11" s="160" t="n"/>
      <c r="V11" s="160">
        <f>E11</f>
        <v/>
      </c>
      <c r="W11" s="160">
        <f>F11</f>
        <v/>
      </c>
      <c r="X11" s="160">
        <f>G11</f>
        <v/>
      </c>
    </row>
    <row r="12">
      <c r="A12" s="92" t="n">
        <v>1</v>
      </c>
      <c r="B12" s="97" t="inlineStr">
        <is>
          <t>P01</t>
        </is>
      </c>
      <c r="C12" s="97" t="inlineStr">
        <is>
          <t>A10</t>
        </is>
      </c>
      <c r="D12" s="97" t="inlineStr">
        <is>
          <t>#</t>
        </is>
      </c>
      <c r="E12" s="97" t="n">
        <v>1460</v>
      </c>
      <c r="F12" s="97" t="n">
        <v>995</v>
      </c>
      <c r="G12" s="97" t="n">
        <v>1</v>
      </c>
      <c r="H12" s="195">
        <f>G12*F12*E12/1000000</f>
        <v/>
      </c>
      <c r="I12" s="195">
        <f>50.9*H12</f>
        <v/>
      </c>
      <c r="J12" s="146" t="n"/>
      <c r="K12" s="146" t="n"/>
      <c r="L12" s="160" t="n"/>
      <c r="M12" s="160" t="n"/>
      <c r="N12" s="160" t="n"/>
      <c r="Q12" s="146" t="n">
        <v>8.5</v>
      </c>
      <c r="R12" s="146">
        <f>Q12*G12</f>
        <v/>
      </c>
      <c r="T12" s="160">
        <f>B12&amp;T$5&amp;C12&amp;D12</f>
        <v/>
      </c>
      <c r="U12" s="160">
        <f>D12</f>
        <v/>
      </c>
      <c r="V12" s="160">
        <f>E12</f>
        <v/>
      </c>
      <c r="W12" s="160">
        <f>F12</f>
        <v/>
      </c>
      <c r="X12" s="160">
        <f>G12</f>
        <v/>
      </c>
    </row>
    <row r="13">
      <c r="A13" s="92" t="n">
        <v>1</v>
      </c>
      <c r="B13" s="97" t="inlineStr">
        <is>
          <t>P01</t>
        </is>
      </c>
      <c r="C13" s="97" t="inlineStr">
        <is>
          <t>A11</t>
        </is>
      </c>
      <c r="D13" s="97" t="inlineStr">
        <is>
          <t>#</t>
        </is>
      </c>
      <c r="E13" s="97" t="n">
        <v>1460</v>
      </c>
      <c r="F13" s="97" t="n">
        <v>995</v>
      </c>
      <c r="G13" s="97" t="n">
        <v>1</v>
      </c>
      <c r="H13" s="195">
        <f>G13*F13*E13/1000000</f>
        <v/>
      </c>
      <c r="I13" s="195">
        <f>50.9*H13</f>
        <v/>
      </c>
      <c r="J13" s="146" t="n"/>
      <c r="K13" s="146" t="n"/>
      <c r="L13" s="160" t="n"/>
      <c r="M13" s="160" t="n"/>
      <c r="N13" s="160" t="n"/>
      <c r="Q13" s="146" t="n">
        <v>8.5</v>
      </c>
      <c r="R13" s="146">
        <f>Q13*G13</f>
        <v/>
      </c>
      <c r="T13" s="160">
        <f>B13&amp;T$5&amp;C13&amp;D13</f>
        <v/>
      </c>
      <c r="U13" s="160">
        <f>D13</f>
        <v/>
      </c>
      <c r="V13" s="160">
        <f>E13</f>
        <v/>
      </c>
      <c r="W13" s="160">
        <f>F13</f>
        <v/>
      </c>
      <c r="X13" s="160">
        <f>G13</f>
        <v/>
      </c>
    </row>
    <row r="14">
      <c r="A14" s="92" t="n">
        <v>1</v>
      </c>
      <c r="B14" s="99" t="inlineStr">
        <is>
          <t>小计</t>
        </is>
      </c>
      <c r="C14" s="100" t="n"/>
      <c r="D14" s="100" t="n"/>
      <c r="E14" s="100" t="n"/>
      <c r="F14" s="100" t="n"/>
      <c r="G14" s="100">
        <f>SUM(G6:G13)</f>
        <v/>
      </c>
      <c r="H14" s="196" t="n"/>
      <c r="I14" s="196" t="n"/>
      <c r="J14" s="104" t="n"/>
      <c r="K14" s="104" t="n"/>
      <c r="L14" s="104" t="n"/>
      <c r="M14" s="160" t="n"/>
      <c r="N14" s="160" t="n"/>
      <c r="Q14" s="146">
        <f>IF(Q$4="","",VLOOKUP(Q$4,'3-1技术要求'!Q:S,3,0))</f>
        <v/>
      </c>
      <c r="R14" s="146">
        <f>G14*Q14</f>
        <v/>
      </c>
      <c r="T14" s="160">
        <f>B14&amp;T$5&amp;C14&amp;D14</f>
        <v/>
      </c>
      <c r="U14" s="160">
        <f>D14</f>
        <v/>
      </c>
      <c r="V14" s="160">
        <f>E14</f>
        <v/>
      </c>
      <c r="W14" s="160">
        <f>F14</f>
        <v/>
      </c>
      <c r="X14" s="160">
        <f>G14</f>
        <v/>
      </c>
    </row>
    <row r="15">
      <c r="A15" s="92" t="n">
        <v>1</v>
      </c>
      <c r="B15" s="97" t="inlineStr">
        <is>
          <t>P02</t>
        </is>
      </c>
      <c r="C15" s="97" t="inlineStr">
        <is>
          <t>A6</t>
        </is>
      </c>
      <c r="D15" s="97" t="n"/>
      <c r="E15" s="97" t="n">
        <v>1310</v>
      </c>
      <c r="F15" s="97" t="n">
        <v>995</v>
      </c>
      <c r="G15" s="97" t="n">
        <v>30</v>
      </c>
      <c r="H15" s="195">
        <f>G15*F15*E15/1000000</f>
        <v/>
      </c>
      <c r="I15" s="195">
        <f>50.9*H15</f>
        <v/>
      </c>
      <c r="J15" s="146" t="n"/>
      <c r="K15" s="146" t="n"/>
      <c r="L15" s="146" t="n"/>
      <c r="M15" s="160" t="n"/>
      <c r="N15" s="160" t="n"/>
      <c r="Q15" s="146">
        <f>IF(Q$4="","",VLOOKUP(Q$4,'3-1技术要求'!Q:S,3,0))</f>
        <v/>
      </c>
      <c r="R15" s="146">
        <f>Q15*G15</f>
        <v/>
      </c>
      <c r="T15" s="160">
        <f>B15&amp;T$5&amp;C15&amp;D15</f>
        <v/>
      </c>
      <c r="U15" s="160" t="n"/>
      <c r="V15" s="160">
        <f>E15</f>
        <v/>
      </c>
      <c r="W15" s="160">
        <f>F15</f>
        <v/>
      </c>
      <c r="X15" s="160">
        <f>G15</f>
        <v/>
      </c>
    </row>
    <row r="16">
      <c r="A16" s="92" t="n">
        <v>1</v>
      </c>
      <c r="B16" s="97" t="inlineStr">
        <is>
          <t>P02</t>
        </is>
      </c>
      <c r="C16" s="97" t="inlineStr">
        <is>
          <t>A12</t>
        </is>
      </c>
      <c r="D16" s="97" t="inlineStr">
        <is>
          <t>#</t>
        </is>
      </c>
      <c r="E16" s="97" t="n">
        <v>1460</v>
      </c>
      <c r="F16" s="97" t="n">
        <v>995</v>
      </c>
      <c r="G16" s="97" t="n">
        <v>1</v>
      </c>
      <c r="H16" s="195">
        <f>G16*F16*E16/1000000</f>
        <v/>
      </c>
      <c r="I16" s="195">
        <f>50.9*H16</f>
        <v/>
      </c>
      <c r="J16" s="146" t="n"/>
      <c r="K16" s="146" t="n"/>
      <c r="L16" s="146" t="n"/>
      <c r="M16" s="160" t="n"/>
      <c r="N16" s="160" t="n"/>
      <c r="Q16" s="146" t="n">
        <v>8.5</v>
      </c>
      <c r="R16" s="146">
        <f>Q16*G16</f>
        <v/>
      </c>
      <c r="T16" s="160">
        <f>B16&amp;T$5&amp;C16&amp;D16</f>
        <v/>
      </c>
      <c r="U16" s="160">
        <f>D16</f>
        <v/>
      </c>
      <c r="V16" s="160">
        <f>E16</f>
        <v/>
      </c>
      <c r="W16" s="160">
        <f>F16</f>
        <v/>
      </c>
      <c r="X16" s="160">
        <f>G16</f>
        <v/>
      </c>
    </row>
    <row r="17">
      <c r="A17" s="92" t="n">
        <v>1</v>
      </c>
      <c r="B17" s="97" t="inlineStr">
        <is>
          <t>P02</t>
        </is>
      </c>
      <c r="C17" s="102" t="inlineStr">
        <is>
          <t>A13</t>
        </is>
      </c>
      <c r="D17" s="102" t="n"/>
      <c r="E17" s="102" t="n">
        <v>1460</v>
      </c>
      <c r="F17" s="102" t="n">
        <v>395</v>
      </c>
      <c r="G17" s="102" t="n">
        <v>2</v>
      </c>
      <c r="H17" s="195">
        <f>G17*F17*E17/1000000</f>
        <v/>
      </c>
      <c r="I17" s="195">
        <f>50.9*H17</f>
        <v/>
      </c>
      <c r="J17" s="146" t="n"/>
      <c r="K17" s="146" t="n"/>
      <c r="L17" s="146" t="n"/>
      <c r="M17" s="160" t="n"/>
      <c r="N17" s="160" t="n"/>
      <c r="Q17" s="146">
        <f>IF(Q$4="","",VLOOKUP(Q$4,'3-1技术要求'!Q:S,3,0))</f>
        <v/>
      </c>
      <c r="R17" s="146">
        <f>Q17*G17</f>
        <v/>
      </c>
      <c r="T17" s="160">
        <f>B17&amp;T$5&amp;C17&amp;D17</f>
        <v/>
      </c>
      <c r="U17" s="160" t="n"/>
      <c r="V17" s="160">
        <f>E17</f>
        <v/>
      </c>
      <c r="W17" s="160">
        <f>F17</f>
        <v/>
      </c>
      <c r="X17" s="160">
        <f>G17</f>
        <v/>
      </c>
    </row>
    <row r="18">
      <c r="A18" s="92" t="n">
        <v>1</v>
      </c>
      <c r="B18" s="99" t="inlineStr">
        <is>
          <t>小计</t>
        </is>
      </c>
      <c r="C18" s="99" t="n"/>
      <c r="D18" s="99" t="n"/>
      <c r="E18" s="99" t="n"/>
      <c r="F18" s="99" t="n"/>
      <c r="G18" s="99">
        <f>SUM(G15:G17)</f>
        <v/>
      </c>
      <c r="H18" s="196" t="n"/>
      <c r="I18" s="196" t="n"/>
      <c r="J18" s="104" t="n"/>
      <c r="K18" s="104" t="n"/>
      <c r="L18" s="104" t="n"/>
      <c r="M18" s="160" t="n"/>
      <c r="N18" s="160" t="n"/>
      <c r="Q18" s="146" t="n">
        <v>8.5</v>
      </c>
      <c r="R18" s="146">
        <f>Q18*G18</f>
        <v/>
      </c>
      <c r="T18" s="160">
        <f>B18&amp;T$5&amp;C18&amp;D18</f>
        <v/>
      </c>
      <c r="U18" s="160">
        <f>D18</f>
        <v/>
      </c>
      <c r="V18" s="160">
        <f>E18</f>
        <v/>
      </c>
      <c r="W18" s="160">
        <f>F18</f>
        <v/>
      </c>
      <c r="X18" s="160">
        <f>G18</f>
        <v/>
      </c>
    </row>
    <row r="19">
      <c r="A19" s="92" t="n">
        <v>1</v>
      </c>
      <c r="B19" s="97" t="inlineStr">
        <is>
          <t>P03</t>
        </is>
      </c>
      <c r="C19" s="97" t="inlineStr">
        <is>
          <t>A5</t>
        </is>
      </c>
      <c r="D19" s="97" t="n"/>
      <c r="E19" s="97" t="n">
        <v>1310</v>
      </c>
      <c r="F19" s="97" t="n">
        <v>905</v>
      </c>
      <c r="G19" s="97" t="n">
        <v>9</v>
      </c>
      <c r="H19" s="195">
        <f>G19*F19*E19/1000000</f>
        <v/>
      </c>
      <c r="I19" s="195">
        <f>50.9*H19</f>
        <v/>
      </c>
      <c r="J19" s="146" t="n"/>
      <c r="K19" s="146" t="n"/>
      <c r="L19" s="146" t="n"/>
      <c r="M19" s="160" t="n"/>
      <c r="N19" s="160" t="n"/>
      <c r="Q19" s="146">
        <f>IF(Q$4="","",VLOOKUP(Q$4,'3-1技术要求'!Q:S,3,0))</f>
        <v/>
      </c>
      <c r="R19" s="146">
        <f>G19*Q19</f>
        <v/>
      </c>
      <c r="T19" s="160">
        <f>B19&amp;T$5&amp;C19&amp;D19</f>
        <v/>
      </c>
      <c r="U19" s="160" t="n"/>
      <c r="V19" s="160">
        <f>E19</f>
        <v/>
      </c>
      <c r="W19" s="160">
        <f>F19</f>
        <v/>
      </c>
      <c r="X19" s="160">
        <f>G19</f>
        <v/>
      </c>
    </row>
    <row r="20">
      <c r="A20" s="92" t="n">
        <v>1</v>
      </c>
      <c r="B20" s="97" t="inlineStr">
        <is>
          <t>P03</t>
        </is>
      </c>
      <c r="C20" s="97" t="inlineStr">
        <is>
          <t>A7</t>
        </is>
      </c>
      <c r="D20" s="97" t="n"/>
      <c r="E20" s="97" t="n">
        <v>1310</v>
      </c>
      <c r="F20" s="97" t="n">
        <v>865</v>
      </c>
      <c r="G20" s="97" t="n">
        <v>9</v>
      </c>
      <c r="H20" s="195">
        <f>G20*F20*E20/1000000</f>
        <v/>
      </c>
      <c r="I20" s="195">
        <f>50.9*H20</f>
        <v/>
      </c>
      <c r="J20" s="146" t="n"/>
      <c r="K20" s="146" t="n"/>
      <c r="L20" s="146" t="n"/>
      <c r="M20" s="160" t="n"/>
      <c r="N20" s="160" t="n"/>
      <c r="Q20" s="146">
        <f>IF(Q$4="","",VLOOKUP(Q$4,'3-1技术要求'!Q:S,3,0))</f>
        <v/>
      </c>
      <c r="R20" s="146">
        <f>Q20*G20</f>
        <v/>
      </c>
      <c r="T20" s="160">
        <f>B20&amp;T$5&amp;C20&amp;D20</f>
        <v/>
      </c>
      <c r="U20" s="160" t="n"/>
      <c r="V20" s="160">
        <f>E20</f>
        <v/>
      </c>
      <c r="W20" s="160">
        <f>F20</f>
        <v/>
      </c>
      <c r="X20" s="160">
        <f>G20</f>
        <v/>
      </c>
    </row>
    <row r="21">
      <c r="A21" s="92" t="n">
        <v>1</v>
      </c>
      <c r="B21" s="97" t="inlineStr">
        <is>
          <t>P03</t>
        </is>
      </c>
      <c r="C21" s="102" t="inlineStr">
        <is>
          <t>A14</t>
        </is>
      </c>
      <c r="D21" s="102" t="inlineStr">
        <is>
          <t>#</t>
        </is>
      </c>
      <c r="E21" s="102" t="n">
        <v>1460</v>
      </c>
      <c r="F21" s="102" t="n">
        <v>995</v>
      </c>
      <c r="G21" s="102" t="n">
        <v>2</v>
      </c>
      <c r="H21" s="195">
        <f>G21*F21*E21/1000000</f>
        <v/>
      </c>
      <c r="I21" s="195">
        <f>50.9*H21</f>
        <v/>
      </c>
      <c r="J21" s="146" t="n"/>
      <c r="K21" s="146" t="n"/>
      <c r="L21" s="146" t="n"/>
      <c r="M21" s="160" t="n"/>
      <c r="N21" s="160" t="n"/>
      <c r="Q21" s="146" t="n">
        <v>8.5</v>
      </c>
      <c r="R21" s="146">
        <f>G21*Q21</f>
        <v/>
      </c>
      <c r="T21" s="160">
        <f>B21&amp;T$5&amp;C21&amp;D21</f>
        <v/>
      </c>
      <c r="U21" s="160">
        <f>D21</f>
        <v/>
      </c>
      <c r="V21" s="160">
        <f>E21</f>
        <v/>
      </c>
      <c r="W21" s="160">
        <f>F21</f>
        <v/>
      </c>
      <c r="X21" s="160">
        <f>G21</f>
        <v/>
      </c>
    </row>
    <row r="22">
      <c r="A22" s="92" t="n">
        <v>1</v>
      </c>
      <c r="B22" s="97" t="inlineStr">
        <is>
          <t>P03</t>
        </is>
      </c>
      <c r="C22" s="102" t="inlineStr">
        <is>
          <t>A15</t>
        </is>
      </c>
      <c r="D22" s="102" t="inlineStr">
        <is>
          <t>#</t>
        </is>
      </c>
      <c r="E22" s="102" t="n">
        <v>1460</v>
      </c>
      <c r="F22" s="102" t="n">
        <v>995</v>
      </c>
      <c r="G22" s="102" t="n">
        <v>2</v>
      </c>
      <c r="H22" s="195">
        <f>G22*F22*E22/1000000</f>
        <v/>
      </c>
      <c r="I22" s="195">
        <f>50.9*H22</f>
        <v/>
      </c>
      <c r="J22" s="146" t="n"/>
      <c r="K22" s="146" t="n"/>
      <c r="L22" s="146" t="n"/>
      <c r="M22" s="111" t="n"/>
      <c r="N22" s="112" t="n"/>
      <c r="O22" s="113" t="n"/>
      <c r="P22" s="113" t="n"/>
      <c r="Q22" s="146" t="n">
        <v>11.5</v>
      </c>
      <c r="R22" s="146">
        <f>G22*Q22</f>
        <v/>
      </c>
      <c r="T22" s="160">
        <f>B22&amp;T$5&amp;C22&amp;D22</f>
        <v/>
      </c>
      <c r="U22" s="160">
        <f>D22</f>
        <v/>
      </c>
      <c r="V22" s="160">
        <f>E22</f>
        <v/>
      </c>
      <c r="W22" s="160">
        <f>F22</f>
        <v/>
      </c>
      <c r="X22" s="160">
        <f>G22</f>
        <v/>
      </c>
    </row>
    <row r="23">
      <c r="A23" s="92" t="n">
        <v>1</v>
      </c>
      <c r="B23" s="97" t="inlineStr">
        <is>
          <t>P03</t>
        </is>
      </c>
      <c r="C23" s="102" t="inlineStr">
        <is>
          <t>A16</t>
        </is>
      </c>
      <c r="D23" s="102" t="inlineStr">
        <is>
          <t>#</t>
        </is>
      </c>
      <c r="E23" s="102" t="n">
        <v>1460</v>
      </c>
      <c r="F23" s="102" t="n">
        <v>995</v>
      </c>
      <c r="G23" s="102" t="n">
        <v>2</v>
      </c>
      <c r="H23" s="195">
        <f>G23*F23*E23/1000000</f>
        <v/>
      </c>
      <c r="I23" s="195">
        <f>50.9*H23</f>
        <v/>
      </c>
      <c r="J23" s="146" t="n"/>
      <c r="K23" s="146" t="n"/>
      <c r="L23" s="146" t="n"/>
      <c r="M23" s="160" t="n"/>
      <c r="N23" s="160" t="n"/>
      <c r="Q23" s="146" t="n">
        <v>8.5</v>
      </c>
      <c r="R23" s="146">
        <f>Q23*G23</f>
        <v/>
      </c>
      <c r="T23" s="160">
        <f>B23&amp;T$5&amp;C23&amp;D23</f>
        <v/>
      </c>
      <c r="U23" s="160">
        <f>D23</f>
        <v/>
      </c>
      <c r="V23" s="160">
        <f>E23</f>
        <v/>
      </c>
      <c r="W23" s="160">
        <f>F23</f>
        <v/>
      </c>
      <c r="X23" s="160">
        <f>G23</f>
        <v/>
      </c>
    </row>
    <row r="24">
      <c r="A24" s="92" t="n">
        <v>1</v>
      </c>
      <c r="B24" s="97" t="inlineStr">
        <is>
          <t>P03</t>
        </is>
      </c>
      <c r="C24" s="102" t="inlineStr">
        <is>
          <t>A17</t>
        </is>
      </c>
      <c r="D24" s="102" t="n"/>
      <c r="E24" s="102" t="n">
        <v>1310</v>
      </c>
      <c r="F24" s="102" t="n">
        <v>425</v>
      </c>
      <c r="G24" s="102" t="n">
        <v>6</v>
      </c>
      <c r="H24" s="195">
        <f>G24*F24*E24/1000000</f>
        <v/>
      </c>
      <c r="I24" s="195">
        <f>50.9*H24</f>
        <v/>
      </c>
      <c r="J24" s="146" t="n"/>
      <c r="K24" s="146" t="n"/>
      <c r="L24" s="146" t="n"/>
      <c r="M24" s="160" t="n"/>
      <c r="N24" s="160" t="n"/>
      <c r="Q24" s="146">
        <f>IF(Q$4="","",VLOOKUP(Q$4,'3-1技术要求'!Q:S,3,0))</f>
        <v/>
      </c>
      <c r="R24" s="146">
        <f>G24*Q24</f>
        <v/>
      </c>
      <c r="T24" s="160">
        <f>B24&amp;T$5&amp;C24&amp;D24</f>
        <v/>
      </c>
      <c r="U24" s="160" t="n"/>
      <c r="V24" s="160">
        <f>E24</f>
        <v/>
      </c>
      <c r="W24" s="160">
        <f>F24</f>
        <v/>
      </c>
      <c r="X24" s="160">
        <f>G24</f>
        <v/>
      </c>
    </row>
    <row r="25">
      <c r="A25" s="92" t="n">
        <v>1</v>
      </c>
      <c r="B25" s="97" t="inlineStr">
        <is>
          <t>P03</t>
        </is>
      </c>
      <c r="C25" s="102" t="inlineStr">
        <is>
          <t>A18</t>
        </is>
      </c>
      <c r="D25" s="102" t="n"/>
      <c r="E25" s="102" t="n">
        <v>1460</v>
      </c>
      <c r="F25" s="102" t="n">
        <v>425</v>
      </c>
      <c r="G25" s="102" t="n">
        <v>2</v>
      </c>
      <c r="H25" s="195">
        <f>G25*F25*E25/1000000</f>
        <v/>
      </c>
      <c r="I25" s="195">
        <f>50.9*H25</f>
        <v/>
      </c>
      <c r="J25" s="146" t="n"/>
      <c r="K25" s="146" t="n"/>
      <c r="L25" s="160" t="n"/>
      <c r="M25" s="160" t="n"/>
      <c r="N25" s="160" t="n"/>
      <c r="Q25" s="146">
        <f>IF(Q$4="","",VLOOKUP(Q$4,'3-1技术要求'!Q:S,3,0))</f>
        <v/>
      </c>
      <c r="R25" s="146">
        <f>Q25*G25</f>
        <v/>
      </c>
      <c r="T25" s="160">
        <f>B25&amp;T$5&amp;C25&amp;D25</f>
        <v/>
      </c>
      <c r="U25" s="160" t="n"/>
      <c r="V25" s="160">
        <f>E25</f>
        <v/>
      </c>
      <c r="W25" s="160">
        <f>F25</f>
        <v/>
      </c>
      <c r="X25" s="160">
        <f>G25</f>
        <v/>
      </c>
    </row>
    <row r="26">
      <c r="A26" s="92" t="n">
        <v>1</v>
      </c>
      <c r="B26" s="99" t="inlineStr">
        <is>
          <t>小计</t>
        </is>
      </c>
      <c r="C26" s="99" t="n"/>
      <c r="D26" s="99" t="n"/>
      <c r="E26" s="99" t="n"/>
      <c r="F26" s="99" t="n"/>
      <c r="G26" s="99">
        <f>SUM(G19:G25)</f>
        <v/>
      </c>
      <c r="H26" s="196" t="n"/>
      <c r="I26" s="196" t="n"/>
      <c r="J26" s="104" t="n"/>
      <c r="K26" s="104" t="n"/>
      <c r="L26" s="114" t="n"/>
      <c r="M26" s="160" t="n"/>
      <c r="N26" s="160" t="n"/>
      <c r="Q26" s="146">
        <f>IF(Q$4="","",VLOOKUP(Q$4,'3-1技术要求'!Q:S,3,0))</f>
        <v/>
      </c>
      <c r="R26" s="146">
        <f>G26*Q26</f>
        <v/>
      </c>
      <c r="T26" s="160">
        <f>B26&amp;T$5&amp;C26&amp;D26</f>
        <v/>
      </c>
      <c r="U26" s="160">
        <f>D26</f>
        <v/>
      </c>
      <c r="V26" s="160">
        <f>E26</f>
        <v/>
      </c>
      <c r="W26" s="160">
        <f>F26</f>
        <v/>
      </c>
      <c r="X26" s="160">
        <f>G26</f>
        <v/>
      </c>
    </row>
    <row r="27" ht="10.05" customHeight="1" s="154">
      <c r="B27" s="12" t="n"/>
      <c r="C27" s="12" t="n"/>
      <c r="D27" s="12" t="n"/>
      <c r="E27" s="12" t="n"/>
      <c r="F27" s="12" t="n"/>
      <c r="G27" s="12" t="n"/>
      <c r="H27" s="197" t="n"/>
      <c r="I27" s="197" t="n"/>
      <c r="J27" s="197" t="n"/>
      <c r="K27" s="197" t="n"/>
      <c r="T27" s="160">
        <f>B27&amp;T$5&amp;C27&amp;D27</f>
        <v/>
      </c>
      <c r="U27" s="160" t="n"/>
      <c r="V27" s="160" t="n"/>
      <c r="W27" s="160" t="n"/>
      <c r="X27" s="160" t="n"/>
    </row>
    <row r="28" ht="12.9" customHeight="1" s="154">
      <c r="B28" s="104" t="inlineStr">
        <is>
          <t>合计</t>
        </is>
      </c>
      <c r="C28" s="104" t="n"/>
      <c r="D28" s="105" t="n"/>
      <c r="E28" s="104" t="n"/>
      <c r="F28" s="104" t="n"/>
      <c r="G28" s="104">
        <f>SUM(G6:G27)/2</f>
        <v/>
      </c>
      <c r="H28" s="198">
        <f>SUM(H6:H27)</f>
        <v/>
      </c>
      <c r="I28" s="198">
        <f>SUM(I6:I27)</f>
        <v/>
      </c>
      <c r="J28" s="198">
        <f>SUM(J6:J27)</f>
        <v/>
      </c>
      <c r="K28" s="198">
        <f>SUM(K6:K27)</f>
        <v/>
      </c>
      <c r="L28" s="198">
        <f>SUM(L6:L27)</f>
        <v/>
      </c>
      <c r="M28" s="199">
        <f>SUM(M6:M27)</f>
        <v/>
      </c>
      <c r="N28" s="113" t="n"/>
      <c r="O28" s="113" t="n"/>
      <c r="P28" s="113" t="n"/>
      <c r="T28" s="160">
        <f>B28&amp;T$5&amp;C28&amp;D28</f>
        <v/>
      </c>
      <c r="U28" s="160" t="n"/>
      <c r="V28" s="160" t="n"/>
      <c r="W28" s="160" t="n"/>
      <c r="X28" s="160" t="n"/>
    </row>
    <row r="29" ht="20.1" customHeight="1" s="154">
      <c r="H29" s="161" t="n"/>
      <c r="I29" s="161" t="n"/>
      <c r="J29" s="161" t="n"/>
      <c r="K29" s="161" t="n"/>
    </row>
    <row r="30" ht="27" customHeight="1" s="154">
      <c r="C30" s="161" t="inlineStr">
        <is>
          <t>编制 FILLED BY:</t>
        </is>
      </c>
      <c r="E30" s="161" t="inlineStr">
        <is>
          <t>竺嵊波</t>
        </is>
      </c>
      <c r="H30" s="161" t="inlineStr">
        <is>
          <t>审核 CHECK：</t>
        </is>
      </c>
      <c r="J30" s="161" t="n"/>
      <c r="K30" s="161" t="n"/>
    </row>
  </sheetData>
  <autoFilter ref="A5:AB31"/>
  <mergeCells count="15">
    <mergeCell ref="F3:G3"/>
    <mergeCell ref="F4:G4"/>
    <mergeCell ref="C30:D30"/>
    <mergeCell ref="M3:N4"/>
    <mergeCell ref="U4:X4"/>
    <mergeCell ref="B2:L2"/>
    <mergeCell ref="C4:E4"/>
    <mergeCell ref="C3:E3"/>
    <mergeCell ref="B1:L1"/>
    <mergeCell ref="H4:I4"/>
    <mergeCell ref="K4:L4"/>
    <mergeCell ref="Q4:R4"/>
    <mergeCell ref="H30:I30"/>
    <mergeCell ref="K3:L3"/>
    <mergeCell ref="H3:I3"/>
  </mergeCells>
  <printOptions horizontalCentered="1"/>
  <pageMargins left="0" right="0" top="0.393055555555556" bottom="0.393055555555556" header="0.5" footer="0.196527777777778"/>
  <pageSetup orientation="portrait" paperSize="9" scale="125" fitToHeight="0"/>
  <headerFooter>
    <oddHeader/>
    <oddFooter>&amp;C第 &amp;P 页，共 &amp;N 页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134"/>
  <sheetViews>
    <sheetView view="pageBreakPreview" topLeftCell="A75" zoomScaleNormal="145" workbookViewId="0">
      <selection activeCell="F108" sqref="F108:G130"/>
    </sheetView>
  </sheetViews>
  <sheetFormatPr baseColWidth="8" defaultColWidth="9" defaultRowHeight="14.4"/>
  <cols>
    <col width="8.33203125" customWidth="1" style="181" min="1" max="1"/>
    <col width="14.88671875" customWidth="1" style="181" min="2" max="2"/>
    <col width="8.33203125" customWidth="1" style="181" min="3" max="3"/>
    <col width="8.21875" customWidth="1" style="181" min="4" max="4"/>
    <col width="12.21875" customWidth="1" style="181" min="5" max="5"/>
    <col width="6.33203125" customWidth="1" style="181" min="6" max="6"/>
    <col width="7" customWidth="1" style="181" min="7" max="7"/>
    <col width="8.21875" customWidth="1" style="181" min="8" max="8"/>
    <col width="6.33203125" customWidth="1" style="181" min="9" max="10"/>
    <col width="4.5546875" customWidth="1" style="181" min="11" max="11"/>
    <col width="8.88671875" customWidth="1" style="181" min="12" max="12"/>
    <col width="5.109375" customWidth="1" style="181" min="13" max="13"/>
    <col width="9" customWidth="1" style="181" min="14" max="18"/>
    <col width="9" customWidth="1" style="181" min="19" max="16384"/>
  </cols>
  <sheetData>
    <row r="1" ht="15.75" customHeight="1" s="154">
      <c r="A1" s="180" t="inlineStr">
        <is>
          <t>钢格板生产信息</t>
        </is>
      </c>
    </row>
    <row r="2" ht="15.75" customHeight="1" s="154">
      <c r="A2" s="174" t="inlineStr">
        <is>
          <t>项目名称</t>
        </is>
      </c>
      <c r="B2" s="143" t="n"/>
      <c r="C2" s="174" t="inlineStr">
        <is>
          <t>XD202508022</t>
        </is>
      </c>
      <c r="D2" s="143" t="n"/>
      <c r="E2" s="174" t="inlineStr">
        <is>
          <t>区域编号</t>
        </is>
      </c>
      <c r="F2" s="174" t="n"/>
      <c r="G2" s="143" t="n"/>
      <c r="H2" s="174" t="inlineStr">
        <is>
          <t>钢格板型号</t>
        </is>
      </c>
      <c r="I2" s="142" t="n"/>
      <c r="J2" s="143" t="n"/>
      <c r="K2" s="174" t="inlineStr">
        <is>
          <t>JG325/30/100FG</t>
        </is>
      </c>
      <c r="L2" s="142" t="n"/>
      <c r="M2" s="143" t="n"/>
    </row>
    <row r="3" ht="15.75" customHeight="1" s="154">
      <c r="A3" s="174" t="inlineStr">
        <is>
          <t>原板数</t>
        </is>
      </c>
      <c r="B3" s="143" t="n"/>
      <c r="C3" s="174" t="n">
        <v>21</v>
      </c>
      <c r="D3" s="143" t="n"/>
      <c r="E3" s="174" t="inlineStr">
        <is>
          <t>日期</t>
        </is>
      </c>
      <c r="F3" s="200" t="n">
        <v>45875</v>
      </c>
      <c r="G3" s="143" t="n"/>
      <c r="H3" s="174" t="inlineStr">
        <is>
          <t>总利用率</t>
        </is>
      </c>
      <c r="I3" s="142" t="n"/>
      <c r="J3" s="143" t="n"/>
      <c r="K3" s="201" t="n">
        <v>0.987285522219934</v>
      </c>
      <c r="L3" s="142" t="n"/>
      <c r="M3" s="143" t="n"/>
    </row>
    <row r="4" ht="15.75" customHeight="1" s="154">
      <c r="A4" s="174" t="inlineStr">
        <is>
          <t>钢格板数</t>
        </is>
      </c>
      <c r="B4" s="143" t="n"/>
      <c r="C4" s="174" t="n">
        <v>98</v>
      </c>
      <c r="D4" s="143" t="n"/>
      <c r="E4" s="174" t="inlineStr">
        <is>
          <t>扁钢类型</t>
        </is>
      </c>
      <c r="F4" s="174" t="n"/>
      <c r="G4" s="143" t="n"/>
      <c r="H4" s="174" t="inlineStr">
        <is>
          <t>钢格板总面积</t>
        </is>
      </c>
      <c r="I4" s="142" t="n"/>
      <c r="J4" s="143" t="n"/>
      <c r="K4" s="202" t="n">
        <v>120.30455</v>
      </c>
      <c r="L4" s="142" t="n"/>
      <c r="M4" s="143" t="n"/>
    </row>
    <row r="5" ht="15.75" customHeight="1" s="154">
      <c r="A5" s="174" t="inlineStr">
        <is>
          <t>拼接件数</t>
        </is>
      </c>
      <c r="B5" s="143" t="n"/>
      <c r="C5" s="176" t="n"/>
      <c r="D5" s="143" t="n"/>
      <c r="E5" s="174" t="inlineStr">
        <is>
          <t>橫杆尺寸</t>
        </is>
      </c>
      <c r="F5" s="174" t="inlineStr">
        <is>
          <t>6*6</t>
        </is>
      </c>
      <c r="G5" s="143" t="n"/>
      <c r="H5" s="174" t="inlineStr">
        <is>
          <t>扁钢/包边厚度</t>
        </is>
      </c>
      <c r="I5" s="142" t="n"/>
      <c r="J5" s="143" t="n"/>
      <c r="K5" s="174" t="inlineStr">
        <is>
          <t>5/5</t>
        </is>
      </c>
      <c r="L5" s="142" t="n"/>
      <c r="M5" s="143" t="n"/>
    </row>
    <row r="6" ht="15.75" customHeight="1" s="154">
      <c r="A6" s="174" t="inlineStr">
        <is>
          <t>备注</t>
        </is>
      </c>
      <c r="B6" s="143" t="n"/>
      <c r="C6" s="174" t="n"/>
      <c r="D6" s="142" t="n"/>
      <c r="E6" s="142" t="n"/>
      <c r="F6" s="142" t="n"/>
      <c r="G6" s="142" t="n"/>
      <c r="H6" s="142" t="n"/>
      <c r="I6" s="142" t="n"/>
      <c r="J6" s="142" t="n"/>
      <c r="K6" s="142" t="n"/>
      <c r="L6" s="142" t="n"/>
      <c r="M6" s="143" t="n"/>
    </row>
    <row r="7" ht="15" customHeight="1" s="154">
      <c r="A7" s="185" t="inlineStr">
        <is>
          <t>原板数据</t>
        </is>
      </c>
      <c r="B7" s="142" t="n"/>
      <c r="C7" s="143" t="n"/>
      <c r="D7" s="185" t="inlineStr">
        <is>
          <t>钢格板数据</t>
        </is>
      </c>
      <c r="E7" s="142" t="n"/>
      <c r="F7" s="142" t="n"/>
      <c r="G7" s="142" t="n"/>
      <c r="H7" s="142" t="n"/>
      <c r="I7" s="142" t="n"/>
      <c r="J7" s="142" t="n"/>
      <c r="K7" s="142" t="n"/>
      <c r="L7" s="142" t="n"/>
      <c r="M7" s="143" t="n"/>
    </row>
    <row r="8" ht="15.75" customHeight="1" s="154">
      <c r="A8" s="26" t="inlineStr">
        <is>
          <t>原板号</t>
        </is>
      </c>
      <c r="B8" s="26" t="inlineStr">
        <is>
          <t>长</t>
        </is>
      </c>
      <c r="C8" s="26" t="inlineStr">
        <is>
          <t>宽</t>
        </is>
      </c>
      <c r="D8" s="26" t="inlineStr">
        <is>
          <t>备注</t>
        </is>
      </c>
      <c r="E8" s="26" t="inlineStr">
        <is>
          <t>板号</t>
        </is>
      </c>
      <c r="F8" s="26" t="inlineStr">
        <is>
          <t>成品长</t>
        </is>
      </c>
      <c r="G8" s="26" t="inlineStr">
        <is>
          <t>成品宽</t>
        </is>
      </c>
      <c r="H8" s="26" t="inlineStr">
        <is>
          <t>切长</t>
        </is>
      </c>
      <c r="I8" s="26" t="inlineStr">
        <is>
          <t>宽</t>
        </is>
      </c>
      <c r="J8" s="26" t="inlineStr">
        <is>
          <t>齐头</t>
        </is>
      </c>
      <c r="K8" s="26" t="inlineStr">
        <is>
          <t>数量</t>
        </is>
      </c>
      <c r="L8" s="26" t="inlineStr">
        <is>
          <t>拉网数据</t>
        </is>
      </c>
      <c r="M8" s="35" t="inlineStr">
        <is>
          <t>分贴</t>
        </is>
      </c>
    </row>
    <row r="9" ht="17.25" customHeight="1" s="154">
      <c r="A9" s="27" t="inlineStr">
        <is>
          <t>1</t>
        </is>
      </c>
      <c r="B9" s="28" t="n">
        <v>7000</v>
      </c>
      <c r="C9" s="29" t="n">
        <v>995</v>
      </c>
      <c r="D9" s="26" t="inlineStr">
        <is>
          <t>#</t>
        </is>
      </c>
      <c r="E9" s="26" t="inlineStr">
        <is>
          <t>P01-A11#</t>
        </is>
      </c>
      <c r="F9" s="30" t="n">
        <v>1460</v>
      </c>
      <c r="G9" s="31" t="n">
        <v>995</v>
      </c>
      <c r="H9" s="30" t="n">
        <v>1448</v>
      </c>
      <c r="I9" s="31" t="n">
        <v>995</v>
      </c>
      <c r="J9" s="30" t="inlineStr">
        <is>
          <t>74</t>
        </is>
      </c>
      <c r="K9" s="30" t="n">
        <v>1</v>
      </c>
      <c r="L9" s="39" t="inlineStr">
        <is>
          <t>7步156</t>
        </is>
      </c>
      <c r="M9" s="29" t="n"/>
    </row>
    <row r="10" ht="16.5" customHeight="1" s="154">
      <c r="A10" s="28" t="inlineStr">
        <is>
          <t>余:23</t>
        </is>
      </c>
      <c r="B10" s="28" t="inlineStr">
        <is>
          <t>扁钢:34</t>
        </is>
      </c>
      <c r="C10" s="29" t="inlineStr">
        <is>
          <t>横杆:66</t>
        </is>
      </c>
      <c r="D10" s="26" t="n"/>
      <c r="E10" s="26" t="inlineStr">
        <is>
          <t>P01-A3</t>
        </is>
      </c>
      <c r="F10" s="30" t="n">
        <v>1460</v>
      </c>
      <c r="G10" s="32" t="n">
        <v>995</v>
      </c>
      <c r="H10" s="30" t="n">
        <v>1448</v>
      </c>
      <c r="I10" s="32" t="n">
        <v>995</v>
      </c>
      <c r="J10" s="30" t="inlineStr">
        <is>
          <t>74</t>
        </is>
      </c>
      <c r="K10" s="30" t="n">
        <v>1</v>
      </c>
      <c r="L10" s="39" t="inlineStr">
        <is>
          <t>7步156</t>
        </is>
      </c>
      <c r="M10" s="29" t="n"/>
    </row>
    <row r="11" ht="16.5" customHeight="1" s="154">
      <c r="A11" s="33" t="n">
        <v>0.991428571428571</v>
      </c>
      <c r="B11" s="34" t="inlineStr">
        <is>
          <t>齐头:79</t>
        </is>
      </c>
      <c r="C11" s="35" t="inlineStr">
        <is>
          <t>双切</t>
        </is>
      </c>
      <c r="D11" s="26" t="n"/>
      <c r="E11" s="26" t="inlineStr">
        <is>
          <t>P01-A3</t>
        </is>
      </c>
      <c r="F11" s="30" t="n">
        <v>1460</v>
      </c>
      <c r="G11" s="32" t="n">
        <v>995</v>
      </c>
      <c r="H11" s="30" t="n">
        <v>1448</v>
      </c>
      <c r="I11" s="32" t="n">
        <v>995</v>
      </c>
      <c r="J11" s="30" t="inlineStr">
        <is>
          <t>74</t>
        </is>
      </c>
      <c r="K11" s="30" t="n">
        <v>1</v>
      </c>
      <c r="L11" s="39" t="inlineStr">
        <is>
          <t>7步181</t>
        </is>
      </c>
      <c r="M11" s="29" t="n"/>
    </row>
    <row r="12" ht="16.5" customHeight="1" s="154">
      <c r="A12" s="36" t="n"/>
      <c r="B12" s="36" t="n"/>
      <c r="C12" s="36" t="n"/>
      <c r="D12" s="26" t="n"/>
      <c r="E12" s="26" t="inlineStr">
        <is>
          <t>P02-A6</t>
        </is>
      </c>
      <c r="F12" s="30" t="n">
        <v>1310</v>
      </c>
      <c r="G12" s="32" t="n">
        <v>995</v>
      </c>
      <c r="H12" s="30" t="n">
        <v>1298</v>
      </c>
      <c r="I12" s="32" t="n">
        <v>995</v>
      </c>
      <c r="J12" s="30" t="inlineStr">
        <is>
          <t>99</t>
        </is>
      </c>
      <c r="K12" s="30" t="n">
        <v>1</v>
      </c>
      <c r="L12" s="39" t="inlineStr">
        <is>
          <t>6步206</t>
        </is>
      </c>
      <c r="M12" s="29" t="n"/>
    </row>
    <row r="13" ht="17.25" customHeight="1" s="154">
      <c r="A13" s="36" t="n"/>
      <c r="B13" s="36" t="n"/>
      <c r="C13" s="36" t="n"/>
      <c r="D13" s="26" t="n"/>
      <c r="E13" s="26" t="inlineStr">
        <is>
          <t>P02-A6</t>
        </is>
      </c>
      <c r="F13" s="30" t="n">
        <v>1310</v>
      </c>
      <c r="G13" s="37" t="n">
        <v>995</v>
      </c>
      <c r="H13" s="30" t="n">
        <v>1298</v>
      </c>
      <c r="I13" s="37" t="n">
        <v>995</v>
      </c>
      <c r="J13" s="30" t="inlineStr">
        <is>
          <t>99</t>
        </is>
      </c>
      <c r="K13" s="30" t="n">
        <v>1</v>
      </c>
      <c r="L13" s="39" t="inlineStr">
        <is>
          <t>6步</t>
        </is>
      </c>
      <c r="M13" s="35" t="n"/>
    </row>
    <row r="14" ht="18" customHeight="1" s="154">
      <c r="A14" s="36" t="n"/>
      <c r="B14" s="36" t="n"/>
      <c r="C14" s="36" t="n"/>
      <c r="D14" s="36" t="inlineStr">
        <is>
          <t xml:space="preserve"> </t>
        </is>
      </c>
      <c r="E14" s="36" t="inlineStr">
        <is>
          <t xml:space="preserve"> </t>
        </is>
      </c>
      <c r="F14" s="38" t="inlineStr">
        <is>
          <t xml:space="preserve"> </t>
        </is>
      </c>
      <c r="G14" s="38" t="inlineStr">
        <is>
          <t xml:space="preserve"> </t>
        </is>
      </c>
      <c r="H14" s="38" t="inlineStr">
        <is>
          <t xml:space="preserve"> </t>
        </is>
      </c>
      <c r="I14" s="38" t="inlineStr">
        <is>
          <t xml:space="preserve"> </t>
        </is>
      </c>
      <c r="J14" s="38" t="inlineStr">
        <is>
          <t xml:space="preserve"> </t>
        </is>
      </c>
      <c r="K14" s="38" t="inlineStr">
        <is>
          <t xml:space="preserve"> </t>
        </is>
      </c>
      <c r="L14" s="38" t="inlineStr">
        <is>
          <t xml:space="preserve"> </t>
        </is>
      </c>
      <c r="M14" s="36" t="inlineStr">
        <is>
          <t xml:space="preserve"> </t>
        </is>
      </c>
    </row>
    <row r="15" ht="17.25" customHeight="1" s="154">
      <c r="A15" s="27" t="inlineStr">
        <is>
          <t>2</t>
        </is>
      </c>
      <c r="B15" s="28" t="n">
        <v>6700</v>
      </c>
      <c r="C15" s="29" t="n">
        <v>995</v>
      </c>
      <c r="D15" s="26" t="inlineStr">
        <is>
          <t>#</t>
        </is>
      </c>
      <c r="E15" s="26" t="inlineStr">
        <is>
          <t>P02-A12#</t>
        </is>
      </c>
      <c r="F15" s="30" t="n">
        <v>1460</v>
      </c>
      <c r="G15" s="31" t="n">
        <v>995</v>
      </c>
      <c r="H15" s="30" t="n">
        <v>1448</v>
      </c>
      <c r="I15" s="31" t="n">
        <v>995</v>
      </c>
      <c r="J15" s="30" t="inlineStr">
        <is>
          <t>74</t>
        </is>
      </c>
      <c r="K15" s="30" t="n">
        <v>1</v>
      </c>
      <c r="L15" s="39" t="inlineStr">
        <is>
          <t>7步181</t>
        </is>
      </c>
      <c r="M15" s="29" t="n"/>
    </row>
    <row r="16" ht="16.5" customHeight="1" s="154">
      <c r="A16" s="28" t="inlineStr">
        <is>
          <t>余:23</t>
        </is>
      </c>
      <c r="B16" s="28" t="inlineStr">
        <is>
          <t>扁钢:34</t>
        </is>
      </c>
      <c r="C16" s="29" t="inlineStr">
        <is>
          <t>横杆:62</t>
        </is>
      </c>
      <c r="D16" s="26" t="n"/>
      <c r="E16" s="26" t="inlineStr">
        <is>
          <t>P02-A6</t>
        </is>
      </c>
      <c r="F16" s="30" t="n">
        <v>1310</v>
      </c>
      <c r="G16" s="32" t="n">
        <v>995</v>
      </c>
      <c r="H16" s="30" t="n">
        <v>1298</v>
      </c>
      <c r="I16" s="32" t="n">
        <v>995</v>
      </c>
      <c r="J16" s="30" t="inlineStr">
        <is>
          <t>99</t>
        </is>
      </c>
      <c r="K16" s="30" t="n">
        <v>1</v>
      </c>
      <c r="L16" s="39" t="inlineStr">
        <is>
          <t>6步206</t>
        </is>
      </c>
      <c r="M16" s="29" t="n"/>
    </row>
    <row r="17" ht="16.5" customHeight="1" s="154">
      <c r="A17" s="33" t="n">
        <v>0.991044776119403</v>
      </c>
      <c r="B17" s="34" t="inlineStr">
        <is>
          <t>齐头:79</t>
        </is>
      </c>
      <c r="C17" s="35" t="inlineStr">
        <is>
          <t>双切</t>
        </is>
      </c>
      <c r="D17" s="26" t="n"/>
      <c r="E17" s="26" t="inlineStr">
        <is>
          <t>P02-A6</t>
        </is>
      </c>
      <c r="F17" s="30" t="n">
        <v>1310</v>
      </c>
      <c r="G17" s="32" t="n">
        <v>995</v>
      </c>
      <c r="H17" s="30" t="n">
        <v>1298</v>
      </c>
      <c r="I17" s="32" t="n">
        <v>995</v>
      </c>
      <c r="J17" s="30" t="inlineStr">
        <is>
          <t>99</t>
        </is>
      </c>
      <c r="K17" s="30" t="n">
        <v>1</v>
      </c>
      <c r="L17" s="39" t="inlineStr">
        <is>
          <t>6步206</t>
        </is>
      </c>
      <c r="M17" s="29" t="n"/>
    </row>
    <row r="18" ht="16.5" customHeight="1" s="154">
      <c r="A18" s="36" t="n"/>
      <c r="B18" s="36" t="n"/>
      <c r="C18" s="36" t="n"/>
      <c r="D18" s="26" t="n"/>
      <c r="E18" s="26" t="inlineStr">
        <is>
          <t>P02-A6</t>
        </is>
      </c>
      <c r="F18" s="30" t="n">
        <v>1310</v>
      </c>
      <c r="G18" s="32" t="n">
        <v>995</v>
      </c>
      <c r="H18" s="30" t="n">
        <v>1298</v>
      </c>
      <c r="I18" s="32" t="n">
        <v>995</v>
      </c>
      <c r="J18" s="30" t="inlineStr">
        <is>
          <t>99</t>
        </is>
      </c>
      <c r="K18" s="30" t="n">
        <v>1</v>
      </c>
      <c r="L18" s="39" t="inlineStr">
        <is>
          <t>6步206</t>
        </is>
      </c>
      <c r="M18" s="29" t="n"/>
    </row>
    <row r="19" ht="17.25" customHeight="1" s="154">
      <c r="A19" s="36" t="n"/>
      <c r="B19" s="36" t="n"/>
      <c r="C19" s="36" t="n"/>
      <c r="D19" s="26" t="n"/>
      <c r="E19" s="26" t="inlineStr">
        <is>
          <t>P02-A6</t>
        </is>
      </c>
      <c r="F19" s="30" t="n">
        <v>1310</v>
      </c>
      <c r="G19" s="37" t="n">
        <v>995</v>
      </c>
      <c r="H19" s="30" t="n">
        <v>1298</v>
      </c>
      <c r="I19" s="37" t="n">
        <v>995</v>
      </c>
      <c r="J19" s="30" t="inlineStr">
        <is>
          <t>99</t>
        </is>
      </c>
      <c r="K19" s="30" t="n">
        <v>1</v>
      </c>
      <c r="L19" s="39" t="inlineStr">
        <is>
          <t>6步</t>
        </is>
      </c>
      <c r="M19" s="35" t="n"/>
    </row>
    <row r="20" ht="18" customHeight="1" s="154">
      <c r="A20" s="36" t="n"/>
      <c r="B20" s="36" t="n"/>
      <c r="C20" s="36" t="n"/>
      <c r="D20" s="36" t="inlineStr">
        <is>
          <t xml:space="preserve"> </t>
        </is>
      </c>
      <c r="E20" s="36" t="inlineStr">
        <is>
          <t xml:space="preserve"> </t>
        </is>
      </c>
      <c r="F20" s="38" t="inlineStr">
        <is>
          <t xml:space="preserve"> </t>
        </is>
      </c>
      <c r="G20" s="38" t="inlineStr">
        <is>
          <t xml:space="preserve"> </t>
        </is>
      </c>
      <c r="H20" s="38" t="inlineStr">
        <is>
          <t xml:space="preserve"> </t>
        </is>
      </c>
      <c r="I20" s="38" t="inlineStr">
        <is>
          <t xml:space="preserve"> </t>
        </is>
      </c>
      <c r="J20" s="38" t="inlineStr">
        <is>
          <t xml:space="preserve"> </t>
        </is>
      </c>
      <c r="K20" s="38" t="inlineStr">
        <is>
          <t xml:space="preserve"> </t>
        </is>
      </c>
      <c r="L20" s="38" t="inlineStr">
        <is>
          <t xml:space="preserve"> </t>
        </is>
      </c>
      <c r="M20" s="36" t="inlineStr">
        <is>
          <t xml:space="preserve"> </t>
        </is>
      </c>
    </row>
    <row r="21" ht="17.25" customHeight="1" s="154">
      <c r="A21" s="27" t="inlineStr">
        <is>
          <t>3-4</t>
        </is>
      </c>
      <c r="B21" s="28" t="n">
        <v>6700</v>
      </c>
      <c r="C21" s="29" t="n">
        <v>995</v>
      </c>
      <c r="D21" s="26" t="inlineStr">
        <is>
          <t>#</t>
        </is>
      </c>
      <c r="E21" s="26" t="inlineStr">
        <is>
          <t>P03-A14#</t>
        </is>
      </c>
      <c r="F21" s="30" t="n">
        <v>1460</v>
      </c>
      <c r="G21" s="31" t="n">
        <v>995</v>
      </c>
      <c r="H21" s="30" t="n">
        <v>1448</v>
      </c>
      <c r="I21" s="31" t="n">
        <v>995</v>
      </c>
      <c r="J21" s="30" t="inlineStr">
        <is>
          <t>74</t>
        </is>
      </c>
      <c r="K21" s="30" t="n">
        <v>2</v>
      </c>
      <c r="L21" s="39" t="inlineStr">
        <is>
          <t>7步181</t>
        </is>
      </c>
      <c r="M21" s="29" t="n"/>
    </row>
    <row r="22" ht="16.5" customHeight="1" s="154">
      <c r="A22" s="28" t="inlineStr">
        <is>
          <t>余:23</t>
        </is>
      </c>
      <c r="B22" s="28" t="inlineStr">
        <is>
          <t>扁钢:34</t>
        </is>
      </c>
      <c r="C22" s="29" t="inlineStr">
        <is>
          <t>横杆:62</t>
        </is>
      </c>
      <c r="D22" s="26" t="n"/>
      <c r="E22" s="26" t="inlineStr">
        <is>
          <t>P02-A6</t>
        </is>
      </c>
      <c r="F22" s="30" t="n">
        <v>1310</v>
      </c>
      <c r="G22" s="32" t="n">
        <v>995</v>
      </c>
      <c r="H22" s="30" t="n">
        <v>1298</v>
      </c>
      <c r="I22" s="32" t="n">
        <v>995</v>
      </c>
      <c r="J22" s="30" t="inlineStr">
        <is>
          <t>99</t>
        </is>
      </c>
      <c r="K22" s="30" t="n">
        <v>2</v>
      </c>
      <c r="L22" s="39" t="inlineStr">
        <is>
          <t>6步206</t>
        </is>
      </c>
      <c r="M22" s="29" t="n"/>
    </row>
    <row r="23" ht="16.5" customHeight="1" s="154">
      <c r="A23" s="33" t="n">
        <v>0.991044776119403</v>
      </c>
      <c r="B23" s="34" t="inlineStr">
        <is>
          <t>齐头:79</t>
        </is>
      </c>
      <c r="C23" s="35" t="inlineStr">
        <is>
          <t>双切</t>
        </is>
      </c>
      <c r="D23" s="26" t="n"/>
      <c r="E23" s="26" t="inlineStr">
        <is>
          <t>P02-A6</t>
        </is>
      </c>
      <c r="F23" s="30" t="n">
        <v>1310</v>
      </c>
      <c r="G23" s="32" t="n">
        <v>995</v>
      </c>
      <c r="H23" s="30" t="n">
        <v>1298</v>
      </c>
      <c r="I23" s="32" t="n">
        <v>995</v>
      </c>
      <c r="J23" s="30" t="inlineStr">
        <is>
          <t>99</t>
        </is>
      </c>
      <c r="K23" s="30" t="n">
        <v>2</v>
      </c>
      <c r="L23" s="39" t="inlineStr">
        <is>
          <t>6步206</t>
        </is>
      </c>
      <c r="M23" s="29" t="n"/>
    </row>
    <row r="24" ht="16.5" customHeight="1" s="154">
      <c r="A24" s="36" t="n"/>
      <c r="B24" s="36" t="n"/>
      <c r="C24" s="36" t="n"/>
      <c r="D24" s="26" t="n"/>
      <c r="E24" s="26" t="inlineStr">
        <is>
          <t>P02-A6</t>
        </is>
      </c>
      <c r="F24" s="30" t="n">
        <v>1310</v>
      </c>
      <c r="G24" s="32" t="n">
        <v>995</v>
      </c>
      <c r="H24" s="30" t="n">
        <v>1298</v>
      </c>
      <c r="I24" s="32" t="n">
        <v>995</v>
      </c>
      <c r="J24" s="30" t="inlineStr">
        <is>
          <t>99</t>
        </is>
      </c>
      <c r="K24" s="30" t="n">
        <v>2</v>
      </c>
      <c r="L24" s="39" t="inlineStr">
        <is>
          <t>6步206</t>
        </is>
      </c>
      <c r="M24" s="29" t="n"/>
    </row>
    <row r="25" ht="17.25" customHeight="1" s="154">
      <c r="A25" s="36" t="n"/>
      <c r="B25" s="36" t="n"/>
      <c r="C25" s="36" t="n"/>
      <c r="D25" s="26" t="n"/>
      <c r="E25" s="26" t="inlineStr">
        <is>
          <t>P02-A6</t>
        </is>
      </c>
      <c r="F25" s="30" t="n">
        <v>1310</v>
      </c>
      <c r="G25" s="37" t="n">
        <v>995</v>
      </c>
      <c r="H25" s="30" t="n">
        <v>1298</v>
      </c>
      <c r="I25" s="37" t="n">
        <v>995</v>
      </c>
      <c r="J25" s="30" t="inlineStr">
        <is>
          <t>99</t>
        </is>
      </c>
      <c r="K25" s="30" t="n">
        <v>2</v>
      </c>
      <c r="L25" s="39" t="inlineStr">
        <is>
          <t>6步</t>
        </is>
      </c>
      <c r="M25" s="35" t="n"/>
    </row>
    <row r="26" ht="18" customHeight="1" s="154">
      <c r="A26" s="36" t="n"/>
      <c r="B26" s="36" t="n"/>
      <c r="C26" s="36" t="n"/>
      <c r="D26" s="36" t="inlineStr">
        <is>
          <t xml:space="preserve"> </t>
        </is>
      </c>
      <c r="E26" s="36" t="inlineStr">
        <is>
          <t xml:space="preserve"> </t>
        </is>
      </c>
      <c r="F26" s="38" t="inlineStr">
        <is>
          <t xml:space="preserve"> </t>
        </is>
      </c>
      <c r="G26" s="38" t="inlineStr">
        <is>
          <t xml:space="preserve"> </t>
        </is>
      </c>
      <c r="H26" s="38" t="inlineStr">
        <is>
          <t xml:space="preserve"> </t>
        </is>
      </c>
      <c r="I26" s="38" t="inlineStr">
        <is>
          <t xml:space="preserve"> </t>
        </is>
      </c>
      <c r="J26" s="38" t="inlineStr">
        <is>
          <t xml:space="preserve"> </t>
        </is>
      </c>
      <c r="K26" s="38" t="inlineStr">
        <is>
          <t xml:space="preserve"> </t>
        </is>
      </c>
      <c r="L26" s="38" t="inlineStr">
        <is>
          <t xml:space="preserve"> </t>
        </is>
      </c>
      <c r="M26" s="36" t="inlineStr">
        <is>
          <t xml:space="preserve"> </t>
        </is>
      </c>
    </row>
    <row r="27" ht="17.25" customHeight="1" s="154">
      <c r="A27" s="27" t="inlineStr">
        <is>
          <t>5-6</t>
        </is>
      </c>
      <c r="B27" s="28" t="n">
        <v>6700</v>
      </c>
      <c r="C27" s="29" t="n">
        <v>995</v>
      </c>
      <c r="D27" s="26" t="inlineStr">
        <is>
          <t>#</t>
        </is>
      </c>
      <c r="E27" s="26" t="inlineStr">
        <is>
          <t>P03-A15#</t>
        </is>
      </c>
      <c r="F27" s="30" t="n">
        <v>1460</v>
      </c>
      <c r="G27" s="31" t="n">
        <v>995</v>
      </c>
      <c r="H27" s="30" t="n">
        <v>1448</v>
      </c>
      <c r="I27" s="31" t="n">
        <v>995</v>
      </c>
      <c r="J27" s="30" t="inlineStr">
        <is>
          <t>74</t>
        </is>
      </c>
      <c r="K27" s="30" t="n">
        <v>2</v>
      </c>
      <c r="L27" s="39" t="inlineStr">
        <is>
          <t>7步181</t>
        </is>
      </c>
      <c r="M27" s="29" t="n"/>
    </row>
    <row r="28" ht="16.5" customHeight="1" s="154">
      <c r="A28" s="28" t="inlineStr">
        <is>
          <t>余:23</t>
        </is>
      </c>
      <c r="B28" s="28" t="inlineStr">
        <is>
          <t>扁钢:34</t>
        </is>
      </c>
      <c r="C28" s="29" t="inlineStr">
        <is>
          <t>横杆:62</t>
        </is>
      </c>
      <c r="D28" s="26" t="n"/>
      <c r="E28" s="26" t="inlineStr">
        <is>
          <t>P02-A6</t>
        </is>
      </c>
      <c r="F28" s="30" t="n">
        <v>1310</v>
      </c>
      <c r="G28" s="32" t="n">
        <v>995</v>
      </c>
      <c r="H28" s="30" t="n">
        <v>1298</v>
      </c>
      <c r="I28" s="32" t="n">
        <v>995</v>
      </c>
      <c r="J28" s="30" t="inlineStr">
        <is>
          <t>99</t>
        </is>
      </c>
      <c r="K28" s="30" t="n">
        <v>2</v>
      </c>
      <c r="L28" s="39" t="inlineStr">
        <is>
          <t>6步206</t>
        </is>
      </c>
      <c r="M28" s="29" t="n"/>
    </row>
    <row r="29" ht="16.5" customHeight="1" s="154">
      <c r="A29" s="33" t="n">
        <v>0.991044776119403</v>
      </c>
      <c r="B29" s="34" t="inlineStr">
        <is>
          <t>齐头:79</t>
        </is>
      </c>
      <c r="C29" s="35" t="inlineStr">
        <is>
          <t>双切</t>
        </is>
      </c>
      <c r="D29" s="26" t="n"/>
      <c r="E29" s="26" t="inlineStr">
        <is>
          <t>P02-A6</t>
        </is>
      </c>
      <c r="F29" s="30" t="n">
        <v>1310</v>
      </c>
      <c r="G29" s="32" t="n">
        <v>995</v>
      </c>
      <c r="H29" s="30" t="n">
        <v>1298</v>
      </c>
      <c r="I29" s="32" t="n">
        <v>995</v>
      </c>
      <c r="J29" s="30" t="inlineStr">
        <is>
          <t>99</t>
        </is>
      </c>
      <c r="K29" s="30" t="n">
        <v>2</v>
      </c>
      <c r="L29" s="39" t="inlineStr">
        <is>
          <t>6步206</t>
        </is>
      </c>
      <c r="M29" s="29" t="n"/>
    </row>
    <row r="30" ht="16.5" customHeight="1" s="154">
      <c r="A30" s="36" t="n"/>
      <c r="B30" s="36" t="n"/>
      <c r="C30" s="36" t="n"/>
      <c r="D30" s="26" t="n"/>
      <c r="E30" s="26" t="inlineStr">
        <is>
          <t>P02-A6</t>
        </is>
      </c>
      <c r="F30" s="30" t="n">
        <v>1310</v>
      </c>
      <c r="G30" s="32" t="n">
        <v>995</v>
      </c>
      <c r="H30" s="30" t="n">
        <v>1298</v>
      </c>
      <c r="I30" s="32" t="n">
        <v>995</v>
      </c>
      <c r="J30" s="30" t="inlineStr">
        <is>
          <t>99</t>
        </is>
      </c>
      <c r="K30" s="30" t="n">
        <v>2</v>
      </c>
      <c r="L30" s="39" t="inlineStr">
        <is>
          <t>6步206</t>
        </is>
      </c>
      <c r="M30" s="29" t="n"/>
    </row>
    <row r="31" ht="17.25" customHeight="1" s="154">
      <c r="A31" s="36" t="n"/>
      <c r="B31" s="36" t="n"/>
      <c r="C31" s="36" t="n"/>
      <c r="D31" s="26" t="n"/>
      <c r="E31" s="26" t="inlineStr">
        <is>
          <t>P02-A6</t>
        </is>
      </c>
      <c r="F31" s="30" t="n">
        <v>1310</v>
      </c>
      <c r="G31" s="37" t="n">
        <v>995</v>
      </c>
      <c r="H31" s="30" t="n">
        <v>1298</v>
      </c>
      <c r="I31" s="37" t="n">
        <v>995</v>
      </c>
      <c r="J31" s="30" t="inlineStr">
        <is>
          <t>99</t>
        </is>
      </c>
      <c r="K31" s="30" t="n">
        <v>2</v>
      </c>
      <c r="L31" s="39" t="inlineStr">
        <is>
          <t>6步</t>
        </is>
      </c>
      <c r="M31" s="35" t="n"/>
    </row>
    <row r="32" ht="18" customHeight="1" s="154">
      <c r="A32" s="36" t="n"/>
      <c r="B32" s="36" t="n"/>
      <c r="C32" s="36" t="n"/>
      <c r="D32" s="36" t="inlineStr">
        <is>
          <t xml:space="preserve"> </t>
        </is>
      </c>
      <c r="E32" s="36" t="inlineStr">
        <is>
          <t xml:space="preserve"> </t>
        </is>
      </c>
      <c r="F32" s="38" t="inlineStr">
        <is>
          <t xml:space="preserve"> </t>
        </is>
      </c>
      <c r="G32" s="38" t="inlineStr">
        <is>
          <t xml:space="preserve"> </t>
        </is>
      </c>
      <c r="H32" s="38" t="inlineStr">
        <is>
          <t xml:space="preserve"> </t>
        </is>
      </c>
      <c r="I32" s="38" t="inlineStr">
        <is>
          <t xml:space="preserve"> </t>
        </is>
      </c>
      <c r="J32" s="38" t="inlineStr">
        <is>
          <t xml:space="preserve"> </t>
        </is>
      </c>
      <c r="K32" s="38" t="inlineStr">
        <is>
          <t xml:space="preserve"> </t>
        </is>
      </c>
      <c r="L32" s="38" t="inlineStr">
        <is>
          <t xml:space="preserve"> </t>
        </is>
      </c>
      <c r="M32" s="36" t="inlineStr">
        <is>
          <t xml:space="preserve"> </t>
        </is>
      </c>
    </row>
    <row r="33" ht="17.25" customHeight="1" s="154">
      <c r="A33" s="27" t="inlineStr">
        <is>
          <t>7-8</t>
        </is>
      </c>
      <c r="B33" s="28" t="n">
        <v>6700</v>
      </c>
      <c r="C33" s="29" t="n">
        <v>995</v>
      </c>
      <c r="D33" s="26" t="inlineStr">
        <is>
          <t>#</t>
        </is>
      </c>
      <c r="E33" s="26" t="inlineStr">
        <is>
          <t>P03-A16#</t>
        </is>
      </c>
      <c r="F33" s="30" t="n">
        <v>1460</v>
      </c>
      <c r="G33" s="31" t="n">
        <v>995</v>
      </c>
      <c r="H33" s="30" t="n">
        <v>1448</v>
      </c>
      <c r="I33" s="31" t="n">
        <v>995</v>
      </c>
      <c r="J33" s="30" t="inlineStr">
        <is>
          <t>74</t>
        </is>
      </c>
      <c r="K33" s="30" t="n">
        <v>2</v>
      </c>
      <c r="L33" s="39" t="inlineStr">
        <is>
          <t>7步181</t>
        </is>
      </c>
      <c r="M33" s="29" t="n"/>
    </row>
    <row r="34" ht="16.5" customHeight="1" s="154">
      <c r="A34" s="28" t="inlineStr">
        <is>
          <t>余:23</t>
        </is>
      </c>
      <c r="B34" s="28" t="inlineStr">
        <is>
          <t>扁钢:34</t>
        </is>
      </c>
      <c r="C34" s="29" t="inlineStr">
        <is>
          <t>横杆:62</t>
        </is>
      </c>
      <c r="D34" s="26" t="n"/>
      <c r="E34" s="26" t="inlineStr">
        <is>
          <t>P02-A6</t>
        </is>
      </c>
      <c r="F34" s="30" t="n">
        <v>1310</v>
      </c>
      <c r="G34" s="32" t="n">
        <v>995</v>
      </c>
      <c r="H34" s="30" t="n">
        <v>1298</v>
      </c>
      <c r="I34" s="32" t="n">
        <v>995</v>
      </c>
      <c r="J34" s="30" t="inlineStr">
        <is>
          <t>99</t>
        </is>
      </c>
      <c r="K34" s="30" t="n">
        <v>2</v>
      </c>
      <c r="L34" s="39" t="inlineStr">
        <is>
          <t>6步206</t>
        </is>
      </c>
      <c r="M34" s="29" t="n"/>
    </row>
    <row r="35" ht="16.5" customHeight="1" s="154">
      <c r="A35" s="33" t="n">
        <v>0.991044776119403</v>
      </c>
      <c r="B35" s="34" t="inlineStr">
        <is>
          <t>齐头:79</t>
        </is>
      </c>
      <c r="C35" s="35" t="inlineStr">
        <is>
          <t>双切</t>
        </is>
      </c>
      <c r="D35" s="26" t="n"/>
      <c r="E35" s="26" t="inlineStr">
        <is>
          <t>P02-A6</t>
        </is>
      </c>
      <c r="F35" s="30" t="n">
        <v>1310</v>
      </c>
      <c r="G35" s="32" t="n">
        <v>995</v>
      </c>
      <c r="H35" s="30" t="n">
        <v>1298</v>
      </c>
      <c r="I35" s="32" t="n">
        <v>995</v>
      </c>
      <c r="J35" s="30" t="inlineStr">
        <is>
          <t>99</t>
        </is>
      </c>
      <c r="K35" s="30" t="n">
        <v>2</v>
      </c>
      <c r="L35" s="39" t="inlineStr">
        <is>
          <t>6步206</t>
        </is>
      </c>
      <c r="M35" s="29" t="n"/>
    </row>
    <row r="36" ht="16.5" customHeight="1" s="154">
      <c r="A36" s="36" t="n"/>
      <c r="B36" s="36" t="n"/>
      <c r="C36" s="36" t="n"/>
      <c r="D36" s="26" t="n"/>
      <c r="E36" s="26" t="inlineStr">
        <is>
          <t>P02-A6</t>
        </is>
      </c>
      <c r="F36" s="30" t="n">
        <v>1310</v>
      </c>
      <c r="G36" s="32" t="n">
        <v>995</v>
      </c>
      <c r="H36" s="30" t="n">
        <v>1298</v>
      </c>
      <c r="I36" s="32" t="n">
        <v>995</v>
      </c>
      <c r="J36" s="30" t="inlineStr">
        <is>
          <t>99</t>
        </is>
      </c>
      <c r="K36" s="30" t="n">
        <v>2</v>
      </c>
      <c r="L36" s="39" t="inlineStr">
        <is>
          <t>6步206</t>
        </is>
      </c>
      <c r="M36" s="29" t="n"/>
    </row>
    <row r="37" ht="17.25" customHeight="1" s="154">
      <c r="A37" s="36" t="n"/>
      <c r="B37" s="36" t="n"/>
      <c r="C37" s="36" t="n"/>
      <c r="D37" s="26" t="n"/>
      <c r="E37" s="26" t="inlineStr">
        <is>
          <t>P02-A6</t>
        </is>
      </c>
      <c r="F37" s="30" t="n">
        <v>1310</v>
      </c>
      <c r="G37" s="37" t="n">
        <v>995</v>
      </c>
      <c r="H37" s="30" t="n">
        <v>1298</v>
      </c>
      <c r="I37" s="37" t="n">
        <v>995</v>
      </c>
      <c r="J37" s="30" t="inlineStr">
        <is>
          <t>99</t>
        </is>
      </c>
      <c r="K37" s="30" t="n">
        <v>2</v>
      </c>
      <c r="L37" s="39" t="inlineStr">
        <is>
          <t>6步</t>
        </is>
      </c>
      <c r="M37" s="35" t="n"/>
    </row>
    <row r="38" ht="18" customHeight="1" s="154">
      <c r="A38" s="36" t="n"/>
      <c r="B38" s="36" t="n"/>
      <c r="C38" s="36" t="n"/>
      <c r="D38" s="36" t="inlineStr">
        <is>
          <t xml:space="preserve"> </t>
        </is>
      </c>
      <c r="E38" s="36" t="inlineStr">
        <is>
          <t xml:space="preserve"> </t>
        </is>
      </c>
      <c r="F38" s="38" t="inlineStr">
        <is>
          <t xml:space="preserve"> </t>
        </is>
      </c>
      <c r="G38" s="38" t="inlineStr">
        <is>
          <t xml:space="preserve"> </t>
        </is>
      </c>
      <c r="H38" s="38" t="inlineStr">
        <is>
          <t xml:space="preserve"> </t>
        </is>
      </c>
      <c r="I38" s="38" t="inlineStr">
        <is>
          <t xml:space="preserve"> </t>
        </is>
      </c>
      <c r="J38" s="38" t="inlineStr">
        <is>
          <t xml:space="preserve"> </t>
        </is>
      </c>
      <c r="K38" s="38" t="inlineStr">
        <is>
          <t xml:space="preserve"> </t>
        </is>
      </c>
      <c r="L38" s="38" t="inlineStr">
        <is>
          <t xml:space="preserve"> </t>
        </is>
      </c>
      <c r="M38" s="36" t="inlineStr">
        <is>
          <t xml:space="preserve"> </t>
        </is>
      </c>
    </row>
    <row r="39" ht="17.25" customHeight="1" s="154">
      <c r="A39" s="27" t="inlineStr">
        <is>
          <t>9-10</t>
        </is>
      </c>
      <c r="B39" s="28" t="n">
        <v>6700</v>
      </c>
      <c r="C39" s="29" t="n">
        <v>905</v>
      </c>
      <c r="D39" s="26" t="n"/>
      <c r="E39" s="26" t="inlineStr">
        <is>
          <t>P01-A4</t>
        </is>
      </c>
      <c r="F39" s="30" t="n">
        <v>1460</v>
      </c>
      <c r="G39" s="31" t="n">
        <v>905</v>
      </c>
      <c r="H39" s="30" t="n">
        <v>1448</v>
      </c>
      <c r="I39" s="31" t="n">
        <v>905</v>
      </c>
      <c r="J39" s="30" t="inlineStr">
        <is>
          <t>74</t>
        </is>
      </c>
      <c r="K39" s="30" t="n">
        <v>2</v>
      </c>
      <c r="L39" s="39" t="inlineStr">
        <is>
          <t>7步181</t>
        </is>
      </c>
      <c r="M39" s="29" t="n"/>
    </row>
    <row r="40" ht="16.5" customHeight="1" s="154">
      <c r="A40" s="28" t="inlineStr">
        <is>
          <t>余:23</t>
        </is>
      </c>
      <c r="B40" s="28" t="inlineStr">
        <is>
          <t>扁钢:31</t>
        </is>
      </c>
      <c r="C40" s="29" t="inlineStr">
        <is>
          <t>横杆:62</t>
        </is>
      </c>
      <c r="D40" s="26" t="n"/>
      <c r="E40" s="26" t="inlineStr">
        <is>
          <t>P03-A5</t>
        </is>
      </c>
      <c r="F40" s="30" t="n">
        <v>1310</v>
      </c>
      <c r="G40" s="32" t="n">
        <v>905</v>
      </c>
      <c r="H40" s="30" t="n">
        <v>1298</v>
      </c>
      <c r="I40" s="32" t="n">
        <v>905</v>
      </c>
      <c r="J40" s="30" t="inlineStr">
        <is>
          <t>99</t>
        </is>
      </c>
      <c r="K40" s="30" t="n">
        <v>2</v>
      </c>
      <c r="L40" s="39" t="inlineStr">
        <is>
          <t>6步206</t>
        </is>
      </c>
      <c r="M40" s="29" t="n"/>
    </row>
    <row r="41" ht="16.5" customHeight="1" s="154">
      <c r="A41" s="33" t="n">
        <v>0.991044776119403</v>
      </c>
      <c r="B41" s="34" t="inlineStr">
        <is>
          <t>齐头:79</t>
        </is>
      </c>
      <c r="C41" s="35" t="inlineStr">
        <is>
          <t>双切</t>
        </is>
      </c>
      <c r="D41" s="26" t="n"/>
      <c r="E41" s="26" t="inlineStr">
        <is>
          <t>P03-A5</t>
        </is>
      </c>
      <c r="F41" s="30" t="n">
        <v>1310</v>
      </c>
      <c r="G41" s="32" t="n">
        <v>905</v>
      </c>
      <c r="H41" s="30" t="n">
        <v>1298</v>
      </c>
      <c r="I41" s="32" t="n">
        <v>905</v>
      </c>
      <c r="J41" s="30" t="inlineStr">
        <is>
          <t>99</t>
        </is>
      </c>
      <c r="K41" s="30" t="n">
        <v>2</v>
      </c>
      <c r="L41" s="39" t="inlineStr">
        <is>
          <t>6步206</t>
        </is>
      </c>
      <c r="M41" s="29" t="n"/>
    </row>
    <row r="42" ht="16.5" customHeight="1" s="154">
      <c r="A42" s="36" t="n"/>
      <c r="B42" s="36" t="n"/>
      <c r="C42" s="36" t="n"/>
      <c r="D42" s="26" t="n"/>
      <c r="E42" s="26" t="inlineStr">
        <is>
          <t>P03-A5</t>
        </is>
      </c>
      <c r="F42" s="30" t="n">
        <v>1310</v>
      </c>
      <c r="G42" s="32" t="n">
        <v>905</v>
      </c>
      <c r="H42" s="30" t="n">
        <v>1298</v>
      </c>
      <c r="I42" s="32" t="n">
        <v>905</v>
      </c>
      <c r="J42" s="30" t="inlineStr">
        <is>
          <t>99</t>
        </is>
      </c>
      <c r="K42" s="30" t="n">
        <v>2</v>
      </c>
      <c r="L42" s="39" t="inlineStr">
        <is>
          <t>6步206</t>
        </is>
      </c>
      <c r="M42" s="29" t="n"/>
    </row>
    <row r="43" ht="17.25" customHeight="1" s="154">
      <c r="A43" s="36" t="n"/>
      <c r="B43" s="36" t="n"/>
      <c r="C43" s="36" t="n"/>
      <c r="D43" s="26" t="n"/>
      <c r="E43" s="26" t="inlineStr">
        <is>
          <t>P03-A5</t>
        </is>
      </c>
      <c r="F43" s="30" t="n">
        <v>1310</v>
      </c>
      <c r="G43" s="37" t="n">
        <v>905</v>
      </c>
      <c r="H43" s="30" t="n">
        <v>1298</v>
      </c>
      <c r="I43" s="37" t="n">
        <v>905</v>
      </c>
      <c r="J43" s="30" t="inlineStr">
        <is>
          <t>99</t>
        </is>
      </c>
      <c r="K43" s="30" t="n">
        <v>2</v>
      </c>
      <c r="L43" s="39" t="inlineStr">
        <is>
          <t>6步</t>
        </is>
      </c>
      <c r="M43" s="35" t="n"/>
    </row>
    <row r="44" ht="18" customHeight="1" s="154">
      <c r="A44" s="36" t="n"/>
      <c r="B44" s="36" t="n"/>
      <c r="C44" s="36" t="n"/>
      <c r="D44" s="36" t="inlineStr">
        <is>
          <t xml:space="preserve"> </t>
        </is>
      </c>
      <c r="E44" s="36" t="inlineStr">
        <is>
          <t xml:space="preserve"> </t>
        </is>
      </c>
      <c r="F44" s="38" t="inlineStr">
        <is>
          <t xml:space="preserve"> </t>
        </is>
      </c>
      <c r="G44" s="38" t="inlineStr">
        <is>
          <t xml:space="preserve"> </t>
        </is>
      </c>
      <c r="H44" s="38" t="inlineStr">
        <is>
          <t xml:space="preserve"> </t>
        </is>
      </c>
      <c r="I44" s="38" t="inlineStr">
        <is>
          <t xml:space="preserve"> </t>
        </is>
      </c>
      <c r="J44" s="38" t="inlineStr">
        <is>
          <t xml:space="preserve"> </t>
        </is>
      </c>
      <c r="K44" s="38" t="inlineStr">
        <is>
          <t xml:space="preserve"> </t>
        </is>
      </c>
      <c r="L44" s="38" t="inlineStr">
        <is>
          <t xml:space="preserve"> </t>
        </is>
      </c>
      <c r="M44" s="36" t="inlineStr">
        <is>
          <t xml:space="preserve"> </t>
        </is>
      </c>
    </row>
    <row r="45" ht="17.25" customHeight="1" s="154">
      <c r="A45" s="27" t="inlineStr">
        <is>
          <t>11-12</t>
        </is>
      </c>
      <c r="B45" s="28" t="n">
        <v>6700</v>
      </c>
      <c r="C45" s="29" t="n">
        <v>845</v>
      </c>
      <c r="D45" s="26" t="n"/>
      <c r="E45" s="26" t="inlineStr">
        <is>
          <t>P01-A1</t>
        </is>
      </c>
      <c r="F45" s="30" t="n">
        <v>1460</v>
      </c>
      <c r="G45" s="31" t="n">
        <v>865</v>
      </c>
      <c r="H45" s="30" t="n">
        <v>1448</v>
      </c>
      <c r="I45" s="31" t="n">
        <v>865</v>
      </c>
      <c r="J45" s="30" t="inlineStr">
        <is>
          <t>74</t>
        </is>
      </c>
      <c r="K45" s="30" t="n">
        <v>2</v>
      </c>
      <c r="L45" s="39" t="inlineStr">
        <is>
          <t>7步181</t>
        </is>
      </c>
      <c r="M45" s="29" t="inlineStr">
        <is>
          <t>贴</t>
        </is>
      </c>
    </row>
    <row r="46" ht="16.5" customHeight="1" s="154">
      <c r="A46" s="28" t="inlineStr">
        <is>
          <t>余:23</t>
        </is>
      </c>
      <c r="B46" s="28" t="inlineStr">
        <is>
          <t>扁钢:29</t>
        </is>
      </c>
      <c r="C46" s="29" t="inlineStr">
        <is>
          <t>横杆:62</t>
        </is>
      </c>
      <c r="D46" s="26" t="n"/>
      <c r="E46" s="26" t="inlineStr">
        <is>
          <t>P03-A7</t>
        </is>
      </c>
      <c r="F46" s="30" t="n">
        <v>1310</v>
      </c>
      <c r="G46" s="32" t="n">
        <v>865</v>
      </c>
      <c r="H46" s="30" t="n">
        <v>1298</v>
      </c>
      <c r="I46" s="32" t="n">
        <v>865</v>
      </c>
      <c r="J46" s="30" t="inlineStr">
        <is>
          <t>99</t>
        </is>
      </c>
      <c r="K46" s="30" t="n">
        <v>2</v>
      </c>
      <c r="L46" s="39" t="inlineStr">
        <is>
          <t>6步206</t>
        </is>
      </c>
      <c r="M46" s="29" t="inlineStr">
        <is>
          <t>贴</t>
        </is>
      </c>
    </row>
    <row r="47" ht="16.5" customHeight="1" s="154">
      <c r="A47" s="33" t="n">
        <v>0.991044776119403</v>
      </c>
      <c r="B47" s="34" t="inlineStr">
        <is>
          <t>齐头:79</t>
        </is>
      </c>
      <c r="C47" s="35" t="inlineStr">
        <is>
          <t>单切</t>
        </is>
      </c>
      <c r="D47" s="26" t="n"/>
      <c r="E47" s="26" t="inlineStr">
        <is>
          <t>P03-A7</t>
        </is>
      </c>
      <c r="F47" s="30" t="n">
        <v>1310</v>
      </c>
      <c r="G47" s="32" t="n">
        <v>865</v>
      </c>
      <c r="H47" s="30" t="n">
        <v>1298</v>
      </c>
      <c r="I47" s="32" t="n">
        <v>865</v>
      </c>
      <c r="J47" s="30" t="inlineStr">
        <is>
          <t>99</t>
        </is>
      </c>
      <c r="K47" s="30" t="n">
        <v>2</v>
      </c>
      <c r="L47" s="39" t="inlineStr">
        <is>
          <t>6步206</t>
        </is>
      </c>
      <c r="M47" s="29" t="inlineStr">
        <is>
          <t>贴</t>
        </is>
      </c>
    </row>
    <row r="48" ht="16.5" customHeight="1" s="154">
      <c r="A48" s="36" t="n"/>
      <c r="B48" s="36" t="n"/>
      <c r="C48" s="36" t="n"/>
      <c r="D48" s="26" t="n"/>
      <c r="E48" s="26" t="inlineStr">
        <is>
          <t>P03-A7</t>
        </is>
      </c>
      <c r="F48" s="30" t="n">
        <v>1310</v>
      </c>
      <c r="G48" s="32" t="n">
        <v>865</v>
      </c>
      <c r="H48" s="30" t="n">
        <v>1298</v>
      </c>
      <c r="I48" s="32" t="n">
        <v>865</v>
      </c>
      <c r="J48" s="30" t="inlineStr">
        <is>
          <t>99</t>
        </is>
      </c>
      <c r="K48" s="30" t="n">
        <v>2</v>
      </c>
      <c r="L48" s="39" t="inlineStr">
        <is>
          <t>6步206</t>
        </is>
      </c>
      <c r="M48" s="29" t="inlineStr">
        <is>
          <t>贴</t>
        </is>
      </c>
    </row>
    <row r="49" ht="17.25" customHeight="1" s="154">
      <c r="A49" s="36" t="n"/>
      <c r="B49" s="36" t="n"/>
      <c r="C49" s="36" t="n"/>
      <c r="D49" s="26" t="n"/>
      <c r="E49" s="26" t="inlineStr">
        <is>
          <t>P03-A7</t>
        </is>
      </c>
      <c r="F49" s="30" t="n">
        <v>1310</v>
      </c>
      <c r="G49" s="37" t="n">
        <v>865</v>
      </c>
      <c r="H49" s="30" t="n">
        <v>1298</v>
      </c>
      <c r="I49" s="37" t="n">
        <v>865</v>
      </c>
      <c r="J49" s="30" t="inlineStr">
        <is>
          <t>99</t>
        </is>
      </c>
      <c r="K49" s="30" t="n">
        <v>2</v>
      </c>
      <c r="L49" s="39" t="inlineStr">
        <is>
          <t>6步</t>
        </is>
      </c>
      <c r="M49" s="35" t="inlineStr">
        <is>
          <t>贴</t>
        </is>
      </c>
    </row>
    <row r="50" ht="18" customHeight="1" s="154">
      <c r="A50" s="36" t="n"/>
      <c r="B50" s="36" t="n"/>
      <c r="C50" s="36" t="n"/>
      <c r="D50" s="36" t="inlineStr">
        <is>
          <t xml:space="preserve"> </t>
        </is>
      </c>
      <c r="E50" s="36" t="inlineStr">
        <is>
          <t xml:space="preserve"> </t>
        </is>
      </c>
      <c r="F50" s="38" t="inlineStr">
        <is>
          <t xml:space="preserve"> </t>
        </is>
      </c>
      <c r="G50" s="38" t="inlineStr">
        <is>
          <t xml:space="preserve"> </t>
        </is>
      </c>
      <c r="H50" s="38" t="inlineStr">
        <is>
          <t xml:space="preserve"> </t>
        </is>
      </c>
      <c r="I50" s="38" t="inlineStr">
        <is>
          <t xml:space="preserve"> </t>
        </is>
      </c>
      <c r="J50" s="38" t="inlineStr">
        <is>
          <t xml:space="preserve"> </t>
        </is>
      </c>
      <c r="K50" s="38" t="inlineStr">
        <is>
          <t xml:space="preserve"> </t>
        </is>
      </c>
      <c r="L50" s="38" t="inlineStr">
        <is>
          <t xml:space="preserve"> </t>
        </is>
      </c>
      <c r="M50" s="36" t="inlineStr">
        <is>
          <t xml:space="preserve"> </t>
        </is>
      </c>
    </row>
    <row r="51" ht="17.25" customHeight="1" s="154">
      <c r="A51" s="27" t="inlineStr">
        <is>
          <t>13-15</t>
        </is>
      </c>
      <c r="B51" s="28" t="n">
        <v>5850</v>
      </c>
      <c r="C51" s="29" t="n">
        <v>995</v>
      </c>
      <c r="D51" s="26" t="n"/>
      <c r="E51" s="26" t="inlineStr">
        <is>
          <t>P01-A3</t>
        </is>
      </c>
      <c r="F51" s="30" t="n">
        <v>1460</v>
      </c>
      <c r="G51" s="31" t="n">
        <v>995</v>
      </c>
      <c r="H51" s="30" t="n">
        <v>1448</v>
      </c>
      <c r="I51" s="31" t="n">
        <v>995</v>
      </c>
      <c r="J51" s="30" t="inlineStr">
        <is>
          <t>74</t>
        </is>
      </c>
      <c r="K51" s="30" t="n">
        <v>3</v>
      </c>
      <c r="L51" s="39" t="inlineStr">
        <is>
          <t>7步156</t>
        </is>
      </c>
      <c r="M51" s="29" t="n"/>
    </row>
    <row r="52" ht="16.5" customHeight="1" s="154">
      <c r="A52" s="28" t="inlineStr">
        <is>
          <t>余:29</t>
        </is>
      </c>
      <c r="B52" s="28" t="inlineStr">
        <is>
          <t>扁钢:34</t>
        </is>
      </c>
      <c r="C52" s="29" t="inlineStr">
        <is>
          <t>横杆:56</t>
        </is>
      </c>
      <c r="D52" s="26" t="n"/>
      <c r="E52" s="26" t="inlineStr">
        <is>
          <t>P01-A3</t>
        </is>
      </c>
      <c r="F52" s="30" t="n">
        <v>1460</v>
      </c>
      <c r="G52" s="32" t="n">
        <v>995</v>
      </c>
      <c r="H52" s="30" t="n">
        <v>1448</v>
      </c>
      <c r="I52" s="32" t="n">
        <v>995</v>
      </c>
      <c r="J52" s="30" t="inlineStr">
        <is>
          <t>74</t>
        </is>
      </c>
      <c r="K52" s="30" t="n">
        <v>3</v>
      </c>
      <c r="L52" s="39" t="inlineStr">
        <is>
          <t>7步156</t>
        </is>
      </c>
      <c r="M52" s="29" t="n"/>
    </row>
    <row r="53" ht="16.5" customHeight="1" s="154">
      <c r="A53" s="33" t="n">
        <v>0.99008547008547</v>
      </c>
      <c r="B53" s="34" t="inlineStr">
        <is>
          <t>齐头:79</t>
        </is>
      </c>
      <c r="C53" s="35" t="inlineStr">
        <is>
          <t>双切</t>
        </is>
      </c>
      <c r="D53" s="26" t="n"/>
      <c r="E53" s="26" t="inlineStr">
        <is>
          <t>P01-A3</t>
        </is>
      </c>
      <c r="F53" s="30" t="n">
        <v>1460</v>
      </c>
      <c r="G53" s="32" t="n">
        <v>995</v>
      </c>
      <c r="H53" s="30" t="n">
        <v>1448</v>
      </c>
      <c r="I53" s="32" t="n">
        <v>995</v>
      </c>
      <c r="J53" s="30" t="inlineStr">
        <is>
          <t>74</t>
        </is>
      </c>
      <c r="K53" s="30" t="n">
        <v>3</v>
      </c>
      <c r="L53" s="39" t="inlineStr">
        <is>
          <t>7步156</t>
        </is>
      </c>
      <c r="M53" s="29" t="n"/>
    </row>
    <row r="54" ht="17.25" customHeight="1" s="154">
      <c r="A54" s="36" t="n"/>
      <c r="B54" s="36" t="n"/>
      <c r="C54" s="36" t="n"/>
      <c r="D54" s="26" t="n"/>
      <c r="E54" s="26" t="inlineStr">
        <is>
          <t>P01-A3</t>
        </is>
      </c>
      <c r="F54" s="30" t="n">
        <v>1460</v>
      </c>
      <c r="G54" s="37" t="n">
        <v>995</v>
      </c>
      <c r="H54" s="30" t="n">
        <v>1448</v>
      </c>
      <c r="I54" s="37" t="n">
        <v>995</v>
      </c>
      <c r="J54" s="30" t="inlineStr">
        <is>
          <t>74</t>
        </is>
      </c>
      <c r="K54" s="30" t="n">
        <v>3</v>
      </c>
      <c r="L54" s="39" t="inlineStr">
        <is>
          <t>7步</t>
        </is>
      </c>
      <c r="M54" s="35" t="n"/>
    </row>
    <row r="55" ht="18" customHeight="1" s="154">
      <c r="A55" s="36" t="n"/>
      <c r="B55" s="36" t="n"/>
      <c r="C55" s="36" t="n"/>
      <c r="D55" s="36" t="inlineStr">
        <is>
          <t xml:space="preserve"> </t>
        </is>
      </c>
      <c r="E55" s="36" t="inlineStr">
        <is>
          <t xml:space="preserve"> </t>
        </is>
      </c>
      <c r="F55" s="38" t="inlineStr">
        <is>
          <t xml:space="preserve"> </t>
        </is>
      </c>
      <c r="G55" s="38" t="inlineStr">
        <is>
          <t xml:space="preserve"> </t>
        </is>
      </c>
      <c r="H55" s="38" t="inlineStr">
        <is>
          <t xml:space="preserve"> </t>
        </is>
      </c>
      <c r="I55" s="38" t="inlineStr">
        <is>
          <t xml:space="preserve"> </t>
        </is>
      </c>
      <c r="J55" s="38" t="inlineStr">
        <is>
          <t xml:space="preserve"> </t>
        </is>
      </c>
      <c r="K55" s="38" t="inlineStr">
        <is>
          <t xml:space="preserve"> </t>
        </is>
      </c>
      <c r="L55" s="38" t="inlineStr">
        <is>
          <t xml:space="preserve"> </t>
        </is>
      </c>
      <c r="M55" s="36" t="inlineStr">
        <is>
          <t xml:space="preserve"> </t>
        </is>
      </c>
    </row>
    <row r="56" ht="17.25" customHeight="1" s="154">
      <c r="A56" s="27" t="inlineStr">
        <is>
          <t>16</t>
        </is>
      </c>
      <c r="B56" s="28" t="n">
        <v>5850</v>
      </c>
      <c r="C56" s="29" t="n">
        <v>995</v>
      </c>
      <c r="D56" s="26" t="inlineStr">
        <is>
          <t>#</t>
        </is>
      </c>
      <c r="E56" s="26" t="inlineStr">
        <is>
          <t>P01-A10#</t>
        </is>
      </c>
      <c r="F56" s="30" t="n">
        <v>1460</v>
      </c>
      <c r="G56" s="31" t="n">
        <v>995</v>
      </c>
      <c r="H56" s="30" t="n">
        <v>1448</v>
      </c>
      <c r="I56" s="31" t="n">
        <v>995</v>
      </c>
      <c r="J56" s="30" t="inlineStr">
        <is>
          <t>74</t>
        </is>
      </c>
      <c r="K56" s="30" t="n">
        <v>1</v>
      </c>
      <c r="L56" s="39" t="inlineStr">
        <is>
          <t>7步156</t>
        </is>
      </c>
      <c r="M56" s="29" t="n"/>
    </row>
    <row r="57" ht="16.5" customHeight="1" s="154">
      <c r="A57" s="28" t="inlineStr">
        <is>
          <t>余:29</t>
        </is>
      </c>
      <c r="B57" s="28" t="inlineStr">
        <is>
          <t>扁钢:34</t>
        </is>
      </c>
      <c r="C57" s="29" t="inlineStr">
        <is>
          <t>横杆:56</t>
        </is>
      </c>
      <c r="D57" s="26" t="n"/>
      <c r="E57" s="26" t="inlineStr">
        <is>
          <t>P01-A3</t>
        </is>
      </c>
      <c r="F57" s="30" t="n">
        <v>1460</v>
      </c>
      <c r="G57" s="32" t="n">
        <v>995</v>
      </c>
      <c r="H57" s="30" t="n">
        <v>1448</v>
      </c>
      <c r="I57" s="32" t="n">
        <v>995</v>
      </c>
      <c r="J57" s="30" t="inlineStr">
        <is>
          <t>74</t>
        </is>
      </c>
      <c r="K57" s="30" t="n">
        <v>1</v>
      </c>
      <c r="L57" s="39" t="inlineStr">
        <is>
          <t>7步156</t>
        </is>
      </c>
      <c r="M57" s="29" t="n"/>
    </row>
    <row r="58" ht="16.5" customHeight="1" s="154">
      <c r="A58" s="33" t="n">
        <v>0.99008547008547</v>
      </c>
      <c r="B58" s="34" t="inlineStr">
        <is>
          <t>齐头:79</t>
        </is>
      </c>
      <c r="C58" s="35" t="inlineStr">
        <is>
          <t>双切</t>
        </is>
      </c>
      <c r="D58" s="26" t="n"/>
      <c r="E58" s="26" t="inlineStr">
        <is>
          <t>P01-A3</t>
        </is>
      </c>
      <c r="F58" s="30" t="n">
        <v>1460</v>
      </c>
      <c r="G58" s="32" t="n">
        <v>995</v>
      </c>
      <c r="H58" s="30" t="n">
        <v>1448</v>
      </c>
      <c r="I58" s="32" t="n">
        <v>995</v>
      </c>
      <c r="J58" s="30" t="inlineStr">
        <is>
          <t>74</t>
        </is>
      </c>
      <c r="K58" s="30" t="n">
        <v>1</v>
      </c>
      <c r="L58" s="39" t="inlineStr">
        <is>
          <t>7步156</t>
        </is>
      </c>
      <c r="M58" s="29" t="n"/>
    </row>
    <row r="59" ht="17.25" customHeight="1" s="154">
      <c r="A59" s="36" t="n"/>
      <c r="B59" s="36" t="n"/>
      <c r="C59" s="36" t="n"/>
      <c r="D59" s="26" t="n"/>
      <c r="E59" s="26" t="inlineStr">
        <is>
          <t>P01-A3</t>
        </is>
      </c>
      <c r="F59" s="30" t="n">
        <v>1460</v>
      </c>
      <c r="G59" s="37" t="n">
        <v>995</v>
      </c>
      <c r="H59" s="30" t="n">
        <v>1448</v>
      </c>
      <c r="I59" s="37" t="n">
        <v>995</v>
      </c>
      <c r="J59" s="30" t="inlineStr">
        <is>
          <t>74</t>
        </is>
      </c>
      <c r="K59" s="30" t="n">
        <v>1</v>
      </c>
      <c r="L59" s="39" t="inlineStr">
        <is>
          <t>7步</t>
        </is>
      </c>
      <c r="M59" s="35" t="n"/>
    </row>
    <row r="60" ht="18" customHeight="1" s="154">
      <c r="A60" s="36" t="n"/>
      <c r="B60" s="36" t="n"/>
      <c r="C60" s="36" t="n"/>
      <c r="D60" s="36" t="inlineStr">
        <is>
          <t xml:space="preserve"> </t>
        </is>
      </c>
      <c r="E60" s="36" t="inlineStr">
        <is>
          <t xml:space="preserve"> </t>
        </is>
      </c>
      <c r="F60" s="38" t="inlineStr">
        <is>
          <t xml:space="preserve"> </t>
        </is>
      </c>
      <c r="G60" s="38" t="inlineStr">
        <is>
          <t xml:space="preserve"> </t>
        </is>
      </c>
      <c r="H60" s="38" t="inlineStr">
        <is>
          <t xml:space="preserve"> </t>
        </is>
      </c>
      <c r="I60" s="38" t="inlineStr">
        <is>
          <t xml:space="preserve"> </t>
        </is>
      </c>
      <c r="J60" s="38" t="inlineStr">
        <is>
          <t xml:space="preserve"> </t>
        </is>
      </c>
      <c r="K60" s="38" t="inlineStr">
        <is>
          <t xml:space="preserve"> </t>
        </is>
      </c>
      <c r="L60" s="38" t="inlineStr">
        <is>
          <t xml:space="preserve"> </t>
        </is>
      </c>
      <c r="M60" s="36" t="inlineStr">
        <is>
          <t xml:space="preserve"> </t>
        </is>
      </c>
    </row>
    <row r="61" ht="17.25" customHeight="1" s="154">
      <c r="A61" s="27" t="inlineStr">
        <is>
          <t>17</t>
        </is>
      </c>
      <c r="B61" s="28" t="n">
        <v>5550</v>
      </c>
      <c r="C61" s="29" t="n">
        <v>905</v>
      </c>
      <c r="D61" s="26" t="n"/>
      <c r="E61" s="26" t="inlineStr">
        <is>
          <t>P01-A4</t>
        </is>
      </c>
      <c r="F61" s="30" t="n">
        <v>1460</v>
      </c>
      <c r="G61" s="31" t="n">
        <v>905</v>
      </c>
      <c r="H61" s="30" t="n">
        <v>1448</v>
      </c>
      <c r="I61" s="31" t="n">
        <v>905</v>
      </c>
      <c r="J61" s="30" t="inlineStr">
        <is>
          <t>74</t>
        </is>
      </c>
      <c r="K61" s="30" t="n">
        <v>1</v>
      </c>
      <c r="L61" s="39" t="inlineStr">
        <is>
          <t>7步181</t>
        </is>
      </c>
      <c r="M61" s="29" t="n"/>
    </row>
    <row r="62" ht="16.5" customHeight="1" s="154">
      <c r="A62" s="28" t="inlineStr">
        <is>
          <t>余:29</t>
        </is>
      </c>
      <c r="B62" s="28" t="inlineStr">
        <is>
          <t>扁钢:31</t>
        </is>
      </c>
      <c r="C62" s="29" t="inlineStr">
        <is>
          <t>横杆:52</t>
        </is>
      </c>
      <c r="D62" s="26" t="n"/>
      <c r="E62" s="26" t="inlineStr">
        <is>
          <t>P03-A5</t>
        </is>
      </c>
      <c r="F62" s="30" t="n">
        <v>1310</v>
      </c>
      <c r="G62" s="32" t="n">
        <v>905</v>
      </c>
      <c r="H62" s="30" t="n">
        <v>1298</v>
      </c>
      <c r="I62" s="32" t="n">
        <v>905</v>
      </c>
      <c r="J62" s="30" t="inlineStr">
        <is>
          <t>99</t>
        </is>
      </c>
      <c r="K62" s="30" t="n">
        <v>1</v>
      </c>
      <c r="L62" s="39" t="inlineStr">
        <is>
          <t>6步181</t>
        </is>
      </c>
      <c r="M62" s="29" t="n"/>
    </row>
    <row r="63" ht="16.5" customHeight="1" s="154">
      <c r="A63" s="33" t="n">
        <v>0.957628596338274</v>
      </c>
      <c r="B63" s="34" t="inlineStr">
        <is>
          <t>齐头:79</t>
        </is>
      </c>
      <c r="C63" s="35" t="inlineStr">
        <is>
          <t>双切</t>
        </is>
      </c>
      <c r="D63" s="26" t="n"/>
      <c r="E63" s="26" t="inlineStr">
        <is>
          <t>P01-A1</t>
        </is>
      </c>
      <c r="F63" s="30" t="n">
        <v>1460</v>
      </c>
      <c r="G63" s="32" t="n">
        <v>865</v>
      </c>
      <c r="H63" s="30" t="n">
        <v>1448</v>
      </c>
      <c r="I63" s="32" t="n">
        <v>865</v>
      </c>
      <c r="J63" s="30" t="inlineStr">
        <is>
          <t>74</t>
        </is>
      </c>
      <c r="K63" s="30" t="n">
        <v>1</v>
      </c>
      <c r="L63" s="39" t="inlineStr">
        <is>
          <t>7步181</t>
        </is>
      </c>
      <c r="M63" s="29" t="inlineStr">
        <is>
          <t>分贴</t>
        </is>
      </c>
    </row>
    <row r="64" ht="17.25" customHeight="1" s="154">
      <c r="A64" s="36" t="n"/>
      <c r="B64" s="36" t="n"/>
      <c r="C64" s="36" t="n"/>
      <c r="D64" s="26" t="n"/>
      <c r="E64" s="26" t="inlineStr">
        <is>
          <t>P03-A7</t>
        </is>
      </c>
      <c r="F64" s="30" t="n">
        <v>1310</v>
      </c>
      <c r="G64" s="37" t="n">
        <v>865</v>
      </c>
      <c r="H64" s="30" t="n">
        <v>1298</v>
      </c>
      <c r="I64" s="37" t="n">
        <v>865</v>
      </c>
      <c r="J64" s="30" t="inlineStr">
        <is>
          <t>99</t>
        </is>
      </c>
      <c r="K64" s="30" t="n">
        <v>1</v>
      </c>
      <c r="L64" s="39" t="inlineStr">
        <is>
          <t>6步</t>
        </is>
      </c>
      <c r="M64" s="35" t="inlineStr">
        <is>
          <t>分贴</t>
        </is>
      </c>
    </row>
    <row r="65" ht="18" customHeight="1" s="154">
      <c r="A65" s="36" t="n"/>
      <c r="B65" s="36" t="n"/>
      <c r="C65" s="36" t="n"/>
      <c r="D65" s="36" t="inlineStr">
        <is>
          <t xml:space="preserve"> </t>
        </is>
      </c>
      <c r="E65" s="36" t="inlineStr">
        <is>
          <t xml:space="preserve"> </t>
        </is>
      </c>
      <c r="F65" s="38" t="inlineStr">
        <is>
          <t xml:space="preserve"> </t>
        </is>
      </c>
      <c r="G65" s="38" t="inlineStr">
        <is>
          <t xml:space="preserve"> </t>
        </is>
      </c>
      <c r="H65" s="38" t="inlineStr">
        <is>
          <t xml:space="preserve"> </t>
        </is>
      </c>
      <c r="I65" s="38" t="inlineStr">
        <is>
          <t xml:space="preserve"> </t>
        </is>
      </c>
      <c r="J65" s="38" t="inlineStr">
        <is>
          <t xml:space="preserve"> </t>
        </is>
      </c>
      <c r="K65" s="38" t="inlineStr">
        <is>
          <t xml:space="preserve"> </t>
        </is>
      </c>
      <c r="L65" s="38" t="inlineStr">
        <is>
          <t xml:space="preserve"> </t>
        </is>
      </c>
      <c r="M65" s="36" t="inlineStr">
        <is>
          <t xml:space="preserve"> </t>
        </is>
      </c>
    </row>
    <row r="66" ht="18" customHeight="1" s="154">
      <c r="A66" s="27" t="inlineStr">
        <is>
          <t>18</t>
        </is>
      </c>
      <c r="B66" s="28" t="n">
        <v>5400</v>
      </c>
      <c r="C66" s="29" t="n">
        <v>875</v>
      </c>
      <c r="D66" s="40" t="n"/>
      <c r="E66" s="41" t="inlineStr">
        <is>
          <t>合并板</t>
        </is>
      </c>
      <c r="F66" s="42" t="n"/>
      <c r="G66" s="43" t="n"/>
      <c r="H66" s="44" t="n">
        <v>1448</v>
      </c>
      <c r="I66" s="43" t="n"/>
      <c r="J66" s="86" t="inlineStr">
        <is>
          <t>74</t>
        </is>
      </c>
      <c r="K66" s="87" t="n"/>
      <c r="L66" s="175" t="inlineStr">
        <is>
          <t>7步181</t>
        </is>
      </c>
      <c r="M66" s="88" t="n"/>
    </row>
    <row r="67" ht="16.5" customHeight="1" s="154">
      <c r="A67" s="28" t="inlineStr">
        <is>
          <t>余:29</t>
        </is>
      </c>
      <c r="B67" s="28" t="inlineStr">
        <is>
          <t>扁钢:30</t>
        </is>
      </c>
      <c r="C67" s="29" t="inlineStr">
        <is>
          <t>横杆:50</t>
        </is>
      </c>
      <c r="D67" s="45" t="n"/>
      <c r="E67" s="46" t="inlineStr">
        <is>
          <t>P03-A18</t>
        </is>
      </c>
      <c r="F67" s="47" t="n">
        <v>1460</v>
      </c>
      <c r="G67" s="48" t="n">
        <v>425</v>
      </c>
      <c r="H67" s="47" t="n">
        <v>1448</v>
      </c>
      <c r="I67" s="48" t="n">
        <v>425</v>
      </c>
      <c r="J67" s="89" t="inlineStr">
        <is>
          <t>74</t>
        </is>
      </c>
      <c r="K67" s="87" t="n">
        <v>1</v>
      </c>
      <c r="L67" s="157" t="n"/>
      <c r="M67" s="29" t="inlineStr">
        <is>
          <t>分</t>
        </is>
      </c>
    </row>
    <row r="68" ht="17.25" customHeight="1" s="154">
      <c r="A68" s="33" t="n">
        <v>0.9892592592592589</v>
      </c>
      <c r="B68" s="34" t="inlineStr">
        <is>
          <t>齐头:79</t>
        </is>
      </c>
      <c r="C68" s="35" t="inlineStr">
        <is>
          <t>双切</t>
        </is>
      </c>
      <c r="D68" s="49" t="n"/>
      <c r="E68" s="50" t="inlineStr">
        <is>
          <t>P03-A18</t>
        </is>
      </c>
      <c r="F68" s="51" t="n">
        <v>1460</v>
      </c>
      <c r="G68" s="52" t="n">
        <v>425</v>
      </c>
      <c r="H68" s="51" t="n">
        <v>1448</v>
      </c>
      <c r="I68" s="52" t="n">
        <v>425</v>
      </c>
      <c r="J68" s="90" t="inlineStr">
        <is>
          <t>74</t>
        </is>
      </c>
      <c r="K68" s="87" t="n">
        <v>1</v>
      </c>
      <c r="L68" s="141" t="n"/>
      <c r="M68" s="29" t="inlineStr">
        <is>
          <t>分</t>
        </is>
      </c>
    </row>
    <row r="69" ht="18" customHeight="1" s="154">
      <c r="A69" s="36" t="n"/>
      <c r="B69" s="36" t="n"/>
      <c r="C69" s="36" t="n"/>
      <c r="D69" s="40" t="n"/>
      <c r="E69" s="41" t="inlineStr">
        <is>
          <t>合并板</t>
        </is>
      </c>
      <c r="F69" s="42" t="n"/>
      <c r="G69" s="53" t="n"/>
      <c r="H69" s="44" t="n">
        <v>1298</v>
      </c>
      <c r="I69" s="53" t="n"/>
      <c r="J69" s="86" t="inlineStr">
        <is>
          <t>99</t>
        </is>
      </c>
      <c r="K69" s="87" t="n"/>
      <c r="L69" s="175" t="inlineStr">
        <is>
          <t>6步206</t>
        </is>
      </c>
      <c r="M69" s="88" t="n"/>
    </row>
    <row r="70" ht="16.5" customHeight="1" s="154">
      <c r="A70" s="36" t="n"/>
      <c r="B70" s="36" t="n"/>
      <c r="C70" s="36" t="n"/>
      <c r="D70" s="45" t="n"/>
      <c r="E70" s="46" t="inlineStr">
        <is>
          <t>P03-A17</t>
        </is>
      </c>
      <c r="F70" s="47" t="n">
        <v>1310</v>
      </c>
      <c r="G70" s="48" t="n">
        <v>425</v>
      </c>
      <c r="H70" s="47" t="n">
        <v>1298</v>
      </c>
      <c r="I70" s="48" t="n">
        <v>425</v>
      </c>
      <c r="J70" s="89" t="inlineStr">
        <is>
          <t>99</t>
        </is>
      </c>
      <c r="K70" s="87" t="n">
        <v>1</v>
      </c>
      <c r="L70" s="157" t="n"/>
      <c r="M70" s="29" t="inlineStr">
        <is>
          <t>分</t>
        </is>
      </c>
    </row>
    <row r="71" ht="17.25" customHeight="1" s="154">
      <c r="A71" s="36" t="n"/>
      <c r="B71" s="36" t="n"/>
      <c r="C71" s="36" t="n"/>
      <c r="D71" s="49" t="n"/>
      <c r="E71" s="50" t="inlineStr">
        <is>
          <t>P03-A17</t>
        </is>
      </c>
      <c r="F71" s="51" t="n">
        <v>1310</v>
      </c>
      <c r="G71" s="52" t="n">
        <v>425</v>
      </c>
      <c r="H71" s="51" t="n">
        <v>1298</v>
      </c>
      <c r="I71" s="52" t="n">
        <v>425</v>
      </c>
      <c r="J71" s="90" t="inlineStr">
        <is>
          <t>99</t>
        </is>
      </c>
      <c r="K71" s="87" t="n">
        <v>1</v>
      </c>
      <c r="L71" s="141" t="n"/>
      <c r="M71" s="29" t="inlineStr">
        <is>
          <t>分</t>
        </is>
      </c>
    </row>
    <row r="72" ht="18" customHeight="1" s="154">
      <c r="A72" s="36" t="n"/>
      <c r="B72" s="36" t="n"/>
      <c r="C72" s="36" t="n"/>
      <c r="D72" s="40" t="n"/>
      <c r="E72" s="41" t="inlineStr">
        <is>
          <t>合并板</t>
        </is>
      </c>
      <c r="F72" s="42" t="n"/>
      <c r="G72" s="53" t="n"/>
      <c r="H72" s="44" t="n">
        <v>1298</v>
      </c>
      <c r="I72" s="53" t="n"/>
      <c r="J72" s="86" t="inlineStr">
        <is>
          <t>99</t>
        </is>
      </c>
      <c r="K72" s="87" t="n"/>
      <c r="L72" s="175" t="inlineStr">
        <is>
          <t>6步206</t>
        </is>
      </c>
      <c r="M72" s="88" t="n"/>
    </row>
    <row r="73" ht="16.5" customHeight="1" s="154">
      <c r="A73" s="36" t="n"/>
      <c r="B73" s="36" t="n"/>
      <c r="C73" s="36" t="n"/>
      <c r="D73" s="45" t="n"/>
      <c r="E73" s="46" t="inlineStr">
        <is>
          <t>P03-A17</t>
        </is>
      </c>
      <c r="F73" s="47" t="n">
        <v>1310</v>
      </c>
      <c r="G73" s="48" t="n">
        <v>425</v>
      </c>
      <c r="H73" s="47" t="n">
        <v>1298</v>
      </c>
      <c r="I73" s="48" t="n">
        <v>425</v>
      </c>
      <c r="J73" s="89" t="inlineStr">
        <is>
          <t>99</t>
        </is>
      </c>
      <c r="K73" s="87" t="n">
        <v>1</v>
      </c>
      <c r="L73" s="157" t="n"/>
      <c r="M73" s="29" t="inlineStr">
        <is>
          <t>分</t>
        </is>
      </c>
    </row>
    <row r="74" ht="17.25" customHeight="1" s="154">
      <c r="A74" s="36" t="n"/>
      <c r="B74" s="36" t="n"/>
      <c r="C74" s="36" t="n"/>
      <c r="D74" s="49" t="n"/>
      <c r="E74" s="50" t="inlineStr">
        <is>
          <t>P03-A17</t>
        </is>
      </c>
      <c r="F74" s="51" t="n">
        <v>1310</v>
      </c>
      <c r="G74" s="52" t="n">
        <v>425</v>
      </c>
      <c r="H74" s="51" t="n">
        <v>1298</v>
      </c>
      <c r="I74" s="52" t="n">
        <v>425</v>
      </c>
      <c r="J74" s="90" t="inlineStr">
        <is>
          <t>99</t>
        </is>
      </c>
      <c r="K74" s="87" t="n">
        <v>1</v>
      </c>
      <c r="L74" s="141" t="n"/>
      <c r="M74" s="29" t="inlineStr">
        <is>
          <t>分</t>
        </is>
      </c>
    </row>
    <row r="75" ht="18" customHeight="1" s="154">
      <c r="A75" s="36" t="n"/>
      <c r="B75" s="36" t="n"/>
      <c r="C75" s="36" t="n"/>
      <c r="D75" s="40" t="n"/>
      <c r="E75" s="41" t="inlineStr">
        <is>
          <t>合并板</t>
        </is>
      </c>
      <c r="F75" s="42" t="n"/>
      <c r="G75" s="53" t="n"/>
      <c r="H75" s="44" t="n">
        <v>1298</v>
      </c>
      <c r="I75" s="53" t="n"/>
      <c r="J75" s="86" t="inlineStr">
        <is>
          <t>99</t>
        </is>
      </c>
      <c r="K75" s="87" t="n"/>
      <c r="L75" s="175" t="inlineStr">
        <is>
          <t>6步</t>
        </is>
      </c>
      <c r="M75" s="88" t="n"/>
    </row>
    <row r="76" ht="16.5" customHeight="1" s="154">
      <c r="A76" s="36" t="n"/>
      <c r="B76" s="36" t="n"/>
      <c r="C76" s="36" t="n"/>
      <c r="D76" s="45" t="n"/>
      <c r="E76" s="46" t="inlineStr">
        <is>
          <t>P03-A17</t>
        </is>
      </c>
      <c r="F76" s="47" t="n">
        <v>1310</v>
      </c>
      <c r="G76" s="48" t="n">
        <v>425</v>
      </c>
      <c r="H76" s="47" t="n">
        <v>1298</v>
      </c>
      <c r="I76" s="48" t="n">
        <v>425</v>
      </c>
      <c r="J76" s="89" t="inlineStr">
        <is>
          <t>99</t>
        </is>
      </c>
      <c r="K76" s="87" t="n">
        <v>1</v>
      </c>
      <c r="L76" s="157" t="n"/>
      <c r="M76" s="29" t="inlineStr">
        <is>
          <t>分</t>
        </is>
      </c>
    </row>
    <row r="77" ht="17.25" customHeight="1" s="154">
      <c r="A77" s="36" t="n"/>
      <c r="B77" s="36" t="n"/>
      <c r="C77" s="36" t="n"/>
      <c r="D77" s="49" t="n"/>
      <c r="E77" s="50" t="inlineStr">
        <is>
          <t>P03-A17</t>
        </is>
      </c>
      <c r="F77" s="51" t="n">
        <v>1310</v>
      </c>
      <c r="G77" s="54" t="n">
        <v>425</v>
      </c>
      <c r="H77" s="51" t="n">
        <v>1298</v>
      </c>
      <c r="I77" s="54" t="n">
        <v>425</v>
      </c>
      <c r="J77" s="90" t="inlineStr">
        <is>
          <t>99</t>
        </is>
      </c>
      <c r="K77" s="91" t="n">
        <v>1</v>
      </c>
      <c r="L77" s="141" t="n"/>
      <c r="M77" s="35" t="inlineStr">
        <is>
          <t>分</t>
        </is>
      </c>
    </row>
    <row r="78" ht="18" customHeight="1" s="154">
      <c r="A78" s="36" t="n"/>
      <c r="B78" s="36" t="n"/>
      <c r="C78" s="36" t="n"/>
      <c r="D78" s="36" t="inlineStr">
        <is>
          <t xml:space="preserve"> </t>
        </is>
      </c>
      <c r="E78" s="36" t="inlineStr">
        <is>
          <t xml:space="preserve"> </t>
        </is>
      </c>
      <c r="F78" s="38" t="inlineStr">
        <is>
          <t xml:space="preserve"> </t>
        </is>
      </c>
      <c r="G78" s="38" t="inlineStr">
        <is>
          <t xml:space="preserve"> </t>
        </is>
      </c>
      <c r="H78" s="38" t="inlineStr">
        <is>
          <t xml:space="preserve"> </t>
        </is>
      </c>
      <c r="I78" s="38" t="inlineStr">
        <is>
          <t xml:space="preserve"> </t>
        </is>
      </c>
      <c r="J78" s="38" t="inlineStr">
        <is>
          <t xml:space="preserve"> </t>
        </is>
      </c>
      <c r="K78" s="38" t="inlineStr">
        <is>
          <t xml:space="preserve"> </t>
        </is>
      </c>
      <c r="L78" s="38" t="inlineStr">
        <is>
          <t xml:space="preserve"> </t>
        </is>
      </c>
      <c r="M78" s="36" t="inlineStr">
        <is>
          <t xml:space="preserve"> </t>
        </is>
      </c>
    </row>
    <row r="79" ht="17.25" customHeight="1" s="154">
      <c r="A79" s="27" t="inlineStr">
        <is>
          <t>19</t>
        </is>
      </c>
      <c r="B79" s="28" t="n">
        <v>5400</v>
      </c>
      <c r="C79" s="29" t="n">
        <v>695</v>
      </c>
      <c r="D79" s="26" t="n"/>
      <c r="E79" s="26" t="inlineStr">
        <is>
          <t>P01-A2</t>
        </is>
      </c>
      <c r="F79" s="30" t="n">
        <v>1460</v>
      </c>
      <c r="G79" s="31" t="n">
        <v>695</v>
      </c>
      <c r="H79" s="30" t="n">
        <v>1448</v>
      </c>
      <c r="I79" s="31" t="n">
        <v>695</v>
      </c>
      <c r="J79" s="30" t="inlineStr">
        <is>
          <t>74</t>
        </is>
      </c>
      <c r="K79" s="30" t="n">
        <v>1</v>
      </c>
      <c r="L79" s="39" t="inlineStr">
        <is>
          <t>7步181</t>
        </is>
      </c>
      <c r="M79" s="29" t="n"/>
    </row>
    <row r="80" ht="16.5" customHeight="1" s="154">
      <c r="A80" s="28" t="inlineStr">
        <is>
          <t>余:29</t>
        </is>
      </c>
      <c r="B80" s="28" t="inlineStr">
        <is>
          <t>扁钢:24</t>
        </is>
      </c>
      <c r="C80" s="29" t="inlineStr">
        <is>
          <t>横杆:50</t>
        </is>
      </c>
      <c r="D80" s="26" t="n"/>
      <c r="E80" s="26" t="inlineStr">
        <is>
          <t>P01-A8</t>
        </is>
      </c>
      <c r="F80" s="30" t="n">
        <v>1310</v>
      </c>
      <c r="G80" s="32" t="n">
        <v>695</v>
      </c>
      <c r="H80" s="30" t="n">
        <v>1298</v>
      </c>
      <c r="I80" s="32" t="n">
        <v>695</v>
      </c>
      <c r="J80" s="30" t="inlineStr">
        <is>
          <t>99</t>
        </is>
      </c>
      <c r="K80" s="30" t="n">
        <v>1</v>
      </c>
      <c r="L80" s="39" t="inlineStr">
        <is>
          <t>6步206</t>
        </is>
      </c>
      <c r="M80" s="29" t="n"/>
    </row>
    <row r="81" ht="16.5" customHeight="1" s="154">
      <c r="A81" s="33" t="n">
        <v>0.9892592592592589</v>
      </c>
      <c r="B81" s="34" t="inlineStr">
        <is>
          <t>齐头:79</t>
        </is>
      </c>
      <c r="C81" s="35" t="inlineStr">
        <is>
          <t>双切</t>
        </is>
      </c>
      <c r="D81" s="26" t="n"/>
      <c r="E81" s="26" t="inlineStr">
        <is>
          <t>P01-A8</t>
        </is>
      </c>
      <c r="F81" s="30" t="n">
        <v>1310</v>
      </c>
      <c r="G81" s="32" t="n">
        <v>695</v>
      </c>
      <c r="H81" s="30" t="n">
        <v>1298</v>
      </c>
      <c r="I81" s="32" t="n">
        <v>695</v>
      </c>
      <c r="J81" s="30" t="inlineStr">
        <is>
          <t>99</t>
        </is>
      </c>
      <c r="K81" s="30" t="n">
        <v>1</v>
      </c>
      <c r="L81" s="39" t="inlineStr">
        <is>
          <t>6步206</t>
        </is>
      </c>
      <c r="M81" s="29" t="n"/>
    </row>
    <row r="82" ht="17.25" customHeight="1" s="154">
      <c r="A82" s="36" t="n"/>
      <c r="B82" s="36" t="n"/>
      <c r="C82" s="36" t="n"/>
      <c r="D82" s="26" t="n"/>
      <c r="E82" s="26" t="inlineStr">
        <is>
          <t>P01-A8</t>
        </is>
      </c>
      <c r="F82" s="30" t="n">
        <v>1310</v>
      </c>
      <c r="G82" s="37" t="n">
        <v>695</v>
      </c>
      <c r="H82" s="30" t="n">
        <v>1298</v>
      </c>
      <c r="I82" s="37" t="n">
        <v>695</v>
      </c>
      <c r="J82" s="30" t="inlineStr">
        <is>
          <t>99</t>
        </is>
      </c>
      <c r="K82" s="30" t="n">
        <v>1</v>
      </c>
      <c r="L82" s="39" t="inlineStr">
        <is>
          <t>6步</t>
        </is>
      </c>
      <c r="M82" s="35" t="n"/>
    </row>
    <row r="83" ht="18" customHeight="1" s="154">
      <c r="A83" s="36" t="n"/>
      <c r="B83" s="36" t="n"/>
      <c r="C83" s="36" t="n"/>
      <c r="D83" s="36" t="inlineStr">
        <is>
          <t xml:space="preserve"> </t>
        </is>
      </c>
      <c r="E83" s="36" t="inlineStr">
        <is>
          <t xml:space="preserve"> </t>
        </is>
      </c>
      <c r="F83" s="38" t="inlineStr">
        <is>
          <t xml:space="preserve"> </t>
        </is>
      </c>
      <c r="G83" s="38" t="inlineStr">
        <is>
          <t xml:space="preserve"> </t>
        </is>
      </c>
      <c r="H83" s="38" t="inlineStr">
        <is>
          <t xml:space="preserve"> </t>
        </is>
      </c>
      <c r="I83" s="38" t="inlineStr">
        <is>
          <t xml:space="preserve"> </t>
        </is>
      </c>
      <c r="J83" s="38" t="inlineStr">
        <is>
          <t xml:space="preserve"> </t>
        </is>
      </c>
      <c r="K83" s="38" t="inlineStr">
        <is>
          <t xml:space="preserve"> </t>
        </is>
      </c>
      <c r="L83" s="38" t="inlineStr">
        <is>
          <t xml:space="preserve"> </t>
        </is>
      </c>
      <c r="M83" s="36" t="inlineStr">
        <is>
          <t xml:space="preserve"> </t>
        </is>
      </c>
    </row>
    <row r="84" ht="17.25" customHeight="1" s="154">
      <c r="A84" s="27" t="inlineStr">
        <is>
          <t>20</t>
        </is>
      </c>
      <c r="B84" s="28" t="n">
        <v>4400</v>
      </c>
      <c r="C84" s="29" t="n">
        <v>995</v>
      </c>
      <c r="D84" s="26" t="n"/>
      <c r="E84" s="26" t="inlineStr">
        <is>
          <t>P01-A3</t>
        </is>
      </c>
      <c r="F84" s="30" t="n">
        <v>1460</v>
      </c>
      <c r="G84" s="31" t="n">
        <v>995</v>
      </c>
      <c r="H84" s="30" t="n">
        <v>1448</v>
      </c>
      <c r="I84" s="31" t="n">
        <v>995</v>
      </c>
      <c r="J84" s="30" t="inlineStr">
        <is>
          <t>74</t>
        </is>
      </c>
      <c r="K84" s="30" t="n">
        <v>1</v>
      </c>
      <c r="L84" s="39" t="inlineStr">
        <is>
          <t>7步156</t>
        </is>
      </c>
      <c r="M84" s="29" t="n"/>
    </row>
    <row r="85" ht="16.5" customHeight="1" s="154">
      <c r="A85" s="28" t="inlineStr">
        <is>
          <t>余:35</t>
        </is>
      </c>
      <c r="B85" s="28" t="inlineStr">
        <is>
          <t>扁钢:34</t>
        </is>
      </c>
      <c r="C85" s="29" t="inlineStr">
        <is>
          <t>横杆:42</t>
        </is>
      </c>
      <c r="D85" s="26" t="n"/>
      <c r="E85" s="26" t="inlineStr">
        <is>
          <t>P01-A3</t>
        </is>
      </c>
      <c r="F85" s="30" t="n">
        <v>1460</v>
      </c>
      <c r="G85" s="32" t="n">
        <v>995</v>
      </c>
      <c r="H85" s="30" t="n">
        <v>1448</v>
      </c>
      <c r="I85" s="32" t="n">
        <v>995</v>
      </c>
      <c r="J85" s="30" t="inlineStr">
        <is>
          <t>74</t>
        </is>
      </c>
      <c r="K85" s="30" t="n">
        <v>1</v>
      </c>
      <c r="L85" s="39" t="inlineStr">
        <is>
          <t>7步156</t>
        </is>
      </c>
      <c r="M85" s="29" t="n"/>
    </row>
    <row r="86" ht="17.25" customHeight="1" s="154">
      <c r="A86" s="33" t="n">
        <v>0.987272727272727</v>
      </c>
      <c r="B86" s="34" t="inlineStr">
        <is>
          <t>齐头:79</t>
        </is>
      </c>
      <c r="C86" s="35" t="inlineStr">
        <is>
          <t>双切</t>
        </is>
      </c>
      <c r="D86" s="26" t="n"/>
      <c r="E86" s="26" t="inlineStr">
        <is>
          <t>P01-A3</t>
        </is>
      </c>
      <c r="F86" s="30" t="n">
        <v>1460</v>
      </c>
      <c r="G86" s="37" t="n">
        <v>995</v>
      </c>
      <c r="H86" s="30" t="n">
        <v>1448</v>
      </c>
      <c r="I86" s="37" t="n">
        <v>995</v>
      </c>
      <c r="J86" s="30" t="inlineStr">
        <is>
          <t>74</t>
        </is>
      </c>
      <c r="K86" s="30" t="n">
        <v>1</v>
      </c>
      <c r="L86" s="39" t="inlineStr">
        <is>
          <t>7步</t>
        </is>
      </c>
      <c r="M86" s="35" t="n"/>
    </row>
    <row r="87" ht="18" customHeight="1" s="154">
      <c r="A87" s="36" t="n"/>
      <c r="B87" s="36" t="n"/>
      <c r="C87" s="36" t="n"/>
      <c r="D87" s="36" t="inlineStr">
        <is>
          <t xml:space="preserve"> </t>
        </is>
      </c>
      <c r="E87" s="36" t="inlineStr">
        <is>
          <t xml:space="preserve"> </t>
        </is>
      </c>
      <c r="F87" s="38" t="inlineStr">
        <is>
          <t xml:space="preserve"> </t>
        </is>
      </c>
      <c r="G87" s="38" t="inlineStr">
        <is>
          <t xml:space="preserve"> </t>
        </is>
      </c>
      <c r="H87" s="38" t="inlineStr">
        <is>
          <t xml:space="preserve"> </t>
        </is>
      </c>
      <c r="I87" s="38" t="inlineStr">
        <is>
          <t xml:space="preserve"> </t>
        </is>
      </c>
      <c r="J87" s="38" t="inlineStr">
        <is>
          <t xml:space="preserve"> </t>
        </is>
      </c>
      <c r="K87" s="38" t="inlineStr">
        <is>
          <t xml:space="preserve"> </t>
        </is>
      </c>
      <c r="L87" s="38" t="inlineStr">
        <is>
          <t xml:space="preserve"> </t>
        </is>
      </c>
      <c r="M87" s="36" t="inlineStr">
        <is>
          <t xml:space="preserve"> </t>
        </is>
      </c>
    </row>
    <row r="88" ht="18" customHeight="1" s="154">
      <c r="A88" s="27" t="inlineStr">
        <is>
          <t>21</t>
        </is>
      </c>
      <c r="B88" s="28" t="n">
        <v>2950</v>
      </c>
      <c r="C88" s="29" t="n">
        <v>815</v>
      </c>
      <c r="D88" s="40" t="n"/>
      <c r="E88" s="41" t="inlineStr">
        <is>
          <t>合并板</t>
        </is>
      </c>
      <c r="F88" s="42" t="n"/>
      <c r="G88" s="43" t="n"/>
      <c r="H88" s="44" t="n">
        <v>1448</v>
      </c>
      <c r="I88" s="43" t="n"/>
      <c r="J88" s="86" t="inlineStr">
        <is>
          <t>74</t>
        </is>
      </c>
      <c r="K88" s="87" t="n"/>
      <c r="L88" s="175" t="inlineStr">
        <is>
          <t>7步156</t>
        </is>
      </c>
      <c r="M88" s="88" t="n"/>
    </row>
    <row r="89" ht="16.5" customHeight="1" s="154">
      <c r="A89" s="28" t="inlineStr">
        <is>
          <t>余:41</t>
        </is>
      </c>
      <c r="B89" s="28" t="inlineStr">
        <is>
          <t>扁钢:28</t>
        </is>
      </c>
      <c r="C89" s="29" t="inlineStr">
        <is>
          <t>横杆:28</t>
        </is>
      </c>
      <c r="D89" s="45" t="n"/>
      <c r="E89" s="46" t="inlineStr">
        <is>
          <t>P02-A13</t>
        </is>
      </c>
      <c r="F89" s="47" t="n">
        <v>1460</v>
      </c>
      <c r="G89" s="48" t="n">
        <v>395</v>
      </c>
      <c r="H89" s="47" t="n">
        <v>1448</v>
      </c>
      <c r="I89" s="48" t="n">
        <v>395</v>
      </c>
      <c r="J89" s="89" t="inlineStr">
        <is>
          <t>74</t>
        </is>
      </c>
      <c r="K89" s="87" t="n">
        <v>1</v>
      </c>
      <c r="L89" s="157" t="n"/>
      <c r="M89" s="29" t="inlineStr">
        <is>
          <t>分</t>
        </is>
      </c>
    </row>
    <row r="90" ht="17.25" customHeight="1" s="154">
      <c r="A90" s="33" t="n">
        <v>0.894043583535109</v>
      </c>
      <c r="B90" s="34" t="inlineStr">
        <is>
          <t>齐头:79</t>
        </is>
      </c>
      <c r="C90" s="35" t="inlineStr">
        <is>
          <t>双切</t>
        </is>
      </c>
      <c r="D90" s="49" t="n"/>
      <c r="E90" s="50" t="inlineStr">
        <is>
          <t>P02-A13</t>
        </is>
      </c>
      <c r="F90" s="51" t="n">
        <v>1460</v>
      </c>
      <c r="G90" s="52" t="n">
        <v>395</v>
      </c>
      <c r="H90" s="51" t="n">
        <v>1448</v>
      </c>
      <c r="I90" s="52" t="n">
        <v>395</v>
      </c>
      <c r="J90" s="90" t="inlineStr">
        <is>
          <t>74</t>
        </is>
      </c>
      <c r="K90" s="87" t="n">
        <v>1</v>
      </c>
      <c r="L90" s="141" t="n"/>
      <c r="M90" s="29" t="inlineStr">
        <is>
          <t>分</t>
        </is>
      </c>
    </row>
    <row r="91" ht="18" customHeight="1" s="154">
      <c r="A91" s="36" t="n"/>
      <c r="B91" s="36" t="n"/>
      <c r="C91" s="36" t="n"/>
      <c r="D91" s="26" t="n"/>
      <c r="E91" s="26" t="inlineStr">
        <is>
          <t>P01-A9</t>
        </is>
      </c>
      <c r="F91" s="30" t="n">
        <v>1460</v>
      </c>
      <c r="G91" s="37" t="n">
        <v>665</v>
      </c>
      <c r="H91" s="30" t="n">
        <v>1448</v>
      </c>
      <c r="I91" s="37" t="n">
        <v>665</v>
      </c>
      <c r="J91" s="30" t="inlineStr">
        <is>
          <t>74</t>
        </is>
      </c>
      <c r="K91" s="30" t="n">
        <v>1</v>
      </c>
      <c r="L91" s="39" t="inlineStr">
        <is>
          <t>7步</t>
        </is>
      </c>
      <c r="M91" s="35" t="inlineStr">
        <is>
          <t>分</t>
        </is>
      </c>
    </row>
    <row r="92" ht="15.75" customHeight="1" s="154">
      <c r="D92" s="55" t="inlineStr">
        <is>
          <t xml:space="preserve"> </t>
        </is>
      </c>
      <c r="E92" s="55" t="inlineStr">
        <is>
          <t xml:space="preserve"> </t>
        </is>
      </c>
      <c r="F92" s="55" t="inlineStr">
        <is>
          <t xml:space="preserve"> </t>
        </is>
      </c>
      <c r="G92" s="55" t="inlineStr">
        <is>
          <t xml:space="preserve"> </t>
        </is>
      </c>
      <c r="H92" s="55" t="inlineStr">
        <is>
          <t xml:space="preserve"> </t>
        </is>
      </c>
      <c r="I92" s="55" t="inlineStr">
        <is>
          <t xml:space="preserve"> </t>
        </is>
      </c>
      <c r="J92" s="55" t="inlineStr">
        <is>
          <t xml:space="preserve"> </t>
        </is>
      </c>
      <c r="K92" s="55" t="inlineStr">
        <is>
          <t xml:space="preserve"> </t>
        </is>
      </c>
      <c r="L92" s="55" t="inlineStr">
        <is>
          <t xml:space="preserve"> </t>
        </is>
      </c>
      <c r="M92" s="55" t="inlineStr">
        <is>
          <t xml:space="preserve"> </t>
        </is>
      </c>
    </row>
    <row r="93" ht="15.75" customHeight="1" s="154">
      <c r="A93" s="180" t="inlineStr">
        <is>
          <t>原材料统计表</t>
        </is>
      </c>
    </row>
    <row r="94" ht="15.75" customHeight="1" s="154">
      <c r="A94" s="56" t="inlineStr">
        <is>
          <t>项目名称</t>
        </is>
      </c>
      <c r="B94" s="174" t="inlineStr">
        <is>
          <t>XD202508022</t>
        </is>
      </c>
      <c r="C94" s="142" t="n"/>
      <c r="D94" s="143" t="n"/>
      <c r="E94" s="56" t="inlineStr">
        <is>
          <t>区域编号</t>
        </is>
      </c>
      <c r="F94" s="174" t="n"/>
      <c r="G94" s="142" t="n"/>
      <c r="H94" s="143" t="n"/>
    </row>
    <row r="95" ht="15.75" customHeight="1" s="154">
      <c r="A95" s="174" t="inlineStr">
        <is>
          <t>钢格板型号</t>
        </is>
      </c>
      <c r="B95" s="174" t="inlineStr">
        <is>
          <t>JG325/30/100FG</t>
        </is>
      </c>
      <c r="C95" s="142" t="n"/>
      <c r="D95" s="143" t="n"/>
      <c r="E95" s="174" t="inlineStr">
        <is>
          <t>扁钢类型</t>
        </is>
      </c>
      <c r="F95" s="174" t="n"/>
      <c r="G95" s="142" t="n"/>
      <c r="H95" s="143" t="n"/>
    </row>
    <row r="96">
      <c r="A96" s="57" t="inlineStr">
        <is>
          <t>扁钢型号</t>
        </is>
      </c>
      <c r="B96" s="57" t="inlineStr">
        <is>
          <t>扁钢长度</t>
        </is>
      </c>
      <c r="C96" s="57" t="inlineStr">
        <is>
          <t>支数</t>
        </is>
      </c>
      <c r="D96" s="57" t="inlineStr">
        <is>
          <t>重量KG</t>
        </is>
      </c>
      <c r="E96" s="57" t="inlineStr">
        <is>
          <t>横杆型号</t>
        </is>
      </c>
      <c r="F96" s="57" t="inlineStr">
        <is>
          <t>横杆长度</t>
        </is>
      </c>
      <c r="G96" s="57" t="inlineStr">
        <is>
          <t>支数</t>
        </is>
      </c>
      <c r="H96" s="58" t="inlineStr">
        <is>
          <t>重量KG</t>
        </is>
      </c>
    </row>
    <row r="97">
      <c r="A97" s="179" t="inlineStr">
        <is>
          <t>32*5</t>
        </is>
      </c>
      <c r="B97" s="59" t="n">
        <v>7000</v>
      </c>
      <c r="C97" s="60" t="n">
        <v>34</v>
      </c>
      <c r="D97" s="61">
        <f>C97*B97/100*32/100*5/100*7.85</f>
        <v/>
      </c>
      <c r="E97" s="179" t="inlineStr">
        <is>
          <t>6*6</t>
        </is>
      </c>
      <c r="F97" s="59" t="n">
        <v>1025</v>
      </c>
      <c r="G97" s="60" t="n">
        <v>766</v>
      </c>
      <c r="H97" s="61">
        <f>G97*F97/100*6/100*6/100*7.85</f>
        <v/>
      </c>
    </row>
    <row r="98">
      <c r="A98" s="157" t="n"/>
      <c r="B98" s="59" t="n">
        <v>6700</v>
      </c>
      <c r="C98" s="60" t="n">
        <v>358</v>
      </c>
      <c r="D98" s="61">
        <f>C98*B98/100*32/100*5/100*7.85</f>
        <v/>
      </c>
      <c r="E98" s="157" t="n"/>
      <c r="F98" s="59" t="n">
        <v>935</v>
      </c>
      <c r="G98" s="60" t="n">
        <v>176</v>
      </c>
      <c r="H98" s="61">
        <f>G98*F98/100*6/100*6/100*7.85</f>
        <v/>
      </c>
    </row>
    <row r="99">
      <c r="A99" s="157" t="n"/>
      <c r="B99" s="59" t="n">
        <v>5850</v>
      </c>
      <c r="C99" s="60" t="n">
        <v>136</v>
      </c>
      <c r="D99" s="61">
        <f>C99*B99/100*32/100*5/100*7.85</f>
        <v/>
      </c>
      <c r="E99" s="157" t="n"/>
      <c r="F99" s="59" t="n">
        <v>905</v>
      </c>
      <c r="G99" s="60" t="n">
        <v>174</v>
      </c>
      <c r="H99" s="61">
        <f>G99*F99/100*6/100*6/100*7.85</f>
        <v/>
      </c>
    </row>
    <row r="100">
      <c r="A100" s="157" t="n"/>
      <c r="B100" s="59" t="n">
        <v>5550</v>
      </c>
      <c r="C100" s="60" t="n">
        <v>31</v>
      </c>
      <c r="D100" s="61">
        <f>C100*B100/100*32/100*5/100*7.85</f>
        <v/>
      </c>
      <c r="E100" s="157" t="n"/>
      <c r="F100" s="59" t="n">
        <v>725</v>
      </c>
      <c r="G100" s="60" t="n">
        <v>50</v>
      </c>
      <c r="H100" s="61">
        <f>G100*F100/100*6/100*6/100*7.85</f>
        <v/>
      </c>
    </row>
    <row r="101">
      <c r="A101" s="157" t="n"/>
      <c r="B101" s="59" t="n">
        <v>5400</v>
      </c>
      <c r="C101" s="60" t="n">
        <v>54</v>
      </c>
      <c r="D101" s="61">
        <f>C101*B101/100*32/100*5/100*7.85</f>
        <v/>
      </c>
      <c r="E101" s="157" t="n"/>
      <c r="F101" s="59" t="n">
        <v>845</v>
      </c>
      <c r="G101" s="60" t="n">
        <v>28</v>
      </c>
      <c r="H101" s="61">
        <f>G101*F101/100*6/100*6/100*7.85</f>
        <v/>
      </c>
    </row>
    <row r="102">
      <c r="A102" s="157" t="n"/>
      <c r="B102" s="59" t="n">
        <v>4400</v>
      </c>
      <c r="C102" s="60" t="n">
        <v>34</v>
      </c>
      <c r="D102" s="61">
        <f>C102*B102/100*32/100*5/100*7.85</f>
        <v/>
      </c>
      <c r="E102" s="157" t="n"/>
      <c r="F102" s="62" t="n"/>
      <c r="G102" s="63" t="n"/>
      <c r="H102" s="64" t="n"/>
    </row>
    <row r="103">
      <c r="A103" s="141" t="n"/>
      <c r="B103" s="65" t="n">
        <v>2950</v>
      </c>
      <c r="C103" s="66" t="n">
        <v>28</v>
      </c>
      <c r="D103" s="67">
        <f>C103*B103/100*32/100*5/100*7.85</f>
        <v/>
      </c>
      <c r="E103" s="141" t="n"/>
      <c r="F103" s="68" t="n"/>
      <c r="G103" s="69" t="n"/>
      <c r="H103" s="70" t="n"/>
    </row>
    <row r="104" ht="15.75" customHeight="1" s="154">
      <c r="A104" s="71" t="n"/>
      <c r="B104" s="72" t="inlineStr">
        <is>
          <t>扁钢合计</t>
        </is>
      </c>
      <c r="C104" s="72">
        <f>SUM(C97:C103)</f>
        <v/>
      </c>
      <c r="D104" s="203">
        <f>SUM(D97:D103)</f>
        <v/>
      </c>
      <c r="E104" s="71" t="n"/>
      <c r="F104" s="74" t="inlineStr">
        <is>
          <t>横杆合计</t>
        </is>
      </c>
      <c r="G104" s="72">
        <f>SUM(G97:G101)</f>
        <v/>
      </c>
      <c r="H104" s="204">
        <f>SUM(H97:H101)</f>
        <v/>
      </c>
    </row>
    <row r="105" ht="15.75" customHeight="1" s="154">
      <c r="A105" s="177" t="inlineStr">
        <is>
          <t>原板重量总计(KG)</t>
        </is>
      </c>
      <c r="B105" s="142" t="n"/>
      <c r="C105" s="142" t="n"/>
      <c r="D105" s="143" t="n"/>
      <c r="E105" s="205">
        <f>D104+H104</f>
        <v/>
      </c>
      <c r="F105" s="142" t="n"/>
      <c r="G105" s="142" t="n"/>
      <c r="H105" s="143" t="n"/>
    </row>
    <row r="107" ht="15.75" customHeight="1" s="154">
      <c r="A107" s="180" t="inlineStr">
        <is>
          <t>包边料统计</t>
        </is>
      </c>
    </row>
    <row r="108" ht="15.75" customHeight="1" s="154">
      <c r="A108" s="56" t="inlineStr">
        <is>
          <t>项目名称</t>
        </is>
      </c>
      <c r="B108" s="174" t="inlineStr">
        <is>
          <t>XD202508022</t>
        </is>
      </c>
      <c r="C108" s="143" t="n"/>
      <c r="F108" s="60" t="inlineStr">
        <is>
          <t>横杆规格</t>
        </is>
      </c>
      <c r="G108" s="76" t="inlineStr">
        <is>
          <t>6*6</t>
        </is>
      </c>
    </row>
    <row r="109" ht="15.75" customHeight="1" s="154">
      <c r="A109" s="56" t="inlineStr">
        <is>
          <t>区域编号</t>
        </is>
      </c>
      <c r="B109" s="174" t="n"/>
      <c r="C109" s="143" t="n"/>
      <c r="F109" s="60" t="inlineStr">
        <is>
          <t>横杆间距</t>
        </is>
      </c>
      <c r="G109" s="76" t="inlineStr">
        <is>
          <t>100</t>
        </is>
      </c>
    </row>
    <row r="110" ht="15.75" customHeight="1" s="154">
      <c r="A110" s="56" t="inlineStr">
        <is>
          <t>扁钢型号</t>
        </is>
      </c>
      <c r="B110" s="174" t="inlineStr">
        <is>
          <t>32*5</t>
        </is>
      </c>
      <c r="C110" s="143" t="n"/>
      <c r="F110" s="60" t="inlineStr">
        <is>
          <t>横杆有效长度</t>
        </is>
      </c>
      <c r="G110" s="76" t="inlineStr">
        <is>
          <t>1040</t>
        </is>
      </c>
    </row>
    <row r="111" ht="15.75" customHeight="1" s="154">
      <c r="A111" s="174" t="inlineStr">
        <is>
          <t>扁钢类型</t>
        </is>
      </c>
      <c r="B111" s="174" t="n"/>
      <c r="C111" s="143" t="n"/>
      <c r="F111" s="60" t="inlineStr">
        <is>
          <t>原板齐头调节</t>
        </is>
      </c>
      <c r="G111" s="76" t="inlineStr">
        <is>
          <t>手动</t>
        </is>
      </c>
    </row>
    <row r="112">
      <c r="A112" s="57" t="inlineStr">
        <is>
          <t>包边长度</t>
        </is>
      </c>
      <c r="B112" s="57" t="inlineStr">
        <is>
          <t>总支数</t>
        </is>
      </c>
      <c r="C112" s="58" t="inlineStr">
        <is>
          <t>侧包边数</t>
        </is>
      </c>
      <c r="F112" s="60" t="inlineStr">
        <is>
          <t>头尾部切割量</t>
        </is>
      </c>
      <c r="G112" s="76" t="inlineStr">
        <is>
          <t>5</t>
        </is>
      </c>
    </row>
    <row r="113">
      <c r="A113" s="28" t="n">
        <v>1448</v>
      </c>
      <c r="B113" s="77" t="n">
        <v>3</v>
      </c>
      <c r="C113" s="78" t="n">
        <v>3</v>
      </c>
      <c r="F113" s="60" t="inlineStr">
        <is>
          <t>原板头部齐头1</t>
        </is>
      </c>
      <c r="G113" s="76" t="n">
        <v>55</v>
      </c>
    </row>
    <row r="114">
      <c r="A114" s="28" t="n">
        <v>1298</v>
      </c>
      <c r="B114" s="77" t="n">
        <v>9</v>
      </c>
      <c r="C114" s="78" t="n">
        <v>9</v>
      </c>
      <c r="F114" s="60" t="inlineStr">
        <is>
          <t>原板头部齐头2</t>
        </is>
      </c>
      <c r="G114" s="76" t="n">
        <v>60</v>
      </c>
    </row>
    <row r="115">
      <c r="A115" s="28" t="n">
        <v>995</v>
      </c>
      <c r="B115" s="77" t="n">
        <v>118</v>
      </c>
      <c r="C115" s="79" t="n"/>
      <c r="F115" s="60" t="inlineStr">
        <is>
          <t>原板尾部齐头</t>
        </is>
      </c>
      <c r="G115" s="76" t="inlineStr">
        <is>
          <t>80</t>
        </is>
      </c>
    </row>
    <row r="116">
      <c r="A116" s="28" t="n">
        <v>905</v>
      </c>
      <c r="B116" s="77" t="n">
        <v>24</v>
      </c>
      <c r="C116" s="79" t="n"/>
      <c r="F116" s="60" t="inlineStr">
        <is>
          <t>原板最大板幅</t>
        </is>
      </c>
      <c r="G116" s="76" t="inlineStr">
        <is>
          <t>1005</t>
        </is>
      </c>
    </row>
    <row r="117">
      <c r="A117" s="28" t="n">
        <v>865</v>
      </c>
      <c r="B117" s="77" t="n">
        <v>24</v>
      </c>
      <c r="C117" s="79" t="n"/>
      <c r="F117" s="60" t="inlineStr">
        <is>
          <t>是否拉网</t>
        </is>
      </c>
      <c r="G117" s="76" t="inlineStr">
        <is>
          <t>是</t>
        </is>
      </c>
    </row>
    <row r="118">
      <c r="A118" s="28" t="n">
        <v>695</v>
      </c>
      <c r="B118" s="77" t="n">
        <v>8</v>
      </c>
      <c r="C118" s="79" t="n"/>
      <c r="F118" s="60" t="inlineStr">
        <is>
          <t>钢格板齐头方式</t>
        </is>
      </c>
      <c r="G118" s="76" t="inlineStr">
        <is>
          <t>两端对齐</t>
        </is>
      </c>
    </row>
    <row r="119">
      <c r="A119" s="28" t="n">
        <v>665</v>
      </c>
      <c r="B119" s="77" t="n">
        <v>2</v>
      </c>
      <c r="C119" s="79" t="n"/>
      <c r="F119" s="60" t="inlineStr">
        <is>
          <t>钢格板最小齐头</t>
        </is>
      </c>
      <c r="G119" s="76" t="inlineStr">
        <is>
          <t>14</t>
        </is>
      </c>
    </row>
    <row r="120">
      <c r="A120" s="28" t="n">
        <v>425</v>
      </c>
      <c r="B120" s="77" t="n">
        <v>16</v>
      </c>
      <c r="C120" s="79" t="n"/>
      <c r="F120" s="60" t="inlineStr">
        <is>
          <t>钢格板最大齐头</t>
        </is>
      </c>
      <c r="G120" s="76" t="inlineStr">
        <is>
          <t>105</t>
        </is>
      </c>
    </row>
    <row r="121">
      <c r="A121" s="26" t="n">
        <v>395</v>
      </c>
      <c r="B121" s="80" t="n">
        <v>4</v>
      </c>
      <c r="C121" s="81" t="n"/>
      <c r="F121" s="60" t="inlineStr">
        <is>
          <t>压焊横杆数</t>
        </is>
      </c>
      <c r="G121" s="76" t="inlineStr">
        <is>
          <t>2</t>
        </is>
      </c>
    </row>
    <row r="122" ht="15.75" customHeight="1" s="154">
      <c r="A122" s="82" t="inlineStr">
        <is>
          <t>包边合计</t>
        </is>
      </c>
      <c r="B122" s="177">
        <f>SUM(B113:B121)&amp;"支"</f>
        <v/>
      </c>
      <c r="C122" s="143" t="n"/>
      <c r="F122" s="60" t="inlineStr">
        <is>
          <t>宽度负公差</t>
        </is>
      </c>
      <c r="G122" s="76" t="inlineStr">
        <is>
          <t>-5</t>
        </is>
      </c>
    </row>
    <row r="123" ht="15.75" customHeight="1" s="154">
      <c r="A123" s="82" t="inlineStr">
        <is>
          <t>长度合计</t>
        </is>
      </c>
      <c r="B123" s="177">
        <f>ROUND(SUMPRODUCT(A113:A121,B113:B121)/1000,1)&amp;"米"</f>
        <v/>
      </c>
      <c r="C123" s="143" t="n"/>
      <c r="F123" s="60" t="inlineStr">
        <is>
          <t>宽度正公差</t>
        </is>
      </c>
      <c r="G123" s="76" t="inlineStr">
        <is>
          <t>5</t>
        </is>
      </c>
    </row>
    <row r="124" ht="15.75" customHeight="1" s="154">
      <c r="A124" s="177" t="inlineStr">
        <is>
          <t>重量合计</t>
        </is>
      </c>
      <c r="B124" s="177">
        <f>ROUND(SUMPRODUCT(A113:A121,B113:B121)/100*32/100*5/100*7.85,1)&amp;"KG"</f>
        <v/>
      </c>
      <c r="C124" s="143" t="n"/>
      <c r="F124" s="60" t="inlineStr">
        <is>
          <t>长度负公差</t>
        </is>
      </c>
      <c r="G124" s="76" t="inlineStr">
        <is>
          <t>0</t>
        </is>
      </c>
    </row>
    <row r="125">
      <c r="F125" s="60" t="inlineStr">
        <is>
          <t>包边焊缝值</t>
        </is>
      </c>
      <c r="G125" s="76" t="inlineStr">
        <is>
          <t>1</t>
        </is>
      </c>
    </row>
    <row r="126" ht="15.75" customHeight="1" s="154">
      <c r="A126" s="180" t="inlineStr">
        <is>
          <t>计算参数</t>
        </is>
      </c>
      <c r="F126" s="60" t="inlineStr">
        <is>
          <t>刀片厚度</t>
        </is>
      </c>
      <c r="G126" s="76" t="inlineStr">
        <is>
          <t>8</t>
        </is>
      </c>
    </row>
    <row r="127" ht="15.75" customHeight="1" s="154">
      <c r="A127" s="84" t="inlineStr">
        <is>
          <t>项目名称</t>
        </is>
      </c>
      <c r="B127" s="85" t="inlineStr">
        <is>
          <t>XD202508022</t>
        </is>
      </c>
      <c r="F127" s="60" t="inlineStr">
        <is>
          <t>预留包边</t>
        </is>
      </c>
      <c r="G127" s="76" t="n"/>
    </row>
    <row r="128" ht="15.75" customHeight="1" s="154">
      <c r="A128" s="84" t="inlineStr">
        <is>
          <t>区域编号</t>
        </is>
      </c>
      <c r="B128" s="85" t="n"/>
      <c r="F128" s="60" t="inlineStr">
        <is>
          <t>扁钢选择</t>
        </is>
      </c>
      <c r="G128" s="76" t="inlineStr">
        <is>
          <t>优先</t>
        </is>
      </c>
    </row>
    <row r="129" ht="15.75" customHeight="1" s="154">
      <c r="A129" s="84" t="inlineStr">
        <is>
          <t>软件版本</t>
        </is>
      </c>
      <c r="B129" s="85" t="inlineStr">
        <is>
          <t>2.0235</t>
        </is>
      </c>
      <c r="F129" s="60" t="inlineStr">
        <is>
          <t>扁钢最大长度</t>
        </is>
      </c>
      <c r="G129" s="76" t="inlineStr">
        <is>
          <t>7050</t>
        </is>
      </c>
    </row>
    <row r="130">
      <c r="A130" s="60" t="inlineStr">
        <is>
          <t>扁钢高度</t>
        </is>
      </c>
      <c r="B130" s="76" t="inlineStr">
        <is>
          <t>32</t>
        </is>
      </c>
      <c r="F130" s="60" t="inlineStr">
        <is>
          <t>扁钢最小长度</t>
        </is>
      </c>
      <c r="G130" s="76" t="inlineStr">
        <is>
          <t>5000</t>
        </is>
      </c>
    </row>
    <row r="131">
      <c r="A131" s="60" t="inlineStr">
        <is>
          <t>扁钢厚度</t>
        </is>
      </c>
      <c r="B131" s="76" t="inlineStr">
        <is>
          <t>5</t>
        </is>
      </c>
    </row>
    <row r="132">
      <c r="A132" s="60" t="inlineStr">
        <is>
          <t>扁钢中心间距</t>
        </is>
      </c>
      <c r="B132" s="76" t="inlineStr">
        <is>
          <t>30</t>
        </is>
      </c>
    </row>
    <row r="133">
      <c r="A133" s="60" t="inlineStr">
        <is>
          <t>包边厚度</t>
        </is>
      </c>
      <c r="B133" s="76" t="inlineStr">
        <is>
          <t>5</t>
        </is>
      </c>
    </row>
    <row r="134">
      <c r="A134" s="60" t="inlineStr">
        <is>
          <t>扁钢截面</t>
        </is>
      </c>
      <c r="B134" s="76" t="n"/>
    </row>
  </sheetData>
  <mergeCells count="48">
    <mergeCell ref="F95:H95"/>
    <mergeCell ref="F4:G4"/>
    <mergeCell ref="B109:C109"/>
    <mergeCell ref="L88:L90"/>
    <mergeCell ref="F94:H94"/>
    <mergeCell ref="C6:M6"/>
    <mergeCell ref="L69:L71"/>
    <mergeCell ref="C5:D5"/>
    <mergeCell ref="L72:L74"/>
    <mergeCell ref="H2:J2"/>
    <mergeCell ref="B122:C122"/>
    <mergeCell ref="A6:B6"/>
    <mergeCell ref="C4:D4"/>
    <mergeCell ref="F3:G3"/>
    <mergeCell ref="K2:M2"/>
    <mergeCell ref="F5:G5"/>
    <mergeCell ref="B111:C111"/>
    <mergeCell ref="A97:A103"/>
    <mergeCell ref="H3:J3"/>
    <mergeCell ref="A3:B3"/>
    <mergeCell ref="E97:E103"/>
    <mergeCell ref="B95:D95"/>
    <mergeCell ref="F2:G2"/>
    <mergeCell ref="L75:L77"/>
    <mergeCell ref="A2:B2"/>
    <mergeCell ref="L66:L68"/>
    <mergeCell ref="A1:M1"/>
    <mergeCell ref="C2:D2"/>
    <mergeCell ref="B94:D94"/>
    <mergeCell ref="K4:M4"/>
    <mergeCell ref="H5:J5"/>
    <mergeCell ref="A93:H93"/>
    <mergeCell ref="A5:B5"/>
    <mergeCell ref="B108:C108"/>
    <mergeCell ref="K3:M3"/>
    <mergeCell ref="A126:B126"/>
    <mergeCell ref="A4:B4"/>
    <mergeCell ref="A107:C107"/>
    <mergeCell ref="A105:D105"/>
    <mergeCell ref="B124:C124"/>
    <mergeCell ref="K5:M5"/>
    <mergeCell ref="E105:H105"/>
    <mergeCell ref="H4:J4"/>
    <mergeCell ref="B123:C123"/>
    <mergeCell ref="D7:M7"/>
    <mergeCell ref="B110:C110"/>
    <mergeCell ref="A7:C7"/>
    <mergeCell ref="C3:D3"/>
  </mergeCells>
  <printOptions horizontalCentered="1"/>
  <pageMargins left="0.357638888888889" right="0.357638888888889" top="0.60625" bottom="1" header="0.5" footer="0.5"/>
  <pageSetup orientation="portrait" paperSize="9" scale="93" fitToHeight="0"/>
  <headerFooter>
    <oddHeader/>
    <oddFooter>&amp;C第 &amp;P 页，共 &amp;N 页</oddFooter>
    <evenHeader/>
    <evenFooter/>
    <firstHeader/>
    <firstFooter/>
  </headerFooter>
  <rowBreaks count="9" manualBreakCount="9">
    <brk id="44" min="0" max="12" man="1"/>
    <brk id="92" min="0" max="12" man="1"/>
    <brk id="195" min="0" max="16383" man="1"/>
    <brk id="230" min="0" max="16383" man="1"/>
    <brk id="267" min="0" max="16383" man="1"/>
    <brk id="301" min="0" max="16383" man="1"/>
    <brk id="334" min="0" max="12" man="1"/>
    <brk id="414" min="0" max="16383" man="1"/>
    <brk id="416" min="0" max="16383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selection activeCell="I4" sqref="I4"/>
    </sheetView>
  </sheetViews>
  <sheetFormatPr baseColWidth="8" defaultColWidth="9" defaultRowHeight="14.4"/>
  <cols>
    <col width="10.77734375" customWidth="1" style="154" min="1" max="1"/>
    <col width="21.33203125" customWidth="1" style="154" min="2" max="2"/>
    <col width="17.109375" customWidth="1" style="154" min="3" max="3"/>
  </cols>
  <sheetData>
    <row r="1" ht="22.5" customHeight="1" s="154">
      <c r="A1" s="186" t="inlineStr">
        <is>
          <t>XD202508022</t>
        </is>
      </c>
      <c r="B1" s="142" t="n"/>
      <c r="C1" s="143" t="n"/>
    </row>
    <row r="2" ht="22.5" customHeight="1" s="154">
      <c r="A2" s="186" t="inlineStr">
        <is>
          <t>JG325/30/100FG</t>
        </is>
      </c>
      <c r="B2" s="142" t="n"/>
      <c r="C2" s="143" t="n"/>
    </row>
    <row r="3" ht="22.5" customHeight="1" s="154">
      <c r="A3" s="18" t="inlineStr">
        <is>
          <t>原板号</t>
        </is>
      </c>
      <c r="B3" s="18" t="inlineStr">
        <is>
          <t>板号</t>
        </is>
      </c>
      <c r="C3" s="19" t="n"/>
    </row>
    <row r="4" ht="88.95" customHeight="1" s="154">
      <c r="A4" s="20" t="inlineStr">
        <is>
          <t>1</t>
        </is>
      </c>
      <c r="B4" s="21" t="inlineStr">
        <is>
          <t>P01-A11#</t>
        </is>
      </c>
      <c r="C4" s="22" t="n"/>
    </row>
    <row r="5" ht="88.95" customHeight="1" s="154">
      <c r="A5" s="20" t="inlineStr">
        <is>
          <t>1</t>
        </is>
      </c>
      <c r="B5" s="21" t="inlineStr">
        <is>
          <t>P01-A3</t>
        </is>
      </c>
      <c r="C5" s="22" t="n"/>
    </row>
    <row r="6" ht="88.95" customHeight="1" s="154">
      <c r="A6" s="20" t="inlineStr">
        <is>
          <t>1</t>
        </is>
      </c>
      <c r="B6" s="21" t="inlineStr">
        <is>
          <t>P01-A3</t>
        </is>
      </c>
      <c r="C6" s="22" t="n"/>
    </row>
    <row r="7" ht="88.95" customHeight="1" s="154">
      <c r="A7" s="20" t="inlineStr">
        <is>
          <t>1</t>
        </is>
      </c>
      <c r="B7" s="21" t="inlineStr">
        <is>
          <t>P02-A6</t>
        </is>
      </c>
      <c r="C7" s="22" t="n"/>
    </row>
    <row r="8" ht="88.95" customHeight="1" s="154">
      <c r="A8" s="20" t="inlineStr">
        <is>
          <t>1</t>
        </is>
      </c>
      <c r="B8" s="21" t="inlineStr">
        <is>
          <t>P02-A6</t>
        </is>
      </c>
      <c r="C8" s="22" t="n"/>
    </row>
    <row r="9" ht="88.95" customHeight="1" s="154">
      <c r="A9" s="20" t="inlineStr">
        <is>
          <t>2</t>
        </is>
      </c>
      <c r="B9" s="21" t="inlineStr">
        <is>
          <t>P02-A12#</t>
        </is>
      </c>
      <c r="C9" s="22" t="n"/>
    </row>
    <row r="10" ht="88.95" customHeight="1" s="154">
      <c r="A10" s="20" t="inlineStr">
        <is>
          <t>2</t>
        </is>
      </c>
      <c r="B10" s="21" t="inlineStr">
        <is>
          <t>P02-A6</t>
        </is>
      </c>
      <c r="C10" s="22" t="n"/>
    </row>
    <row r="11" ht="88.95" customHeight="1" s="154">
      <c r="A11" s="20" t="inlineStr">
        <is>
          <t>2</t>
        </is>
      </c>
      <c r="B11" s="21" t="inlineStr">
        <is>
          <t>P02-A6</t>
        </is>
      </c>
      <c r="C11" s="22" t="n"/>
    </row>
    <row r="12" ht="88.95" customHeight="1" s="154">
      <c r="A12" s="20" t="inlineStr">
        <is>
          <t>2</t>
        </is>
      </c>
      <c r="B12" s="21" t="inlineStr">
        <is>
          <t>P02-A6</t>
        </is>
      </c>
      <c r="C12" s="22" t="n"/>
    </row>
    <row r="13" ht="88.95" customHeight="1" s="154">
      <c r="A13" s="20" t="inlineStr">
        <is>
          <t>2</t>
        </is>
      </c>
      <c r="B13" s="21" t="inlineStr">
        <is>
          <t>P02-A6</t>
        </is>
      </c>
      <c r="C13" s="22" t="n"/>
    </row>
    <row r="14" ht="88.95" customHeight="1" s="154">
      <c r="A14" s="20" t="inlineStr">
        <is>
          <t>3-4</t>
        </is>
      </c>
      <c r="B14" s="21" t="inlineStr">
        <is>
          <t>P03-A14#</t>
        </is>
      </c>
      <c r="C14" s="22" t="n"/>
    </row>
    <row r="15" ht="88.95" customHeight="1" s="154">
      <c r="A15" s="20" t="inlineStr">
        <is>
          <t>3-4</t>
        </is>
      </c>
      <c r="B15" s="21" t="inlineStr">
        <is>
          <t>P02-A6</t>
        </is>
      </c>
      <c r="C15" s="22" t="n"/>
    </row>
    <row r="16" ht="88.95" customHeight="1" s="154">
      <c r="A16" s="20" t="inlineStr">
        <is>
          <t>3-4</t>
        </is>
      </c>
      <c r="B16" s="21" t="inlineStr">
        <is>
          <t>P02-A6</t>
        </is>
      </c>
      <c r="C16" s="22" t="n"/>
    </row>
    <row r="17" ht="88.95" customHeight="1" s="154">
      <c r="A17" s="20" t="inlineStr">
        <is>
          <t>3-4</t>
        </is>
      </c>
      <c r="B17" s="21" t="inlineStr">
        <is>
          <t>P02-A6</t>
        </is>
      </c>
      <c r="C17" s="22" t="n"/>
    </row>
    <row r="18" ht="88.95" customHeight="1" s="154">
      <c r="A18" s="20" t="inlineStr">
        <is>
          <t>3-4</t>
        </is>
      </c>
      <c r="B18" s="21" t="inlineStr">
        <is>
          <t>P02-A6</t>
        </is>
      </c>
      <c r="C18" s="22" t="n"/>
    </row>
    <row r="19" ht="88.95" customHeight="1" s="154">
      <c r="A19" s="20" t="inlineStr">
        <is>
          <t>5-6</t>
        </is>
      </c>
      <c r="B19" s="21" t="inlineStr">
        <is>
          <t>P03-A15#</t>
        </is>
      </c>
      <c r="C19" s="22" t="n"/>
    </row>
    <row r="20" ht="88.95" customHeight="1" s="154">
      <c r="A20" s="20" t="inlineStr">
        <is>
          <t>5-6</t>
        </is>
      </c>
      <c r="B20" s="21" t="inlineStr">
        <is>
          <t>P02-A6</t>
        </is>
      </c>
      <c r="C20" s="22" t="n"/>
    </row>
    <row r="21" ht="88.95" customHeight="1" s="154">
      <c r="A21" s="20" t="inlineStr">
        <is>
          <t>5-6</t>
        </is>
      </c>
      <c r="B21" s="21" t="inlineStr">
        <is>
          <t>P02-A6</t>
        </is>
      </c>
      <c r="C21" s="22" t="n"/>
    </row>
    <row r="22" ht="88.95" customHeight="1" s="154">
      <c r="A22" s="20" t="inlineStr">
        <is>
          <t>5-6</t>
        </is>
      </c>
      <c r="B22" s="21" t="inlineStr">
        <is>
          <t>P02-A6</t>
        </is>
      </c>
      <c r="C22" s="22" t="n"/>
    </row>
    <row r="23" ht="88.95" customHeight="1" s="154">
      <c r="A23" s="20" t="inlineStr">
        <is>
          <t>5-6</t>
        </is>
      </c>
      <c r="B23" s="21" t="inlineStr">
        <is>
          <t>P02-A6</t>
        </is>
      </c>
      <c r="C23" s="22" t="n"/>
    </row>
    <row r="24" ht="88.95" customHeight="1" s="154">
      <c r="A24" s="20" t="inlineStr">
        <is>
          <t>7-8</t>
        </is>
      </c>
      <c r="B24" s="21" t="inlineStr">
        <is>
          <t>P03-A16#</t>
        </is>
      </c>
      <c r="C24" s="22" t="n"/>
    </row>
    <row r="25" ht="88.95" customHeight="1" s="154">
      <c r="A25" s="20" t="inlineStr">
        <is>
          <t>7-8</t>
        </is>
      </c>
      <c r="B25" s="21" t="inlineStr">
        <is>
          <t>P02-A6</t>
        </is>
      </c>
      <c r="C25" s="22" t="n"/>
    </row>
    <row r="26" ht="88.95" customHeight="1" s="154">
      <c r="A26" s="20" t="inlineStr">
        <is>
          <t>7-8</t>
        </is>
      </c>
      <c r="B26" s="21" t="inlineStr">
        <is>
          <t>P02-A6</t>
        </is>
      </c>
      <c r="C26" s="22" t="n"/>
    </row>
    <row r="27" ht="88.95" customHeight="1" s="154">
      <c r="A27" s="20" t="inlineStr">
        <is>
          <t>7-8</t>
        </is>
      </c>
      <c r="B27" s="21" t="inlineStr">
        <is>
          <t>P02-A6</t>
        </is>
      </c>
      <c r="C27" s="22" t="n"/>
    </row>
    <row r="28" ht="88.95" customHeight="1" s="154">
      <c r="A28" s="20" t="inlineStr">
        <is>
          <t>7-8</t>
        </is>
      </c>
      <c r="B28" s="21" t="inlineStr">
        <is>
          <t>P02-A6</t>
        </is>
      </c>
      <c r="C28" s="22" t="n"/>
    </row>
    <row r="29" ht="88.95" customHeight="1" s="154">
      <c r="A29" s="20" t="inlineStr">
        <is>
          <t>9-10</t>
        </is>
      </c>
      <c r="B29" s="21" t="inlineStr">
        <is>
          <t>P01-A4</t>
        </is>
      </c>
      <c r="C29" s="22" t="n"/>
    </row>
    <row r="30" ht="88.95" customHeight="1" s="154">
      <c r="A30" s="20" t="inlineStr">
        <is>
          <t>9-10</t>
        </is>
      </c>
      <c r="B30" s="21" t="inlineStr">
        <is>
          <t>P03-A5</t>
        </is>
      </c>
      <c r="C30" s="22" t="n"/>
    </row>
    <row r="31" ht="88.95" customHeight="1" s="154">
      <c r="A31" s="20" t="inlineStr">
        <is>
          <t>9-10</t>
        </is>
      </c>
      <c r="B31" s="21" t="inlineStr">
        <is>
          <t>P03-A5</t>
        </is>
      </c>
      <c r="C31" s="22" t="n"/>
    </row>
    <row r="32" ht="88.95" customHeight="1" s="154">
      <c r="A32" s="20" t="inlineStr">
        <is>
          <t>9-10</t>
        </is>
      </c>
      <c r="B32" s="21" t="inlineStr">
        <is>
          <t>P03-A5</t>
        </is>
      </c>
      <c r="C32" s="22" t="n"/>
    </row>
    <row r="33" ht="88.95" customHeight="1" s="154">
      <c r="A33" s="20" t="inlineStr">
        <is>
          <t>9-10</t>
        </is>
      </c>
      <c r="B33" s="21" t="inlineStr">
        <is>
          <t>P03-A5</t>
        </is>
      </c>
      <c r="C33" s="22" t="n"/>
    </row>
    <row r="34" ht="88.95" customHeight="1" s="154">
      <c r="A34" s="20" t="inlineStr">
        <is>
          <t>11-12</t>
        </is>
      </c>
      <c r="B34" s="21" t="inlineStr">
        <is>
          <t>P01-A1</t>
        </is>
      </c>
      <c r="C34" s="22" t="n"/>
    </row>
    <row r="35" ht="88.95" customHeight="1" s="154">
      <c r="A35" s="20" t="inlineStr">
        <is>
          <t>11-12</t>
        </is>
      </c>
      <c r="B35" s="21" t="inlineStr">
        <is>
          <t>P03-A7</t>
        </is>
      </c>
      <c r="C35" s="22" t="n"/>
    </row>
    <row r="36" ht="88.95" customHeight="1" s="154">
      <c r="A36" s="20" t="inlineStr">
        <is>
          <t>11-12</t>
        </is>
      </c>
      <c r="B36" s="21" t="inlineStr">
        <is>
          <t>P03-A7</t>
        </is>
      </c>
      <c r="C36" s="22" t="n"/>
    </row>
    <row r="37" ht="88.95" customHeight="1" s="154">
      <c r="A37" s="20" t="inlineStr">
        <is>
          <t>11-12</t>
        </is>
      </c>
      <c r="B37" s="21" t="inlineStr">
        <is>
          <t>P03-A7</t>
        </is>
      </c>
      <c r="C37" s="22" t="n"/>
    </row>
    <row r="38" ht="88.95" customHeight="1" s="154">
      <c r="A38" s="20" t="inlineStr">
        <is>
          <t>11-12</t>
        </is>
      </c>
      <c r="B38" s="21" t="inlineStr">
        <is>
          <t>P03-A7</t>
        </is>
      </c>
      <c r="C38" s="22" t="n"/>
    </row>
    <row r="39" ht="88.95" customHeight="1" s="154">
      <c r="A39" s="20" t="inlineStr">
        <is>
          <t>13-15</t>
        </is>
      </c>
      <c r="B39" s="21" t="inlineStr">
        <is>
          <t>P01-A3</t>
        </is>
      </c>
      <c r="C39" s="22" t="n"/>
    </row>
    <row r="40" ht="88.95" customHeight="1" s="154">
      <c r="A40" s="20" t="inlineStr">
        <is>
          <t>13-15</t>
        </is>
      </c>
      <c r="B40" s="21" t="inlineStr">
        <is>
          <t>P01-A3</t>
        </is>
      </c>
      <c r="C40" s="22" t="n"/>
    </row>
    <row r="41" ht="88.95" customHeight="1" s="154">
      <c r="A41" s="20" t="inlineStr">
        <is>
          <t>13-15</t>
        </is>
      </c>
      <c r="B41" s="21" t="inlineStr">
        <is>
          <t>P01-A3</t>
        </is>
      </c>
      <c r="C41" s="22" t="n"/>
    </row>
    <row r="42" ht="88.95" customHeight="1" s="154">
      <c r="A42" s="20" t="inlineStr">
        <is>
          <t>13-15</t>
        </is>
      </c>
      <c r="B42" s="21" t="inlineStr">
        <is>
          <t>P01-A3</t>
        </is>
      </c>
      <c r="C42" s="22" t="n"/>
    </row>
    <row r="43" ht="88.95" customHeight="1" s="154">
      <c r="A43" s="20" t="inlineStr">
        <is>
          <t>16</t>
        </is>
      </c>
      <c r="B43" s="21" t="inlineStr">
        <is>
          <t>P01-A10#</t>
        </is>
      </c>
      <c r="C43" s="22" t="n"/>
    </row>
    <row r="44" ht="88.95" customHeight="1" s="154">
      <c r="A44" s="20" t="inlineStr">
        <is>
          <t>16</t>
        </is>
      </c>
      <c r="B44" s="21" t="inlineStr">
        <is>
          <t>P01-A3</t>
        </is>
      </c>
      <c r="C44" s="22" t="n"/>
    </row>
    <row r="45" ht="88.95" customHeight="1" s="154">
      <c r="A45" s="20" t="inlineStr">
        <is>
          <t>16</t>
        </is>
      </c>
      <c r="B45" s="21" t="inlineStr">
        <is>
          <t>P01-A3</t>
        </is>
      </c>
      <c r="C45" s="22" t="n"/>
    </row>
    <row r="46" ht="88.95" customHeight="1" s="154">
      <c r="A46" s="20" t="inlineStr">
        <is>
          <t>16</t>
        </is>
      </c>
      <c r="B46" s="21" t="inlineStr">
        <is>
          <t>P01-A3</t>
        </is>
      </c>
      <c r="C46" s="22" t="n"/>
    </row>
    <row r="47" ht="88.95" customHeight="1" s="154">
      <c r="A47" s="20" t="inlineStr">
        <is>
          <t>17</t>
        </is>
      </c>
      <c r="B47" s="21" t="inlineStr">
        <is>
          <t>P01-A4</t>
        </is>
      </c>
      <c r="C47" s="22" t="n"/>
    </row>
    <row r="48" ht="88.95" customHeight="1" s="154">
      <c r="A48" s="20" t="inlineStr">
        <is>
          <t>17</t>
        </is>
      </c>
      <c r="B48" s="21" t="inlineStr">
        <is>
          <t>P03-A5</t>
        </is>
      </c>
      <c r="C48" s="22" t="n"/>
    </row>
    <row r="49" ht="88.95" customHeight="1" s="154">
      <c r="A49" s="20" t="inlineStr">
        <is>
          <t>17</t>
        </is>
      </c>
      <c r="B49" s="21" t="inlineStr">
        <is>
          <t>P01-A1</t>
        </is>
      </c>
      <c r="C49" s="22" t="n"/>
    </row>
    <row r="50" ht="88.95" customHeight="1" s="154">
      <c r="A50" s="20" t="inlineStr">
        <is>
          <t>17</t>
        </is>
      </c>
      <c r="B50" s="21" t="inlineStr">
        <is>
          <t>P03-A7</t>
        </is>
      </c>
      <c r="C50" s="22" t="n"/>
    </row>
    <row r="51" ht="88.95" customHeight="1" s="154">
      <c r="A51" s="20" t="inlineStr">
        <is>
          <t>18</t>
        </is>
      </c>
      <c r="B51" s="23" t="inlineStr">
        <is>
          <t>P03-A18</t>
        </is>
      </c>
      <c r="C51" s="22" t="n"/>
    </row>
    <row r="52" ht="88.95" customHeight="1" s="154">
      <c r="A52" s="20" t="inlineStr">
        <is>
          <t>18</t>
        </is>
      </c>
      <c r="B52" s="23" t="inlineStr">
        <is>
          <t>P03-A18</t>
        </is>
      </c>
      <c r="C52" s="22" t="n"/>
    </row>
    <row r="53" ht="88.95" customHeight="1" s="154">
      <c r="A53" s="20" t="inlineStr">
        <is>
          <t>18</t>
        </is>
      </c>
      <c r="B53" s="23" t="inlineStr">
        <is>
          <t>P03-A17</t>
        </is>
      </c>
      <c r="C53" s="22" t="n"/>
    </row>
    <row r="54" ht="88.95" customHeight="1" s="154">
      <c r="A54" s="20" t="inlineStr">
        <is>
          <t>18</t>
        </is>
      </c>
      <c r="B54" s="23" t="inlineStr">
        <is>
          <t>P03-A17</t>
        </is>
      </c>
      <c r="C54" s="22" t="n"/>
    </row>
    <row r="55" ht="88.95" customHeight="1" s="154">
      <c r="A55" s="20" t="inlineStr">
        <is>
          <t>18</t>
        </is>
      </c>
      <c r="B55" s="23" t="inlineStr">
        <is>
          <t>P03-A17</t>
        </is>
      </c>
      <c r="C55" s="22" t="n"/>
    </row>
    <row r="56" ht="88.95" customHeight="1" s="154">
      <c r="A56" s="20" t="inlineStr">
        <is>
          <t>18</t>
        </is>
      </c>
      <c r="B56" s="23" t="inlineStr">
        <is>
          <t>P03-A17</t>
        </is>
      </c>
      <c r="C56" s="22" t="n"/>
    </row>
    <row r="57" ht="88.95" customHeight="1" s="154">
      <c r="A57" s="20" t="inlineStr">
        <is>
          <t>18</t>
        </is>
      </c>
      <c r="B57" s="23" t="inlineStr">
        <is>
          <t>P03-A17</t>
        </is>
      </c>
      <c r="C57" s="22" t="n"/>
    </row>
    <row r="58" ht="88.95" customHeight="1" s="154">
      <c r="A58" s="20" t="inlineStr">
        <is>
          <t>18</t>
        </is>
      </c>
      <c r="B58" s="23" t="inlineStr">
        <is>
          <t>P03-A17</t>
        </is>
      </c>
      <c r="C58" s="22" t="n"/>
    </row>
    <row r="59" ht="88.95" customHeight="1" s="154">
      <c r="A59" s="20" t="inlineStr">
        <is>
          <t>19</t>
        </is>
      </c>
      <c r="B59" s="21" t="inlineStr">
        <is>
          <t>P01-A2</t>
        </is>
      </c>
      <c r="C59" s="22" t="n"/>
    </row>
    <row r="60" ht="88.95" customHeight="1" s="154">
      <c r="A60" s="20" t="inlineStr">
        <is>
          <t>19</t>
        </is>
      </c>
      <c r="B60" s="21" t="inlineStr">
        <is>
          <t>P01-A8</t>
        </is>
      </c>
      <c r="C60" s="22" t="n"/>
    </row>
    <row r="61" ht="88.95" customHeight="1" s="154">
      <c r="A61" s="20" t="inlineStr">
        <is>
          <t>19</t>
        </is>
      </c>
      <c r="B61" s="21" t="inlineStr">
        <is>
          <t>P01-A8</t>
        </is>
      </c>
      <c r="C61" s="22" t="n"/>
    </row>
    <row r="62" ht="88.95" customHeight="1" s="154">
      <c r="A62" s="20" t="inlineStr">
        <is>
          <t>19</t>
        </is>
      </c>
      <c r="B62" s="21" t="inlineStr">
        <is>
          <t>P01-A8</t>
        </is>
      </c>
      <c r="C62" s="22" t="n"/>
    </row>
    <row r="63" ht="88.95" customHeight="1" s="154">
      <c r="A63" s="20" t="inlineStr">
        <is>
          <t>20</t>
        </is>
      </c>
      <c r="B63" s="21" t="inlineStr">
        <is>
          <t>P01-A3</t>
        </is>
      </c>
      <c r="C63" s="22" t="n"/>
    </row>
    <row r="64" ht="88.95" customHeight="1" s="154">
      <c r="A64" s="20" t="inlineStr">
        <is>
          <t>20</t>
        </is>
      </c>
      <c r="B64" s="21" t="inlineStr">
        <is>
          <t>P01-A3</t>
        </is>
      </c>
      <c r="C64" s="22" t="n"/>
    </row>
    <row r="65" ht="88.95" customHeight="1" s="154">
      <c r="A65" s="20" t="inlineStr">
        <is>
          <t>20</t>
        </is>
      </c>
      <c r="B65" s="21" t="inlineStr">
        <is>
          <t>P01-A3</t>
        </is>
      </c>
      <c r="C65" s="22" t="n"/>
    </row>
    <row r="66" ht="88.95" customHeight="1" s="154">
      <c r="A66" s="20" t="inlineStr">
        <is>
          <t>21</t>
        </is>
      </c>
      <c r="B66" s="23" t="inlineStr">
        <is>
          <t>P02-A13</t>
        </is>
      </c>
      <c r="C66" s="22" t="n"/>
    </row>
    <row r="67" ht="88.95" customHeight="1" s="154">
      <c r="A67" s="20" t="inlineStr">
        <is>
          <t>21</t>
        </is>
      </c>
      <c r="B67" s="23" t="inlineStr">
        <is>
          <t>P02-A13</t>
        </is>
      </c>
      <c r="C67" s="22" t="n"/>
    </row>
    <row r="68" ht="88.95" customHeight="1" s="154">
      <c r="A68" s="20" t="inlineStr">
        <is>
          <t>21</t>
        </is>
      </c>
      <c r="B68" s="21" t="inlineStr">
        <is>
          <t>P01-A9</t>
        </is>
      </c>
      <c r="C68" s="22" t="n"/>
    </row>
  </sheetData>
  <autoFilter ref="A3:B68"/>
  <mergeCells count="2">
    <mergeCell ref="A1:C1"/>
    <mergeCell ref="A2:C2"/>
  </mergeCells>
  <printOptions horizontalCentered="1"/>
  <pageMargins left="0" right="0" top="0" bottom="0" header="0.5" footer="0.5"/>
  <pageSetup orientation="portrait" paperSize="9" scale="200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50"/>
  <sheetViews>
    <sheetView tabSelected="1" zoomScale="115" zoomScaleNormal="115" workbookViewId="0">
      <selection activeCell="J19" sqref="J19"/>
    </sheetView>
  </sheetViews>
  <sheetFormatPr baseColWidth="8" defaultColWidth="9" defaultRowHeight="14.4"/>
  <cols>
    <col width="18.6640625" customWidth="1" style="154" min="2" max="2"/>
  </cols>
  <sheetData>
    <row r="1">
      <c r="A1" s="16" t="inlineStr">
        <is>
          <t>序号</t>
        </is>
      </c>
      <c r="B1" s="16" t="inlineStr">
        <is>
          <t>编号</t>
        </is>
      </c>
      <c r="C1" s="16" t="inlineStr">
        <is>
          <t>单块分值</t>
        </is>
      </c>
    </row>
    <row r="2">
      <c r="A2" s="16" t="n">
        <v>9</v>
      </c>
      <c r="B2" s="160" t="inlineStr">
        <is>
          <t>P01-A-32#</t>
        </is>
      </c>
      <c r="C2" s="16" t="n">
        <v>123</v>
      </c>
    </row>
    <row r="3">
      <c r="A3" s="16" t="n">
        <v>4</v>
      </c>
      <c r="B3" s="160" t="inlineStr">
        <is>
          <t>P01-A-29#</t>
        </is>
      </c>
      <c r="C3" s="16" t="n">
        <v>2</v>
      </c>
    </row>
    <row r="4">
      <c r="A4" s="16" t="n">
        <v>5</v>
      </c>
      <c r="B4" s="160" t="inlineStr">
        <is>
          <t>P01-A-30#</t>
        </is>
      </c>
      <c r="C4" s="16" t="n">
        <v>3</v>
      </c>
    </row>
    <row r="5">
      <c r="A5" s="16" t="n">
        <v>2</v>
      </c>
      <c r="B5" s="160" t="inlineStr">
        <is>
          <t>P01-A-21#</t>
        </is>
      </c>
      <c r="C5" s="16" t="n">
        <v>4</v>
      </c>
    </row>
    <row r="6">
      <c r="A6" s="16" t="n">
        <v>3</v>
      </c>
      <c r="B6" s="160" t="inlineStr">
        <is>
          <t>P01-A-25#</t>
        </is>
      </c>
      <c r="C6" s="16" t="n">
        <v>5</v>
      </c>
    </row>
    <row r="7">
      <c r="A7" s="16" t="n">
        <v>1</v>
      </c>
      <c r="B7" s="160" t="inlineStr">
        <is>
          <t>P01-A-4#</t>
        </is>
      </c>
      <c r="C7" s="16" t="n">
        <v>6</v>
      </c>
    </row>
    <row r="8">
      <c r="A8" s="16" t="n">
        <v>6</v>
      </c>
      <c r="B8" s="160" t="inlineStr">
        <is>
          <t>P01-A-5#</t>
        </is>
      </c>
      <c r="C8" s="16" t="n">
        <v>7</v>
      </c>
    </row>
    <row r="9">
      <c r="A9" s="16" t="n">
        <v>7</v>
      </c>
      <c r="B9" s="160" t="inlineStr">
        <is>
          <t>P01-A-6#</t>
        </is>
      </c>
      <c r="C9" s="16" t="n">
        <v>8</v>
      </c>
    </row>
    <row r="10">
      <c r="A10" s="16" t="n">
        <v>8</v>
      </c>
      <c r="B10" s="160" t="inlineStr">
        <is>
          <t>P01-A-13#</t>
        </is>
      </c>
      <c r="C10" s="16" t="n">
        <v>9</v>
      </c>
    </row>
    <row r="11">
      <c r="A11" s="16" t="n">
        <v>10</v>
      </c>
      <c r="B11" s="160" t="inlineStr">
        <is>
          <t>P01-A-9#</t>
        </is>
      </c>
      <c r="C11" s="16" t="n">
        <v>10</v>
      </c>
    </row>
    <row r="12">
      <c r="A12" s="16" t="n">
        <v>17</v>
      </c>
      <c r="B12" s="160" t="inlineStr">
        <is>
          <t>P02-B-28#</t>
        </is>
      </c>
      <c r="C12" s="16" t="n">
        <v>11</v>
      </c>
    </row>
    <row r="13">
      <c r="A13" s="16" t="n">
        <v>14</v>
      </c>
      <c r="B13" s="160" t="inlineStr">
        <is>
          <t>P02-B-30#</t>
        </is>
      </c>
      <c r="C13" s="16" t="n">
        <v>12</v>
      </c>
    </row>
    <row r="14">
      <c r="A14" s="16" t="n">
        <v>15</v>
      </c>
      <c r="B14" s="160" t="inlineStr">
        <is>
          <t>P02-B-27#</t>
        </is>
      </c>
      <c r="C14" s="16" t="n">
        <v>13</v>
      </c>
    </row>
    <row r="15">
      <c r="A15" s="16" t="n">
        <v>13</v>
      </c>
      <c r="B15" s="160" t="inlineStr">
        <is>
          <t>P02-B-19#</t>
        </is>
      </c>
      <c r="C15" s="16" t="n">
        <v>14</v>
      </c>
    </row>
    <row r="16">
      <c r="A16" s="16" t="n">
        <v>11</v>
      </c>
      <c r="B16" s="160" t="inlineStr">
        <is>
          <t>P02-B-23#</t>
        </is>
      </c>
      <c r="C16" s="16" t="n">
        <v>15</v>
      </c>
    </row>
    <row r="17">
      <c r="A17" s="16" t="n">
        <v>12</v>
      </c>
      <c r="B17" s="160" t="inlineStr">
        <is>
          <t>P02-B-4#</t>
        </is>
      </c>
      <c r="C17" s="16" t="n">
        <v>16</v>
      </c>
    </row>
    <row r="18">
      <c r="A18" s="16" t="n">
        <v>16</v>
      </c>
      <c r="B18" s="160" t="inlineStr">
        <is>
          <t>P02-B-11#</t>
        </is>
      </c>
      <c r="C18" s="16" t="n">
        <v>17</v>
      </c>
    </row>
    <row r="19">
      <c r="A19" s="16" t="n">
        <v>18</v>
      </c>
      <c r="B19" s="160" t="inlineStr">
        <is>
          <t>P02-B-7#</t>
        </is>
      </c>
      <c r="C19" s="16" t="n">
        <v>18</v>
      </c>
    </row>
    <row r="20">
      <c r="A20" s="16" t="n">
        <v>22</v>
      </c>
      <c r="B20" s="160" t="inlineStr">
        <is>
          <t>P04-D-35#</t>
        </is>
      </c>
      <c r="C20" s="16" t="n">
        <v>19</v>
      </c>
    </row>
    <row r="21">
      <c r="A21" s="16" t="n">
        <v>20</v>
      </c>
      <c r="B21" s="160" t="inlineStr">
        <is>
          <t>P04-D-32#</t>
        </is>
      </c>
      <c r="C21" s="16" t="n">
        <v>20</v>
      </c>
    </row>
    <row r="22">
      <c r="A22" s="16" t="n">
        <v>21</v>
      </c>
      <c r="B22" s="160" t="inlineStr">
        <is>
          <t>P04-D-33#</t>
        </is>
      </c>
      <c r="C22" s="16" t="n">
        <v>21</v>
      </c>
    </row>
    <row r="23">
      <c r="A23" s="16" t="n">
        <v>19</v>
      </c>
      <c r="B23" s="160" t="inlineStr">
        <is>
          <t>P04-D-21#</t>
        </is>
      </c>
      <c r="C23" s="16" t="n">
        <v>22</v>
      </c>
    </row>
    <row r="24">
      <c r="A24" s="16" t="n">
        <v>20</v>
      </c>
      <c r="B24" s="160" t="inlineStr">
        <is>
          <t>P04-D-25#</t>
        </is>
      </c>
      <c r="C24" s="16" t="n">
        <v>23</v>
      </c>
    </row>
    <row r="25">
      <c r="A25" s="16" t="n">
        <v>21</v>
      </c>
      <c r="B25" s="160" t="inlineStr">
        <is>
          <t>P04-D-4#</t>
        </is>
      </c>
      <c r="C25" s="16" t="n">
        <v>24</v>
      </c>
    </row>
    <row r="26">
      <c r="A26" s="16" t="n">
        <v>22</v>
      </c>
      <c r="B26" s="160" t="inlineStr">
        <is>
          <t>P04-D-5#</t>
        </is>
      </c>
      <c r="C26" s="16" t="n">
        <v>25</v>
      </c>
    </row>
    <row r="27">
      <c r="A27" s="16" t="n">
        <v>23</v>
      </c>
      <c r="B27" s="160" t="inlineStr">
        <is>
          <t>P04-D-6#</t>
        </is>
      </c>
      <c r="C27" s="16" t="n">
        <v>26</v>
      </c>
    </row>
    <row r="28">
      <c r="A28" s="16" t="n">
        <v>24</v>
      </c>
      <c r="B28" s="160" t="inlineStr">
        <is>
          <t>P04-D-29#</t>
        </is>
      </c>
      <c r="C28" s="16" t="n">
        <v>27</v>
      </c>
    </row>
    <row r="29">
      <c r="A29" s="16" t="n">
        <v>25</v>
      </c>
      <c r="B29" s="160" t="inlineStr">
        <is>
          <t>P04-D-30#</t>
        </is>
      </c>
      <c r="C29" s="16" t="n">
        <v>28</v>
      </c>
    </row>
    <row r="30">
      <c r="A30" s="16" t="n">
        <v>26</v>
      </c>
      <c r="B30" s="160" t="inlineStr">
        <is>
          <t>P04-D-13#</t>
        </is>
      </c>
      <c r="C30" s="16" t="n">
        <v>29</v>
      </c>
    </row>
    <row r="31">
      <c r="A31" s="16" t="n">
        <v>27</v>
      </c>
      <c r="B31" s="160" t="inlineStr">
        <is>
          <t>P04-D-9#</t>
        </is>
      </c>
      <c r="C31" s="16" t="n">
        <v>30</v>
      </c>
    </row>
    <row r="32">
      <c r="A32" s="16" t="n">
        <v>28</v>
      </c>
      <c r="B32" s="160" t="inlineStr">
        <is>
          <t>P23-A-27#</t>
        </is>
      </c>
      <c r="C32" s="16" t="n">
        <v>31</v>
      </c>
    </row>
    <row r="33">
      <c r="A33" s="16" t="n">
        <v>29</v>
      </c>
      <c r="B33" s="160" t="inlineStr">
        <is>
          <t>P23-A-22#</t>
        </is>
      </c>
      <c r="C33" s="16" t="n">
        <v>32</v>
      </c>
    </row>
    <row r="34">
      <c r="A34" s="16" t="n">
        <v>30</v>
      </c>
      <c r="B34" s="160" t="inlineStr">
        <is>
          <t>P23-A-26#</t>
        </is>
      </c>
      <c r="C34" s="146" t="n">
        <v>0</v>
      </c>
    </row>
    <row r="35">
      <c r="A35" s="16" t="n">
        <v>31</v>
      </c>
      <c r="B35" s="160" t="inlineStr">
        <is>
          <t>P23-A-10#</t>
        </is>
      </c>
      <c r="C35" s="146" t="n">
        <v>1</v>
      </c>
    </row>
    <row r="36">
      <c r="A36" s="16" t="n">
        <v>32</v>
      </c>
      <c r="B36" s="160" t="inlineStr">
        <is>
          <t>P23-A-14#</t>
        </is>
      </c>
      <c r="C36" s="146" t="n">
        <v>2</v>
      </c>
    </row>
    <row r="37">
      <c r="A37" s="16" t="n">
        <v>33</v>
      </c>
      <c r="B37" s="160" t="inlineStr">
        <is>
          <t>P24-B-25#</t>
        </is>
      </c>
      <c r="C37" s="146" t="n">
        <v>3</v>
      </c>
    </row>
    <row r="38">
      <c r="A38" s="16" t="n">
        <v>34</v>
      </c>
      <c r="B38" s="160" t="inlineStr">
        <is>
          <t>P24-B-20#</t>
        </is>
      </c>
      <c r="C38" s="146" t="n">
        <v>4</v>
      </c>
    </row>
    <row r="39">
      <c r="A39" s="16" t="n">
        <v>35</v>
      </c>
      <c r="B39" s="160" t="inlineStr">
        <is>
          <t>P24-B-24#</t>
        </is>
      </c>
      <c r="C39" s="146" t="n">
        <v>5</v>
      </c>
    </row>
    <row r="40">
      <c r="A40" s="16" t="n">
        <v>36</v>
      </c>
      <c r="B40" s="160" t="inlineStr">
        <is>
          <t>P24-B-1#</t>
        </is>
      </c>
      <c r="C40" s="146" t="n">
        <v>6</v>
      </c>
    </row>
    <row r="41">
      <c r="A41" s="16" t="n">
        <v>37</v>
      </c>
      <c r="B41" s="160" t="inlineStr">
        <is>
          <t>P24-B-12#</t>
        </is>
      </c>
      <c r="C41" s="146" t="n">
        <v>7</v>
      </c>
    </row>
    <row r="42">
      <c r="A42" s="16" t="n">
        <v>38</v>
      </c>
      <c r="B42" s="160" t="inlineStr">
        <is>
          <t>P24-B-8#</t>
        </is>
      </c>
      <c r="C42" s="146" t="n">
        <v>8</v>
      </c>
    </row>
    <row r="43">
      <c r="A43" s="16" t="n">
        <v>39</v>
      </c>
      <c r="B43" s="160" t="inlineStr">
        <is>
          <t>P26-D-22#</t>
        </is>
      </c>
      <c r="C43" s="146" t="n">
        <v>9</v>
      </c>
    </row>
    <row r="44">
      <c r="A44" s="16" t="n">
        <v>40</v>
      </c>
      <c r="B44" s="160" t="inlineStr">
        <is>
          <t>P26-D-26#</t>
        </is>
      </c>
      <c r="C44" s="146" t="n">
        <v>10</v>
      </c>
    </row>
    <row r="45">
      <c r="A45" s="16" t="n">
        <v>41</v>
      </c>
      <c r="B45" s="160" t="inlineStr">
        <is>
          <t>P26-D-27#</t>
        </is>
      </c>
      <c r="C45" s="146" t="n">
        <v>11</v>
      </c>
    </row>
    <row r="46">
      <c r="A46" s="16" t="n">
        <v>42</v>
      </c>
      <c r="B46" s="160" t="inlineStr">
        <is>
          <t>P26-D-10#</t>
        </is>
      </c>
      <c r="C46" s="146" t="n">
        <v>12</v>
      </c>
    </row>
    <row r="47">
      <c r="A47" s="16" t="n">
        <v>43</v>
      </c>
      <c r="B47" s="160" t="inlineStr">
        <is>
          <t>P26-D-14#</t>
        </is>
      </c>
      <c r="C47" s="146" t="n">
        <v>13</v>
      </c>
    </row>
    <row r="48">
      <c r="A48" s="16" t="n">
        <v>44</v>
      </c>
      <c r="B48" s="160" t="inlineStr">
        <is>
          <t>P33-L-11#</t>
        </is>
      </c>
      <c r="C48" s="146" t="n">
        <v>14</v>
      </c>
    </row>
    <row r="49">
      <c r="A49" s="16" t="n">
        <v>45</v>
      </c>
      <c r="B49" s="160" t="inlineStr">
        <is>
          <t>P33-L-14#</t>
        </is>
      </c>
      <c r="C49" s="146" t="n">
        <v>15</v>
      </c>
    </row>
    <row r="50">
      <c r="A50" s="16" t="n">
        <v>46</v>
      </c>
      <c r="B50" s="160" t="inlineStr">
        <is>
          <t>P33-L-19#</t>
        </is>
      </c>
      <c r="C50" s="146" t="n">
        <v>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 filterMode="1">
    <outlinePr summaryBelow="1" summaryRight="1"/>
    <pageSetUpPr/>
  </sheetPr>
  <dimension ref="A1:J202"/>
  <sheetViews>
    <sheetView topLeftCell="A151" workbookViewId="0">
      <selection activeCell="G172" sqref="G172:H172"/>
    </sheetView>
  </sheetViews>
  <sheetFormatPr baseColWidth="8" defaultColWidth="9" defaultRowHeight="14.4"/>
  <cols>
    <col width="9" customWidth="1" style="12" min="1" max="2"/>
    <col width="6.21875" customWidth="1" style="12" min="3" max="3"/>
    <col width="9.33203125" customWidth="1" style="12" min="4" max="6"/>
    <col width="9.77734375" customWidth="1" style="12" min="7" max="7"/>
    <col width="9.6640625" customWidth="1" style="12" min="8" max="8"/>
    <col width="15.109375" customWidth="1" style="12" min="9" max="10"/>
    <col width="9" customWidth="1" style="12" min="11" max="15"/>
    <col width="9" customWidth="1" style="12" min="16" max="16384"/>
  </cols>
  <sheetData>
    <row r="1">
      <c r="B1" s="146" t="inlineStr">
        <is>
          <t>SAR管廊 格栅清单</t>
        </is>
      </c>
      <c r="C1" s="142" t="n"/>
      <c r="D1" s="142" t="n"/>
      <c r="E1" s="142" t="n"/>
      <c r="F1" s="142" t="n"/>
      <c r="G1" s="142" t="n"/>
      <c r="H1" s="143" t="n"/>
      <c r="I1" s="146" t="n"/>
      <c r="J1" s="146" t="n"/>
    </row>
    <row r="2">
      <c r="B2" s="146" t="inlineStr">
        <is>
          <t>型号：JG255/30/100FG</t>
        </is>
      </c>
      <c r="C2" s="142" t="n"/>
      <c r="D2" s="142" t="n"/>
      <c r="E2" s="142" t="n"/>
      <c r="F2" s="142" t="n"/>
      <c r="G2" s="142" t="n"/>
      <c r="H2" s="143" t="n"/>
      <c r="I2" s="146" t="n"/>
      <c r="J2" s="146" t="n"/>
    </row>
    <row r="3">
      <c r="B3" s="146" t="inlineStr">
        <is>
          <t>编号</t>
        </is>
      </c>
      <c r="C3" s="146" t="inlineStr">
        <is>
          <t>图</t>
        </is>
      </c>
      <c r="D3" s="146" t="inlineStr">
        <is>
          <t>长度mm</t>
        </is>
      </c>
      <c r="E3" s="146" t="inlineStr">
        <is>
          <t>宽度mm</t>
        </is>
      </c>
      <c r="F3" s="146" t="inlineStr">
        <is>
          <t>数量</t>
        </is>
      </c>
      <c r="G3" s="146" t="inlineStr">
        <is>
          <t>面积m^2</t>
        </is>
      </c>
      <c r="H3" s="146" t="inlineStr">
        <is>
          <t>重量kg</t>
        </is>
      </c>
      <c r="I3" s="146" t="n"/>
      <c r="J3" s="146" t="inlineStr">
        <is>
          <t>EL</t>
        </is>
      </c>
    </row>
    <row r="4">
      <c r="B4" s="141" t="n"/>
      <c r="C4" s="141" t="n"/>
      <c r="D4" s="141" t="n"/>
      <c r="E4" s="141" t="n"/>
      <c r="F4" s="141" t="n"/>
      <c r="G4" s="141" t="n"/>
      <c r="H4" s="141" t="n"/>
      <c r="I4" s="146" t="n"/>
      <c r="J4" s="141" t="n"/>
    </row>
    <row r="5">
      <c r="B5" s="146" t="inlineStr">
        <is>
          <t>A-1</t>
        </is>
      </c>
      <c r="C5" s="146" t="n"/>
      <c r="D5" s="146" t="n">
        <v>1190</v>
      </c>
      <c r="E5" s="146" t="n">
        <v>605</v>
      </c>
      <c r="F5" s="146" t="n">
        <v>1</v>
      </c>
      <c r="G5" s="187">
        <f>D5*E5*F5/1000000</f>
        <v/>
      </c>
      <c r="H5" s="187">
        <f>G5*40.4</f>
        <v/>
      </c>
      <c r="I5" s="146" t="inlineStr">
        <is>
          <t>1#管廊</t>
        </is>
      </c>
      <c r="J5" s="146" t="inlineStr">
        <is>
          <t>EL5.5M</t>
        </is>
      </c>
    </row>
    <row r="6">
      <c r="B6" s="146" t="inlineStr">
        <is>
          <t>A-2</t>
        </is>
      </c>
      <c r="C6" s="146" t="n"/>
      <c r="D6" s="146" t="n">
        <v>1190</v>
      </c>
      <c r="E6" s="146" t="n">
        <v>635</v>
      </c>
      <c r="F6" s="146" t="n">
        <v>1</v>
      </c>
      <c r="G6" s="187">
        <f>D6*E6*F6/1000000</f>
        <v/>
      </c>
      <c r="H6" s="187">
        <f>G6*40.4</f>
        <v/>
      </c>
      <c r="I6" s="146" t="inlineStr">
        <is>
          <t>1#管廊</t>
        </is>
      </c>
      <c r="J6" s="146" t="inlineStr">
        <is>
          <t>EL5.5M</t>
        </is>
      </c>
    </row>
    <row r="7" hidden="1" s="154">
      <c r="B7" s="146" t="inlineStr">
        <is>
          <t>A-3</t>
        </is>
      </c>
      <c r="C7" s="146" t="n"/>
      <c r="D7" s="146" t="n">
        <v>1190</v>
      </c>
      <c r="E7" s="146" t="n">
        <v>995</v>
      </c>
      <c r="F7" s="146" t="n">
        <v>5</v>
      </c>
      <c r="G7" s="187">
        <f>D7*E7*F7/1000000</f>
        <v/>
      </c>
      <c r="H7" s="187">
        <f>G7*40.4</f>
        <v/>
      </c>
      <c r="I7" s="146" t="inlineStr">
        <is>
          <t>1#管廊</t>
        </is>
      </c>
      <c r="J7" s="146" t="inlineStr">
        <is>
          <t>EL5.5M</t>
        </is>
      </c>
    </row>
    <row r="8" hidden="1" s="154">
      <c r="B8" s="146" t="inlineStr">
        <is>
          <t>A-4</t>
        </is>
      </c>
      <c r="C8" s="13" t="inlineStr">
        <is>
          <t>#</t>
        </is>
      </c>
      <c r="D8" s="146" t="n">
        <v>1190</v>
      </c>
      <c r="E8" s="146" t="n">
        <v>995</v>
      </c>
      <c r="F8" s="146" t="n">
        <v>1</v>
      </c>
      <c r="G8" s="187">
        <f>D8*E8*F8/1000000</f>
        <v/>
      </c>
      <c r="H8" s="187">
        <f>G8*40.4</f>
        <v/>
      </c>
      <c r="I8" s="146" t="inlineStr">
        <is>
          <t>1#管廊</t>
        </is>
      </c>
      <c r="J8" s="146" t="inlineStr">
        <is>
          <t>EL5.5M</t>
        </is>
      </c>
    </row>
    <row r="9" hidden="1" s="154">
      <c r="B9" s="146" t="inlineStr">
        <is>
          <t>A-5</t>
        </is>
      </c>
      <c r="C9" s="13" t="inlineStr">
        <is>
          <t>#</t>
        </is>
      </c>
      <c r="D9" s="146" t="n">
        <v>1190</v>
      </c>
      <c r="E9" s="146" t="n">
        <v>995</v>
      </c>
      <c r="F9" s="146" t="n">
        <v>1</v>
      </c>
      <c r="G9" s="187">
        <f>D9*E9*F9/1000000</f>
        <v/>
      </c>
      <c r="H9" s="187">
        <f>G9*40.4</f>
        <v/>
      </c>
      <c r="I9" s="146" t="inlineStr">
        <is>
          <t>1#管廊</t>
        </is>
      </c>
      <c r="J9" s="146" t="inlineStr">
        <is>
          <t>EL5.5M</t>
        </is>
      </c>
    </row>
    <row r="10" hidden="1" s="154">
      <c r="B10" s="146" t="inlineStr">
        <is>
          <t>A-6</t>
        </is>
      </c>
      <c r="C10" s="13" t="inlineStr">
        <is>
          <t>#</t>
        </is>
      </c>
      <c r="D10" s="146" t="n">
        <v>1190</v>
      </c>
      <c r="E10" s="146" t="n">
        <v>995</v>
      </c>
      <c r="F10" s="146" t="n">
        <v>1</v>
      </c>
      <c r="G10" s="187">
        <f>D10*E10*F10/1000000</f>
        <v/>
      </c>
      <c r="H10" s="187">
        <f>G10*40.4</f>
        <v/>
      </c>
      <c r="I10" s="146" t="inlineStr">
        <is>
          <t>1#管廊</t>
        </is>
      </c>
      <c r="J10" s="146" t="inlineStr">
        <is>
          <t>EL5.5M</t>
        </is>
      </c>
    </row>
    <row r="11">
      <c r="B11" s="146" t="inlineStr">
        <is>
          <t>A-7</t>
        </is>
      </c>
      <c r="C11" s="146" t="n"/>
      <c r="D11" s="146" t="n">
        <v>2365</v>
      </c>
      <c r="E11" s="146" t="n">
        <v>935</v>
      </c>
      <c r="F11" s="146" t="n">
        <v>1</v>
      </c>
      <c r="G11" s="187">
        <f>D11*E11*F11/1000000</f>
        <v/>
      </c>
      <c r="H11" s="187">
        <f>G11*40.4</f>
        <v/>
      </c>
      <c r="I11" s="146" t="inlineStr">
        <is>
          <t>1#管廊</t>
        </is>
      </c>
      <c r="J11" s="146" t="inlineStr">
        <is>
          <t>EL5.5M</t>
        </is>
      </c>
    </row>
    <row r="12" hidden="1" s="154">
      <c r="B12" s="146" t="inlineStr">
        <is>
          <t>A-8</t>
        </is>
      </c>
      <c r="C12" s="146" t="n"/>
      <c r="D12" s="146" t="n">
        <v>2365</v>
      </c>
      <c r="E12" s="146" t="n">
        <v>995</v>
      </c>
      <c r="F12" s="146" t="n">
        <v>4</v>
      </c>
      <c r="G12" s="187">
        <f>D12*E12*F12/1000000</f>
        <v/>
      </c>
      <c r="H12" s="187">
        <f>G12*40.4</f>
        <v/>
      </c>
      <c r="I12" s="146" t="inlineStr">
        <is>
          <t>1#管廊</t>
        </is>
      </c>
      <c r="J12" s="146" t="inlineStr">
        <is>
          <t>EL5.5M</t>
        </is>
      </c>
    </row>
    <row r="13" hidden="1" s="154">
      <c r="B13" s="146" t="inlineStr">
        <is>
          <t>A-9</t>
        </is>
      </c>
      <c r="C13" s="13" t="inlineStr">
        <is>
          <t>#</t>
        </is>
      </c>
      <c r="D13" s="146" t="n">
        <v>2365</v>
      </c>
      <c r="E13" s="146" t="n">
        <v>995</v>
      </c>
      <c r="F13" s="146" t="n">
        <v>1</v>
      </c>
      <c r="G13" s="187">
        <f>D13*E13*F13/1000000</f>
        <v/>
      </c>
      <c r="H13" s="187">
        <f>G13*40.4</f>
        <v/>
      </c>
      <c r="I13" s="146" t="inlineStr">
        <is>
          <t>1#管廊</t>
        </is>
      </c>
      <c r="J13" s="146" t="inlineStr">
        <is>
          <t>EL5.5M</t>
        </is>
      </c>
    </row>
    <row r="14">
      <c r="B14" s="146" t="inlineStr">
        <is>
          <t>A-10</t>
        </is>
      </c>
      <c r="C14" s="13" t="inlineStr">
        <is>
          <t>#</t>
        </is>
      </c>
      <c r="D14" s="146" t="n">
        <v>2365</v>
      </c>
      <c r="E14" s="146" t="n">
        <v>935</v>
      </c>
      <c r="F14" s="146" t="n">
        <v>1</v>
      </c>
      <c r="G14" s="187">
        <f>D14*E14*F14/1000000</f>
        <v/>
      </c>
      <c r="H14" s="187">
        <f>G14*40.4</f>
        <v/>
      </c>
      <c r="I14" s="146" t="inlineStr">
        <is>
          <t>1#管廊</t>
        </is>
      </c>
      <c r="J14" s="146" t="inlineStr">
        <is>
          <t>EL5.5M</t>
        </is>
      </c>
    </row>
    <row r="15">
      <c r="B15" s="146" t="inlineStr">
        <is>
          <t>A-11</t>
        </is>
      </c>
      <c r="C15" s="146" t="n"/>
      <c r="D15" s="146" t="n">
        <v>2365</v>
      </c>
      <c r="E15" s="146" t="n">
        <v>575</v>
      </c>
      <c r="F15" s="146" t="n">
        <v>1</v>
      </c>
      <c r="G15" s="187">
        <f>D15*E15*F15/1000000</f>
        <v/>
      </c>
      <c r="H15" s="187">
        <f>G15*40.4</f>
        <v/>
      </c>
      <c r="I15" s="146" t="inlineStr">
        <is>
          <t>1#管廊</t>
        </is>
      </c>
      <c r="J15" s="146" t="inlineStr">
        <is>
          <t>EL5.5M</t>
        </is>
      </c>
    </row>
    <row r="16">
      <c r="B16" s="146" t="inlineStr">
        <is>
          <t>A-12</t>
        </is>
      </c>
      <c r="C16" s="146" t="n"/>
      <c r="D16" s="146" t="n">
        <v>2365</v>
      </c>
      <c r="E16" s="146" t="n">
        <v>605</v>
      </c>
      <c r="F16" s="146" t="n">
        <v>2</v>
      </c>
      <c r="G16" s="187">
        <f>D16*E16*F16/1000000</f>
        <v/>
      </c>
      <c r="H16" s="187">
        <f>G16*40.4</f>
        <v/>
      </c>
      <c r="I16" s="146" t="inlineStr">
        <is>
          <t>1#管廊</t>
        </is>
      </c>
      <c r="J16" s="146" t="inlineStr">
        <is>
          <t>EL5.5M</t>
        </is>
      </c>
    </row>
    <row r="17" hidden="1" s="154">
      <c r="B17" s="146" t="inlineStr">
        <is>
          <t>A-13</t>
        </is>
      </c>
      <c r="C17" s="13" t="inlineStr">
        <is>
          <t>#</t>
        </is>
      </c>
      <c r="D17" s="146" t="n">
        <v>2365</v>
      </c>
      <c r="E17" s="146" t="n">
        <v>995</v>
      </c>
      <c r="F17" s="146" t="n">
        <v>1</v>
      </c>
      <c r="G17" s="187">
        <f>D17*E17*F17/1000000</f>
        <v/>
      </c>
      <c r="H17" s="187">
        <f>G17*40.4</f>
        <v/>
      </c>
      <c r="I17" s="146" t="inlineStr">
        <is>
          <t>1#管廊</t>
        </is>
      </c>
      <c r="J17" s="146" t="inlineStr">
        <is>
          <t>EL5.5M</t>
        </is>
      </c>
    </row>
    <row r="18">
      <c r="B18" s="146" t="inlineStr">
        <is>
          <t>A-14</t>
        </is>
      </c>
      <c r="C18" s="13" t="inlineStr">
        <is>
          <t>#</t>
        </is>
      </c>
      <c r="D18" s="146" t="n">
        <v>2365</v>
      </c>
      <c r="E18" s="146" t="n">
        <v>575</v>
      </c>
      <c r="F18" s="146" t="n">
        <v>1</v>
      </c>
      <c r="G18" s="187">
        <f>D18*E18*F18/1000000</f>
        <v/>
      </c>
      <c r="H18" s="187">
        <f>G18*40.4</f>
        <v/>
      </c>
      <c r="I18" s="146" t="inlineStr">
        <is>
          <t>1#管廊</t>
        </is>
      </c>
      <c r="J18" s="146" t="inlineStr">
        <is>
          <t>EL5.5M</t>
        </is>
      </c>
    </row>
    <row r="19">
      <c r="B19" s="146" t="inlineStr">
        <is>
          <t>A-15</t>
        </is>
      </c>
      <c r="C19" s="146" t="n"/>
      <c r="D19" s="146" t="n">
        <v>2390</v>
      </c>
      <c r="E19" s="146" t="n">
        <v>575</v>
      </c>
      <c r="F19" s="146" t="n">
        <v>2</v>
      </c>
      <c r="G19" s="187">
        <f>D19*E19*F19/1000000</f>
        <v/>
      </c>
      <c r="H19" s="187">
        <f>G19*40.4</f>
        <v/>
      </c>
      <c r="I19" s="146" t="inlineStr">
        <is>
          <t>1#管廊</t>
        </is>
      </c>
      <c r="J19" s="146" t="inlineStr">
        <is>
          <t>EL5.5M</t>
        </is>
      </c>
    </row>
    <row r="20">
      <c r="B20" s="146" t="inlineStr">
        <is>
          <t>A-16</t>
        </is>
      </c>
      <c r="C20" s="146" t="n"/>
      <c r="D20" s="146" t="n">
        <v>2390</v>
      </c>
      <c r="E20" s="146" t="n">
        <v>605</v>
      </c>
      <c r="F20" s="146" t="n">
        <v>2</v>
      </c>
      <c r="G20" s="187">
        <f>D20*E20*F20/1000000</f>
        <v/>
      </c>
      <c r="H20" s="187">
        <f>G20*40.4</f>
        <v/>
      </c>
      <c r="I20" s="146" t="inlineStr">
        <is>
          <t>1#管廊</t>
        </is>
      </c>
      <c r="J20" s="146" t="inlineStr">
        <is>
          <t>EL5.5M</t>
        </is>
      </c>
    </row>
    <row r="21" hidden="1" s="154">
      <c r="B21" s="146" t="inlineStr">
        <is>
          <t>A-17</t>
        </is>
      </c>
      <c r="C21" s="146" t="n"/>
      <c r="D21" s="146" t="n">
        <v>2390</v>
      </c>
      <c r="E21" s="146" t="n">
        <v>995</v>
      </c>
      <c r="F21" s="146" t="n">
        <v>6</v>
      </c>
      <c r="G21" s="187">
        <f>D21*E21*F21/1000000</f>
        <v/>
      </c>
      <c r="H21" s="187">
        <f>G21*40.4</f>
        <v/>
      </c>
      <c r="I21" s="146" t="inlineStr">
        <is>
          <t>1#管廊</t>
        </is>
      </c>
      <c r="J21" s="146" t="inlineStr">
        <is>
          <t>EL5.5M</t>
        </is>
      </c>
    </row>
    <row r="22">
      <c r="B22" s="146" t="inlineStr">
        <is>
          <t>A-18</t>
        </is>
      </c>
      <c r="C22" s="146" t="n"/>
      <c r="D22" s="146" t="n">
        <v>2390</v>
      </c>
      <c r="E22" s="146" t="n">
        <v>935</v>
      </c>
      <c r="F22" s="146" t="n">
        <v>2</v>
      </c>
      <c r="G22" s="187">
        <f>D22*E22*F22/1000000</f>
        <v/>
      </c>
      <c r="H22" s="187">
        <f>G22*40.4</f>
        <v/>
      </c>
      <c r="I22" s="146" t="inlineStr">
        <is>
          <t>1#管廊</t>
        </is>
      </c>
      <c r="J22" s="146" t="inlineStr">
        <is>
          <t>EL5.5M</t>
        </is>
      </c>
    </row>
    <row r="23">
      <c r="B23" s="146" t="inlineStr">
        <is>
          <t>A-19</t>
        </is>
      </c>
      <c r="C23" s="146" t="n"/>
      <c r="D23" s="146" t="n">
        <v>1165</v>
      </c>
      <c r="E23" s="146" t="n">
        <v>935</v>
      </c>
      <c r="F23" s="146" t="n">
        <v>1</v>
      </c>
      <c r="G23" s="187">
        <f>D23*E23*F23/1000000</f>
        <v/>
      </c>
      <c r="H23" s="187">
        <f>G23*40.4</f>
        <v/>
      </c>
      <c r="I23" s="146" t="inlineStr">
        <is>
          <t>1#管廊</t>
        </is>
      </c>
      <c r="J23" s="146" t="inlineStr">
        <is>
          <t>EL5.5M</t>
        </is>
      </c>
    </row>
    <row r="24" hidden="1" s="154">
      <c r="B24" s="146" t="inlineStr">
        <is>
          <t>A-20</t>
        </is>
      </c>
      <c r="C24" s="146" t="n"/>
      <c r="D24" s="146" t="n">
        <v>1165</v>
      </c>
      <c r="E24" s="146" t="n">
        <v>995</v>
      </c>
      <c r="F24" s="146" t="n">
        <v>4</v>
      </c>
      <c r="G24" s="187">
        <f>D24*E24*F24/1000000</f>
        <v/>
      </c>
      <c r="H24" s="187">
        <f>G24*40.4</f>
        <v/>
      </c>
      <c r="I24" s="146" t="inlineStr">
        <is>
          <t>1#管廊</t>
        </is>
      </c>
      <c r="J24" s="146" t="inlineStr">
        <is>
          <t>EL5.5M</t>
        </is>
      </c>
    </row>
    <row r="25" hidden="1" s="154">
      <c r="B25" s="146" t="inlineStr">
        <is>
          <t>A-21</t>
        </is>
      </c>
      <c r="C25" s="13" t="inlineStr">
        <is>
          <t>#</t>
        </is>
      </c>
      <c r="D25" s="146" t="n">
        <v>1165</v>
      </c>
      <c r="E25" s="146" t="n">
        <v>995</v>
      </c>
      <c r="F25" s="146" t="n">
        <v>1</v>
      </c>
      <c r="G25" s="187">
        <f>D25*E25*F25/1000000</f>
        <v/>
      </c>
      <c r="H25" s="187">
        <f>G25*40.4</f>
        <v/>
      </c>
      <c r="I25" s="146" t="inlineStr">
        <is>
          <t>1#管廊</t>
        </is>
      </c>
      <c r="J25" s="146" t="inlineStr">
        <is>
          <t>EL5.5M</t>
        </is>
      </c>
    </row>
    <row r="26">
      <c r="B26" s="146" t="inlineStr">
        <is>
          <t>A-22</t>
        </is>
      </c>
      <c r="C26" s="13" t="inlineStr">
        <is>
          <t>#</t>
        </is>
      </c>
      <c r="D26" s="146" t="n">
        <v>1165</v>
      </c>
      <c r="E26" s="146" t="n">
        <v>935</v>
      </c>
      <c r="F26" s="146" t="n">
        <v>1</v>
      </c>
      <c r="G26" s="187">
        <f>D26*E26*F26/1000000</f>
        <v/>
      </c>
      <c r="H26" s="187">
        <f>G26*40.4</f>
        <v/>
      </c>
      <c r="I26" s="146" t="inlineStr">
        <is>
          <t>1#管廊</t>
        </is>
      </c>
      <c r="J26" s="146" t="inlineStr">
        <is>
          <t>EL5.5M</t>
        </is>
      </c>
    </row>
    <row r="27">
      <c r="B27" s="146" t="inlineStr">
        <is>
          <t>A-23</t>
        </is>
      </c>
      <c r="C27" s="146" t="n"/>
      <c r="D27" s="146" t="n">
        <v>1165</v>
      </c>
      <c r="E27" s="146" t="n">
        <v>575</v>
      </c>
      <c r="F27" s="146" t="n">
        <v>1</v>
      </c>
      <c r="G27" s="187">
        <f>D27*E27*F27/1000000</f>
        <v/>
      </c>
      <c r="H27" s="187">
        <f>G27*40.4</f>
        <v/>
      </c>
      <c r="I27" s="146" t="inlineStr">
        <is>
          <t>1#管廊</t>
        </is>
      </c>
      <c r="J27" s="146" t="inlineStr">
        <is>
          <t>EL5.5M</t>
        </is>
      </c>
    </row>
    <row r="28">
      <c r="B28" s="146" t="inlineStr">
        <is>
          <t>A-24</t>
        </is>
      </c>
      <c r="C28" s="146" t="n"/>
      <c r="D28" s="146" t="n">
        <v>1165</v>
      </c>
      <c r="E28" s="146" t="n">
        <v>605</v>
      </c>
      <c r="F28" s="146" t="n">
        <v>2</v>
      </c>
      <c r="G28" s="187">
        <f>D28*E28*F28/1000000</f>
        <v/>
      </c>
      <c r="H28" s="187">
        <f>G28*40.4</f>
        <v/>
      </c>
      <c r="I28" s="146" t="inlineStr">
        <is>
          <t>1#管廊</t>
        </is>
      </c>
      <c r="J28" s="146" t="inlineStr">
        <is>
          <t>EL5.5M</t>
        </is>
      </c>
    </row>
    <row r="29" hidden="1" s="154">
      <c r="B29" s="146" t="inlineStr">
        <is>
          <t>A-25</t>
        </is>
      </c>
      <c r="C29" s="13" t="inlineStr">
        <is>
          <t>#</t>
        </is>
      </c>
      <c r="D29" s="146" t="n">
        <v>1165</v>
      </c>
      <c r="E29" s="146" t="n">
        <v>995</v>
      </c>
      <c r="F29" s="146" t="n">
        <v>1</v>
      </c>
      <c r="G29" s="187">
        <f>D29*E29*F29/1000000</f>
        <v/>
      </c>
      <c r="H29" s="187">
        <f>G29*40.4</f>
        <v/>
      </c>
      <c r="I29" s="146" t="inlineStr">
        <is>
          <t>1#管廊</t>
        </is>
      </c>
      <c r="J29" s="146" t="inlineStr">
        <is>
          <t>EL5.5M</t>
        </is>
      </c>
    </row>
    <row r="30">
      <c r="B30" s="146" t="inlineStr">
        <is>
          <t>A-26</t>
        </is>
      </c>
      <c r="C30" s="13" t="inlineStr">
        <is>
          <t>#</t>
        </is>
      </c>
      <c r="D30" s="146" t="n">
        <v>1165</v>
      </c>
      <c r="E30" s="146" t="n">
        <v>575</v>
      </c>
      <c r="F30" s="146" t="n">
        <v>1</v>
      </c>
      <c r="G30" s="187">
        <f>D30*E30*F30/1000000</f>
        <v/>
      </c>
      <c r="H30" s="187">
        <f>G30*40.4</f>
        <v/>
      </c>
      <c r="I30" s="146" t="inlineStr">
        <is>
          <t>1#管廊</t>
        </is>
      </c>
      <c r="J30" s="146" t="inlineStr">
        <is>
          <t>EL5.5M</t>
        </is>
      </c>
    </row>
    <row r="31">
      <c r="B31" s="146" t="inlineStr">
        <is>
          <t>A-27</t>
        </is>
      </c>
      <c r="C31" s="13" t="inlineStr">
        <is>
          <t>#</t>
        </is>
      </c>
      <c r="D31" s="146" t="n">
        <v>990</v>
      </c>
      <c r="E31" s="146" t="n">
        <v>455</v>
      </c>
      <c r="F31" s="146" t="n">
        <v>1</v>
      </c>
      <c r="G31" s="187">
        <f>D31*E31*F31/1000000</f>
        <v/>
      </c>
      <c r="H31" s="187">
        <f>G31*40.4</f>
        <v/>
      </c>
      <c r="I31" s="146" t="inlineStr">
        <is>
          <t>1#管廊</t>
        </is>
      </c>
      <c r="J31" s="146" t="inlineStr">
        <is>
          <t>EL5.5M</t>
        </is>
      </c>
    </row>
    <row r="32" hidden="1" s="154">
      <c r="B32" s="146" t="inlineStr">
        <is>
          <t>A-28</t>
        </is>
      </c>
      <c r="C32" s="146" t="n"/>
      <c r="D32" s="146" t="n">
        <v>990</v>
      </c>
      <c r="E32" s="146" t="n">
        <v>995</v>
      </c>
      <c r="F32" s="146" t="n">
        <v>3</v>
      </c>
      <c r="G32" s="187">
        <f>D32*E32*F32/1000000</f>
        <v/>
      </c>
      <c r="H32" s="187">
        <f>G32*40.4</f>
        <v/>
      </c>
      <c r="I32" s="146" t="inlineStr">
        <is>
          <t>1#管廊</t>
        </is>
      </c>
      <c r="J32" s="146" t="inlineStr">
        <is>
          <t>EL5.5M</t>
        </is>
      </c>
    </row>
    <row r="33" hidden="1" s="154">
      <c r="B33" s="146" t="inlineStr">
        <is>
          <t>A-29</t>
        </is>
      </c>
      <c r="C33" s="13" t="inlineStr">
        <is>
          <t>#</t>
        </is>
      </c>
      <c r="D33" s="146" t="n">
        <v>990</v>
      </c>
      <c r="E33" s="146" t="n">
        <v>995</v>
      </c>
      <c r="F33" s="146" t="n">
        <v>1</v>
      </c>
      <c r="G33" s="187">
        <f>D33*E33*F33/1000000</f>
        <v/>
      </c>
      <c r="H33" s="187">
        <f>G33*40.4</f>
        <v/>
      </c>
      <c r="I33" s="146" t="inlineStr">
        <is>
          <t>1#管廊</t>
        </is>
      </c>
      <c r="J33" s="146" t="inlineStr">
        <is>
          <t>EL5.5M</t>
        </is>
      </c>
    </row>
    <row r="34" hidden="1" s="154">
      <c r="B34" s="146" t="inlineStr">
        <is>
          <t>A-30</t>
        </is>
      </c>
      <c r="C34" s="13" t="inlineStr">
        <is>
          <t>#</t>
        </is>
      </c>
      <c r="D34" s="146" t="n">
        <v>990</v>
      </c>
      <c r="E34" s="146" t="n">
        <v>995</v>
      </c>
      <c r="F34" s="146" t="n">
        <v>1</v>
      </c>
      <c r="G34" s="187">
        <f>D34*E34*F34/1000000</f>
        <v/>
      </c>
      <c r="H34" s="187">
        <f>G34*40.4</f>
        <v/>
      </c>
      <c r="I34" s="146" t="inlineStr">
        <is>
          <t>1#管廊</t>
        </is>
      </c>
      <c r="J34" s="146" t="inlineStr">
        <is>
          <t>EL5.5M</t>
        </is>
      </c>
    </row>
    <row r="35" hidden="1" s="154">
      <c r="B35" s="146" t="inlineStr">
        <is>
          <t>A-31</t>
        </is>
      </c>
      <c r="C35" s="146" t="n"/>
      <c r="D35" s="146" t="n">
        <v>690</v>
      </c>
      <c r="E35" s="146" t="n">
        <v>995</v>
      </c>
      <c r="F35" s="146" t="n">
        <v>4</v>
      </c>
      <c r="G35" s="187">
        <f>D35*E35*F35/1000000</f>
        <v/>
      </c>
      <c r="H35" s="187">
        <f>G35*40.4</f>
        <v/>
      </c>
      <c r="I35" s="146" t="inlineStr">
        <is>
          <t>1#管廊</t>
        </is>
      </c>
      <c r="J35" s="146" t="inlineStr">
        <is>
          <t>EL5.5M</t>
        </is>
      </c>
    </row>
    <row r="36" hidden="1" s="154">
      <c r="B36" s="146" t="inlineStr">
        <is>
          <t>A-32</t>
        </is>
      </c>
      <c r="C36" s="13" t="inlineStr">
        <is>
          <t>#</t>
        </is>
      </c>
      <c r="D36" s="146" t="n">
        <v>690</v>
      </c>
      <c r="E36" s="146" t="n">
        <v>995</v>
      </c>
      <c r="F36" s="146" t="n">
        <v>1</v>
      </c>
      <c r="G36" s="187">
        <f>D36*E36*F36/1000000</f>
        <v/>
      </c>
      <c r="H36" s="187">
        <f>G36*40.4</f>
        <v/>
      </c>
      <c r="I36" s="146" t="inlineStr">
        <is>
          <t>1#管廊</t>
        </is>
      </c>
      <c r="J36" s="146" t="inlineStr">
        <is>
          <t>EL5.5M</t>
        </is>
      </c>
    </row>
    <row r="37">
      <c r="B37" s="146" t="inlineStr">
        <is>
          <t>B-1</t>
        </is>
      </c>
      <c r="C37" s="13" t="inlineStr">
        <is>
          <t>#</t>
        </is>
      </c>
      <c r="D37" s="146" t="n">
        <v>1190</v>
      </c>
      <c r="E37" s="146" t="n">
        <v>605</v>
      </c>
      <c r="F37" s="146" t="n">
        <v>1</v>
      </c>
      <c r="G37" s="187">
        <f>D37*E37*F37/1000000</f>
        <v/>
      </c>
      <c r="H37" s="187">
        <f>G37*40.4</f>
        <v/>
      </c>
      <c r="I37" s="146" t="inlineStr">
        <is>
          <t>1#管廊</t>
        </is>
      </c>
      <c r="J37" s="146" t="inlineStr">
        <is>
          <t>EL8M</t>
        </is>
      </c>
    </row>
    <row r="38">
      <c r="B38" s="146" t="inlineStr">
        <is>
          <t>B-2</t>
        </is>
      </c>
      <c r="C38" s="146" t="n"/>
      <c r="D38" s="146" t="n">
        <v>1190</v>
      </c>
      <c r="E38" s="146" t="n">
        <v>635</v>
      </c>
      <c r="F38" s="146" t="n">
        <v>1</v>
      </c>
      <c r="G38" s="187">
        <f>D38*E38*F38/1000000</f>
        <v/>
      </c>
      <c r="H38" s="187">
        <f>G38*40.4</f>
        <v/>
      </c>
      <c r="I38" s="146" t="inlineStr">
        <is>
          <t>1#管廊</t>
        </is>
      </c>
      <c r="J38" s="146" t="inlineStr">
        <is>
          <t>EL8M</t>
        </is>
      </c>
    </row>
    <row r="39" hidden="1" s="154">
      <c r="B39" s="146" t="inlineStr">
        <is>
          <t>B-3</t>
        </is>
      </c>
      <c r="C39" s="146" t="n"/>
      <c r="D39" s="146" t="n">
        <v>1190</v>
      </c>
      <c r="E39" s="146" t="n">
        <v>995</v>
      </c>
      <c r="F39" s="146" t="n">
        <v>7</v>
      </c>
      <c r="G39" s="187">
        <f>D39*E39*F39/1000000</f>
        <v/>
      </c>
      <c r="H39" s="187">
        <f>G39*40.4</f>
        <v/>
      </c>
      <c r="I39" s="146" t="inlineStr">
        <is>
          <t>1#管廊</t>
        </is>
      </c>
      <c r="J39" s="146" t="inlineStr">
        <is>
          <t>EL8M</t>
        </is>
      </c>
    </row>
    <row r="40" hidden="1" s="154">
      <c r="B40" s="146" t="inlineStr">
        <is>
          <t>B-4</t>
        </is>
      </c>
      <c r="C40" s="13" t="inlineStr">
        <is>
          <t>#</t>
        </is>
      </c>
      <c r="D40" s="146" t="n">
        <v>1190</v>
      </c>
      <c r="E40" s="146" t="n">
        <v>995</v>
      </c>
      <c r="F40" s="146" t="n">
        <v>1</v>
      </c>
      <c r="G40" s="187">
        <f>D40*E40*F40/1000000</f>
        <v/>
      </c>
      <c r="H40" s="187">
        <f>G40*40.4</f>
        <v/>
      </c>
      <c r="I40" s="146" t="inlineStr">
        <is>
          <t>1#管廊</t>
        </is>
      </c>
      <c r="J40" s="146" t="inlineStr">
        <is>
          <t>EL8M</t>
        </is>
      </c>
    </row>
    <row r="41">
      <c r="B41" s="146" t="inlineStr">
        <is>
          <t>B-5</t>
        </is>
      </c>
      <c r="C41" s="146" t="n"/>
      <c r="D41" s="146" t="n">
        <v>2365</v>
      </c>
      <c r="E41" s="146" t="n">
        <v>575</v>
      </c>
      <c r="F41" s="146" t="n">
        <v>1</v>
      </c>
      <c r="G41" s="187">
        <f>D41*E41*F41/1000000</f>
        <v/>
      </c>
      <c r="H41" s="187">
        <f>G41*40.4</f>
        <v/>
      </c>
      <c r="I41" s="146" t="inlineStr">
        <is>
          <t>1#管廊</t>
        </is>
      </c>
      <c r="J41" s="146" t="inlineStr">
        <is>
          <t>EL8M</t>
        </is>
      </c>
    </row>
    <row r="42">
      <c r="B42" s="146" t="inlineStr">
        <is>
          <t>B-6</t>
        </is>
      </c>
      <c r="C42" s="146" t="n"/>
      <c r="D42" s="146" t="n">
        <v>2365</v>
      </c>
      <c r="E42" s="146" t="n">
        <v>605</v>
      </c>
      <c r="F42" s="146" t="n">
        <v>2</v>
      </c>
      <c r="G42" s="187">
        <f>D42*E42*F42/1000000</f>
        <v/>
      </c>
      <c r="H42" s="187">
        <f>G42*40.4</f>
        <v/>
      </c>
      <c r="I42" s="146" t="inlineStr">
        <is>
          <t>1#管廊</t>
        </is>
      </c>
      <c r="J42" s="146" t="inlineStr">
        <is>
          <t>EL8M</t>
        </is>
      </c>
    </row>
    <row r="43" hidden="1" s="154">
      <c r="B43" s="146" t="inlineStr">
        <is>
          <t>B-7</t>
        </is>
      </c>
      <c r="C43" s="13" t="inlineStr">
        <is>
          <t>#</t>
        </is>
      </c>
      <c r="D43" s="146" t="n">
        <v>2365</v>
      </c>
      <c r="E43" s="146" t="n">
        <v>995</v>
      </c>
      <c r="F43" s="146" t="n">
        <v>1</v>
      </c>
      <c r="G43" s="187">
        <f>D43*E43*F43/1000000</f>
        <v/>
      </c>
      <c r="H43" s="187">
        <f>G43*40.4</f>
        <v/>
      </c>
      <c r="I43" s="146" t="inlineStr">
        <is>
          <t>1#管廊</t>
        </is>
      </c>
      <c r="J43" s="146" t="inlineStr">
        <is>
          <t>EL8M</t>
        </is>
      </c>
    </row>
    <row r="44">
      <c r="B44" s="146" t="inlineStr">
        <is>
          <t>B-8</t>
        </is>
      </c>
      <c r="C44" s="13" t="inlineStr">
        <is>
          <t>#</t>
        </is>
      </c>
      <c r="D44" s="146" t="n">
        <v>2365</v>
      </c>
      <c r="E44" s="146" t="n">
        <v>935</v>
      </c>
      <c r="F44" s="146" t="n">
        <v>1</v>
      </c>
      <c r="G44" s="187">
        <f>D44*E44*F44/1000000</f>
        <v/>
      </c>
      <c r="H44" s="187">
        <f>G44*40.4</f>
        <v/>
      </c>
      <c r="I44" s="146" t="inlineStr">
        <is>
          <t>1#管廊</t>
        </is>
      </c>
      <c r="J44" s="146" t="inlineStr">
        <is>
          <t>EL8M</t>
        </is>
      </c>
    </row>
    <row r="45" hidden="1" s="154">
      <c r="B45" s="146" t="inlineStr">
        <is>
          <t>B-9</t>
        </is>
      </c>
      <c r="C45" s="146" t="n"/>
      <c r="D45" s="146" t="n">
        <v>2365</v>
      </c>
      <c r="E45" s="146" t="n">
        <v>995</v>
      </c>
      <c r="F45" s="146" t="n">
        <v>4</v>
      </c>
      <c r="G45" s="187">
        <f>D45*E45*F45/1000000</f>
        <v/>
      </c>
      <c r="H45" s="187">
        <f>G45*40.4</f>
        <v/>
      </c>
      <c r="I45" s="146" t="inlineStr">
        <is>
          <t>1#管廊</t>
        </is>
      </c>
      <c r="J45" s="146" t="inlineStr">
        <is>
          <t>EL8M</t>
        </is>
      </c>
    </row>
    <row r="46">
      <c r="B46" s="146" t="inlineStr">
        <is>
          <t>B-10</t>
        </is>
      </c>
      <c r="C46" s="146" t="n"/>
      <c r="D46" s="146" t="n">
        <v>2365</v>
      </c>
      <c r="E46" s="146" t="n">
        <v>935</v>
      </c>
      <c r="F46" s="146" t="n">
        <v>1</v>
      </c>
      <c r="G46" s="187">
        <f>D46*E46*F46/1000000</f>
        <v/>
      </c>
      <c r="H46" s="187">
        <f>G46*40.4</f>
        <v/>
      </c>
      <c r="I46" s="146" t="inlineStr">
        <is>
          <t>1#管廊</t>
        </is>
      </c>
      <c r="J46" s="146" t="inlineStr">
        <is>
          <t>EL8M</t>
        </is>
      </c>
    </row>
    <row r="47" hidden="1" s="154">
      <c r="B47" s="146" t="inlineStr">
        <is>
          <t>B-11</t>
        </is>
      </c>
      <c r="C47" s="13" t="inlineStr">
        <is>
          <t>#</t>
        </is>
      </c>
      <c r="D47" s="146" t="n">
        <v>2365</v>
      </c>
      <c r="E47" s="146" t="n">
        <v>995</v>
      </c>
      <c r="F47" s="146" t="n">
        <v>1</v>
      </c>
      <c r="G47" s="187">
        <f>D47*E47*F47/1000000</f>
        <v/>
      </c>
      <c r="H47" s="187">
        <f>G47*40.4</f>
        <v/>
      </c>
      <c r="I47" s="146" t="inlineStr">
        <is>
          <t>1#管廊</t>
        </is>
      </c>
      <c r="J47" s="146" t="inlineStr">
        <is>
          <t>EL8M</t>
        </is>
      </c>
    </row>
    <row r="48">
      <c r="B48" s="146" t="inlineStr">
        <is>
          <t>B-12</t>
        </is>
      </c>
      <c r="C48" s="13" t="inlineStr">
        <is>
          <t>#</t>
        </is>
      </c>
      <c r="D48" s="146" t="n">
        <v>2365</v>
      </c>
      <c r="E48" s="146" t="n">
        <v>575</v>
      </c>
      <c r="F48" s="146" t="n">
        <v>1</v>
      </c>
      <c r="G48" s="187">
        <f>D48*E48*F48/1000000</f>
        <v/>
      </c>
      <c r="H48" s="187">
        <f>G48*40.4</f>
        <v/>
      </c>
      <c r="I48" s="146" t="inlineStr">
        <is>
          <t>1#管廊</t>
        </is>
      </c>
      <c r="J48" s="146" t="inlineStr">
        <is>
          <t>EL8M</t>
        </is>
      </c>
    </row>
    <row r="49">
      <c r="B49" s="146" t="inlineStr">
        <is>
          <t>B-13</t>
        </is>
      </c>
      <c r="C49" s="146" t="n"/>
      <c r="D49" s="146" t="n">
        <v>2390</v>
      </c>
      <c r="E49" s="146" t="n">
        <v>575</v>
      </c>
      <c r="F49" s="146" t="n">
        <v>2</v>
      </c>
      <c r="G49" s="187">
        <f>D49*E49*F49/1000000</f>
        <v/>
      </c>
      <c r="H49" s="187">
        <f>G49*40.4</f>
        <v/>
      </c>
      <c r="I49" s="146" t="inlineStr">
        <is>
          <t>1#管廊</t>
        </is>
      </c>
      <c r="J49" s="146" t="inlineStr">
        <is>
          <t>EL8M</t>
        </is>
      </c>
    </row>
    <row r="50">
      <c r="B50" s="146" t="inlineStr">
        <is>
          <t>B-14</t>
        </is>
      </c>
      <c r="C50" s="146" t="n"/>
      <c r="D50" s="146" t="n">
        <v>2390</v>
      </c>
      <c r="E50" s="146" t="n">
        <v>605</v>
      </c>
      <c r="F50" s="146" t="n">
        <v>2</v>
      </c>
      <c r="G50" s="187">
        <f>D50*E50*F50/1000000</f>
        <v/>
      </c>
      <c r="H50" s="187">
        <f>G50*40.4</f>
        <v/>
      </c>
      <c r="I50" s="146" t="inlineStr">
        <is>
          <t>1#管廊</t>
        </is>
      </c>
      <c r="J50" s="146" t="inlineStr">
        <is>
          <t>EL8M</t>
        </is>
      </c>
    </row>
    <row r="51" hidden="1" s="154">
      <c r="B51" s="146" t="inlineStr">
        <is>
          <t>B-15</t>
        </is>
      </c>
      <c r="C51" s="146" t="n"/>
      <c r="D51" s="146" t="n">
        <v>2390</v>
      </c>
      <c r="E51" s="146" t="n">
        <v>995</v>
      </c>
      <c r="F51" s="146" t="n">
        <v>6</v>
      </c>
      <c r="G51" s="187">
        <f>D51*E51*F51/1000000</f>
        <v/>
      </c>
      <c r="H51" s="187">
        <f>G51*40.4</f>
        <v/>
      </c>
      <c r="I51" s="146" t="inlineStr">
        <is>
          <t>1#管廊</t>
        </is>
      </c>
      <c r="J51" s="146" t="inlineStr">
        <is>
          <t>EL8M</t>
        </is>
      </c>
    </row>
    <row r="52">
      <c r="B52" s="146" t="inlineStr">
        <is>
          <t>B-16</t>
        </is>
      </c>
      <c r="C52" s="146" t="n"/>
      <c r="D52" s="146" t="n">
        <v>2390</v>
      </c>
      <c r="E52" s="146" t="n">
        <v>935</v>
      </c>
      <c r="F52" s="146" t="n">
        <v>2</v>
      </c>
      <c r="G52" s="187">
        <f>D52*E52*F52/1000000</f>
        <v/>
      </c>
      <c r="H52" s="187">
        <f>G52*40.4</f>
        <v/>
      </c>
      <c r="I52" s="146" t="inlineStr">
        <is>
          <t>1#管廊</t>
        </is>
      </c>
      <c r="J52" s="146" t="inlineStr">
        <is>
          <t>EL8M</t>
        </is>
      </c>
    </row>
    <row r="53">
      <c r="B53" s="146" t="inlineStr">
        <is>
          <t>B-17</t>
        </is>
      </c>
      <c r="C53" s="146" t="n"/>
      <c r="D53" s="146" t="n">
        <v>1165</v>
      </c>
      <c r="E53" s="146" t="n">
        <v>935</v>
      </c>
      <c r="F53" s="146" t="n">
        <v>1</v>
      </c>
      <c r="G53" s="187">
        <f>D53*E53*F53/1000000</f>
        <v/>
      </c>
      <c r="H53" s="187">
        <f>G53*40.4</f>
        <v/>
      </c>
      <c r="I53" s="146" t="inlineStr">
        <is>
          <t>1#管廊</t>
        </is>
      </c>
      <c r="J53" s="146" t="inlineStr">
        <is>
          <t>EL8M</t>
        </is>
      </c>
    </row>
    <row r="54" hidden="1" s="154">
      <c r="B54" s="146" t="inlineStr">
        <is>
          <t>B-18</t>
        </is>
      </c>
      <c r="C54" s="146" t="n"/>
      <c r="D54" s="146" t="n">
        <v>1165</v>
      </c>
      <c r="E54" s="146" t="n">
        <v>995</v>
      </c>
      <c r="F54" s="146" t="n">
        <v>4</v>
      </c>
      <c r="G54" s="187">
        <f>D54*E54*F54/1000000</f>
        <v/>
      </c>
      <c r="H54" s="187">
        <f>G54*40.4</f>
        <v/>
      </c>
      <c r="I54" s="146" t="inlineStr">
        <is>
          <t>1#管廊</t>
        </is>
      </c>
      <c r="J54" s="146" t="inlineStr">
        <is>
          <t>EL8M</t>
        </is>
      </c>
    </row>
    <row r="55" hidden="1" s="154">
      <c r="B55" s="146" t="inlineStr">
        <is>
          <t>B-19</t>
        </is>
      </c>
      <c r="C55" s="13" t="inlineStr">
        <is>
          <t>#</t>
        </is>
      </c>
      <c r="D55" s="146" t="n">
        <v>1165</v>
      </c>
      <c r="E55" s="146" t="n">
        <v>995</v>
      </c>
      <c r="F55" s="146" t="n">
        <v>1</v>
      </c>
      <c r="G55" s="187">
        <f>D55*E55*F55/1000000</f>
        <v/>
      </c>
      <c r="H55" s="187">
        <f>G55*40.4</f>
        <v/>
      </c>
      <c r="I55" s="146" t="inlineStr">
        <is>
          <t>1#管廊</t>
        </is>
      </c>
      <c r="J55" s="146" t="inlineStr">
        <is>
          <t>EL8M</t>
        </is>
      </c>
    </row>
    <row r="56">
      <c r="B56" s="146" t="inlineStr">
        <is>
          <t>B-20</t>
        </is>
      </c>
      <c r="C56" s="13" t="inlineStr">
        <is>
          <t>#</t>
        </is>
      </c>
      <c r="D56" s="146" t="n">
        <v>1165</v>
      </c>
      <c r="E56" s="146" t="n">
        <v>935</v>
      </c>
      <c r="F56" s="146" t="n">
        <v>1</v>
      </c>
      <c r="G56" s="187">
        <f>D56*E56*F56/1000000</f>
        <v/>
      </c>
      <c r="H56" s="187">
        <f>G56*40.4</f>
        <v/>
      </c>
      <c r="I56" s="146" t="inlineStr">
        <is>
          <t>1#管廊</t>
        </is>
      </c>
      <c r="J56" s="146" t="inlineStr">
        <is>
          <t>EL8M</t>
        </is>
      </c>
    </row>
    <row r="57">
      <c r="B57" s="146" t="inlineStr">
        <is>
          <t>B-21</t>
        </is>
      </c>
      <c r="C57" s="146" t="n"/>
      <c r="D57" s="146" t="n">
        <v>1165</v>
      </c>
      <c r="E57" s="146" t="n">
        <v>575</v>
      </c>
      <c r="F57" s="146" t="n">
        <v>1</v>
      </c>
      <c r="G57" s="187">
        <f>D57*E57*F57/1000000</f>
        <v/>
      </c>
      <c r="H57" s="187">
        <f>G57*40.4</f>
        <v/>
      </c>
      <c r="I57" s="146" t="inlineStr">
        <is>
          <t>1#管廊</t>
        </is>
      </c>
      <c r="J57" s="146" t="inlineStr">
        <is>
          <t>EL8M</t>
        </is>
      </c>
    </row>
    <row r="58">
      <c r="B58" s="146" t="inlineStr">
        <is>
          <t>B-22</t>
        </is>
      </c>
      <c r="C58" s="146" t="n"/>
      <c r="D58" s="146" t="n">
        <v>1165</v>
      </c>
      <c r="E58" s="146" t="n">
        <v>605</v>
      </c>
      <c r="F58" s="146" t="n">
        <v>2</v>
      </c>
      <c r="G58" s="187">
        <f>D58*E58*F58/1000000</f>
        <v/>
      </c>
      <c r="H58" s="187">
        <f>G58*40.4</f>
        <v/>
      </c>
      <c r="I58" s="146" t="inlineStr">
        <is>
          <t>1#管廊</t>
        </is>
      </c>
      <c r="J58" s="146" t="inlineStr">
        <is>
          <t>EL8M</t>
        </is>
      </c>
    </row>
    <row r="59" hidden="1" s="154">
      <c r="B59" s="146" t="inlineStr">
        <is>
          <t>B-23</t>
        </is>
      </c>
      <c r="C59" s="13" t="inlineStr">
        <is>
          <t>#</t>
        </is>
      </c>
      <c r="D59" s="146" t="n">
        <v>1165</v>
      </c>
      <c r="E59" s="146" t="n">
        <v>995</v>
      </c>
      <c r="F59" s="146" t="n">
        <v>1</v>
      </c>
      <c r="G59" s="187">
        <f>D59*E59*F59/1000000</f>
        <v/>
      </c>
      <c r="H59" s="187">
        <f>G59*40.4</f>
        <v/>
      </c>
      <c r="I59" s="146" t="inlineStr">
        <is>
          <t>1#管廊</t>
        </is>
      </c>
      <c r="J59" s="146" t="inlineStr">
        <is>
          <t>EL8M</t>
        </is>
      </c>
    </row>
    <row r="60">
      <c r="B60" s="146" t="inlineStr">
        <is>
          <t>B-24</t>
        </is>
      </c>
      <c r="C60" s="13" t="inlineStr">
        <is>
          <t>#</t>
        </is>
      </c>
      <c r="D60" s="146" t="n">
        <v>1165</v>
      </c>
      <c r="E60" s="146" t="n">
        <v>575</v>
      </c>
      <c r="F60" s="146" t="n">
        <v>1</v>
      </c>
      <c r="G60" s="187">
        <f>D60*E60*F60/1000000</f>
        <v/>
      </c>
      <c r="H60" s="187">
        <f>G60*40.4</f>
        <v/>
      </c>
      <c r="I60" s="146" t="inlineStr">
        <is>
          <t>1#管廊</t>
        </is>
      </c>
      <c r="J60" s="146" t="inlineStr">
        <is>
          <t>EL8M</t>
        </is>
      </c>
    </row>
    <row r="61">
      <c r="B61" s="146" t="inlineStr">
        <is>
          <t>B-25</t>
        </is>
      </c>
      <c r="C61" s="13" t="inlineStr">
        <is>
          <t>#</t>
        </is>
      </c>
      <c r="D61" s="146" t="n">
        <v>990</v>
      </c>
      <c r="E61" s="146" t="n">
        <v>455</v>
      </c>
      <c r="F61" s="146" t="n">
        <v>1</v>
      </c>
      <c r="G61" s="187">
        <f>D61*E61*F61/1000000</f>
        <v/>
      </c>
      <c r="H61" s="187">
        <f>G61*40.4</f>
        <v/>
      </c>
      <c r="I61" s="146" t="inlineStr">
        <is>
          <t>1#管廊</t>
        </is>
      </c>
      <c r="J61" s="146" t="inlineStr">
        <is>
          <t>EL8M</t>
        </is>
      </c>
    </row>
    <row r="62" hidden="1" s="154">
      <c r="B62" s="146" t="inlineStr">
        <is>
          <t>B-26</t>
        </is>
      </c>
      <c r="C62" s="146" t="n"/>
      <c r="D62" s="146" t="n">
        <v>990</v>
      </c>
      <c r="E62" s="146" t="n">
        <v>995</v>
      </c>
      <c r="F62" s="146" t="n">
        <v>3</v>
      </c>
      <c r="G62" s="187">
        <f>D62*E62*F62/1000000</f>
        <v/>
      </c>
      <c r="H62" s="187">
        <f>G62*40.4</f>
        <v/>
      </c>
      <c r="I62" s="146" t="inlineStr">
        <is>
          <t>1#管廊</t>
        </is>
      </c>
      <c r="J62" s="146" t="inlineStr">
        <is>
          <t>EL8M</t>
        </is>
      </c>
    </row>
    <row r="63" hidden="1" s="154">
      <c r="B63" s="146" t="inlineStr">
        <is>
          <t>B-27</t>
        </is>
      </c>
      <c r="C63" s="13" t="inlineStr">
        <is>
          <t>#</t>
        </is>
      </c>
      <c r="D63" s="146" t="n">
        <v>990</v>
      </c>
      <c r="E63" s="146" t="n">
        <v>995</v>
      </c>
      <c r="F63" s="146" t="n">
        <v>1</v>
      </c>
      <c r="G63" s="187">
        <f>D63*E63*F63/1000000</f>
        <v/>
      </c>
      <c r="H63" s="187">
        <f>G63*40.4</f>
        <v/>
      </c>
      <c r="I63" s="146" t="inlineStr">
        <is>
          <t>1#管廊</t>
        </is>
      </c>
      <c r="J63" s="146" t="inlineStr">
        <is>
          <t>EL8M</t>
        </is>
      </c>
    </row>
    <row r="64" hidden="1" s="154">
      <c r="B64" s="146" t="inlineStr">
        <is>
          <t>B-28</t>
        </is>
      </c>
      <c r="C64" s="13" t="inlineStr">
        <is>
          <t>#</t>
        </is>
      </c>
      <c r="D64" s="146" t="n">
        <v>690</v>
      </c>
      <c r="E64" s="146" t="n">
        <v>995</v>
      </c>
      <c r="F64" s="146" t="n">
        <v>1</v>
      </c>
      <c r="G64" s="187">
        <f>D64*E64*F64/1000000</f>
        <v/>
      </c>
      <c r="H64" s="187">
        <f>G64*40.4</f>
        <v/>
      </c>
      <c r="I64" s="146" t="inlineStr">
        <is>
          <t>1#管廊</t>
        </is>
      </c>
      <c r="J64" s="146" t="inlineStr">
        <is>
          <t>EL8M</t>
        </is>
      </c>
    </row>
    <row r="65" hidden="1" s="154">
      <c r="B65" s="146" t="inlineStr">
        <is>
          <t>B-29</t>
        </is>
      </c>
      <c r="C65" s="146" t="n"/>
      <c r="D65" s="146" t="n">
        <v>690</v>
      </c>
      <c r="E65" s="146" t="n">
        <v>995</v>
      </c>
      <c r="F65" s="146" t="n">
        <v>4</v>
      </c>
      <c r="G65" s="187">
        <f>D65*E65*F65/1000000</f>
        <v/>
      </c>
      <c r="H65" s="187">
        <f>G65*40.4</f>
        <v/>
      </c>
      <c r="I65" s="146" t="inlineStr">
        <is>
          <t>1#管廊</t>
        </is>
      </c>
      <c r="J65" s="146" t="inlineStr">
        <is>
          <t>EL8M</t>
        </is>
      </c>
    </row>
    <row r="66" hidden="1" s="154">
      <c r="B66" s="146" t="inlineStr">
        <is>
          <t>B-30</t>
        </is>
      </c>
      <c r="C66" s="13" t="inlineStr">
        <is>
          <t>#</t>
        </is>
      </c>
      <c r="D66" s="146" t="n">
        <v>690</v>
      </c>
      <c r="E66" s="146" t="n">
        <v>995</v>
      </c>
      <c r="F66" s="146" t="n">
        <v>1</v>
      </c>
      <c r="G66" s="187">
        <f>D66*E66*F66/1000000</f>
        <v/>
      </c>
      <c r="H66" s="187">
        <f>G66*40.4</f>
        <v/>
      </c>
      <c r="I66" s="146" t="inlineStr">
        <is>
          <t>1#管廊</t>
        </is>
      </c>
      <c r="J66" s="146" t="inlineStr">
        <is>
          <t>EL8M</t>
        </is>
      </c>
    </row>
    <row r="67">
      <c r="B67" s="146" t="inlineStr">
        <is>
          <t>C-1</t>
        </is>
      </c>
      <c r="C67" s="146" t="n"/>
      <c r="D67" s="146" t="n">
        <v>790</v>
      </c>
      <c r="E67" s="146" t="n">
        <v>965</v>
      </c>
      <c r="F67" s="146" t="n">
        <v>1</v>
      </c>
      <c r="G67" s="187">
        <f>D67*E67*F67/1000000</f>
        <v/>
      </c>
      <c r="H67" s="187">
        <f>G67*40.4</f>
        <v/>
      </c>
      <c r="I67" s="146" t="inlineStr">
        <is>
          <t>1#管廊</t>
        </is>
      </c>
      <c r="J67" s="146" t="inlineStr">
        <is>
          <t>EL9.5M</t>
        </is>
      </c>
    </row>
    <row r="68" hidden="1" s="154">
      <c r="B68" s="146" t="inlineStr">
        <is>
          <t>C-2</t>
        </is>
      </c>
      <c r="C68" s="146" t="n"/>
      <c r="D68" s="146" t="n">
        <v>790</v>
      </c>
      <c r="E68" s="146" t="n">
        <v>995</v>
      </c>
      <c r="F68" s="146" t="n">
        <v>7</v>
      </c>
      <c r="G68" s="187">
        <f>D68*E68*F68/1000000</f>
        <v/>
      </c>
      <c r="H68" s="187">
        <f>G68*40.4</f>
        <v/>
      </c>
      <c r="I68" s="146" t="inlineStr">
        <is>
          <t>1#管廊</t>
        </is>
      </c>
      <c r="J68" s="146" t="inlineStr">
        <is>
          <t>EL9.5M</t>
        </is>
      </c>
    </row>
    <row r="69">
      <c r="B69" s="146" t="inlineStr">
        <is>
          <t>D-1</t>
        </is>
      </c>
      <c r="C69" s="146" t="n"/>
      <c r="D69" s="146" t="n">
        <v>1190</v>
      </c>
      <c r="E69" s="146" t="n">
        <v>605</v>
      </c>
      <c r="F69" s="146" t="n">
        <v>1</v>
      </c>
      <c r="G69" s="187">
        <f>D69*E69*F69/1000000</f>
        <v/>
      </c>
      <c r="H69" s="187">
        <f>G69*40.4</f>
        <v/>
      </c>
      <c r="I69" s="146" t="inlineStr">
        <is>
          <t>1#管廊</t>
        </is>
      </c>
      <c r="J69" s="146" t="inlineStr">
        <is>
          <t>EL10.5M</t>
        </is>
      </c>
    </row>
    <row r="70">
      <c r="B70" s="146" t="inlineStr">
        <is>
          <t>D-2</t>
        </is>
      </c>
      <c r="C70" s="146" t="n"/>
      <c r="D70" s="146" t="n">
        <v>1190</v>
      </c>
      <c r="E70" s="146" t="n">
        <v>635</v>
      </c>
      <c r="F70" s="146" t="n">
        <v>1</v>
      </c>
      <c r="G70" s="187">
        <f>D70*E70*F70/1000000</f>
        <v/>
      </c>
      <c r="H70" s="187">
        <f>G70*40.4</f>
        <v/>
      </c>
      <c r="I70" s="146" t="inlineStr">
        <is>
          <t>1#管廊</t>
        </is>
      </c>
      <c r="J70" s="146" t="inlineStr">
        <is>
          <t>EL10.5M</t>
        </is>
      </c>
    </row>
    <row r="71" hidden="1" s="154">
      <c r="B71" s="146" t="inlineStr">
        <is>
          <t>D-3</t>
        </is>
      </c>
      <c r="C71" s="146" t="n"/>
      <c r="D71" s="146" t="n">
        <v>1190</v>
      </c>
      <c r="E71" s="146" t="n">
        <v>995</v>
      </c>
      <c r="F71" s="146" t="n">
        <v>5</v>
      </c>
      <c r="G71" s="187">
        <f>D71*E71*F71/1000000</f>
        <v/>
      </c>
      <c r="H71" s="187">
        <f>G71*40.4</f>
        <v/>
      </c>
      <c r="I71" s="146" t="inlineStr">
        <is>
          <t>1#管廊</t>
        </is>
      </c>
      <c r="J71" s="146" t="inlineStr">
        <is>
          <t>EL10.5M</t>
        </is>
      </c>
    </row>
    <row r="72" hidden="1" s="154">
      <c r="B72" s="146" t="inlineStr">
        <is>
          <t>D-4</t>
        </is>
      </c>
      <c r="C72" s="13" t="inlineStr">
        <is>
          <t>#</t>
        </is>
      </c>
      <c r="D72" s="146" t="n">
        <v>1190</v>
      </c>
      <c r="E72" s="146" t="n">
        <v>995</v>
      </c>
      <c r="F72" s="146" t="n">
        <v>1</v>
      </c>
      <c r="G72" s="187">
        <f>D72*E72*F72/1000000</f>
        <v/>
      </c>
      <c r="H72" s="187">
        <f>G72*40.4</f>
        <v/>
      </c>
      <c r="I72" s="146" t="inlineStr">
        <is>
          <t>1#管廊</t>
        </is>
      </c>
      <c r="J72" s="146" t="inlineStr">
        <is>
          <t>EL10.5M</t>
        </is>
      </c>
    </row>
    <row r="73" hidden="1" s="154">
      <c r="B73" s="146" t="inlineStr">
        <is>
          <t>D-5</t>
        </is>
      </c>
      <c r="C73" s="13" t="inlineStr">
        <is>
          <t>#</t>
        </is>
      </c>
      <c r="D73" s="146" t="n">
        <v>1190</v>
      </c>
      <c r="E73" s="146" t="n">
        <v>995</v>
      </c>
      <c r="F73" s="146" t="n">
        <v>1</v>
      </c>
      <c r="G73" s="187">
        <f>D73*E73*F73/1000000</f>
        <v/>
      </c>
      <c r="H73" s="187">
        <f>G73*40.4</f>
        <v/>
      </c>
      <c r="I73" s="146" t="inlineStr">
        <is>
          <t>1#管廊</t>
        </is>
      </c>
      <c r="J73" s="146" t="inlineStr">
        <is>
          <t>EL10.5M</t>
        </is>
      </c>
    </row>
    <row r="74" hidden="1" s="154">
      <c r="B74" s="146" t="inlineStr">
        <is>
          <t>D-6</t>
        </is>
      </c>
      <c r="C74" s="13" t="inlineStr">
        <is>
          <t>#</t>
        </is>
      </c>
      <c r="D74" s="146" t="n">
        <v>1190</v>
      </c>
      <c r="E74" s="146" t="n">
        <v>995</v>
      </c>
      <c r="F74" s="146" t="n">
        <v>1</v>
      </c>
      <c r="G74" s="187">
        <f>D74*E74*F74/1000000</f>
        <v/>
      </c>
      <c r="H74" s="187">
        <f>G74*40.4</f>
        <v/>
      </c>
      <c r="I74" s="146" t="inlineStr">
        <is>
          <t>1#管廊</t>
        </is>
      </c>
      <c r="J74" s="146" t="inlineStr">
        <is>
          <t>EL10.5M</t>
        </is>
      </c>
    </row>
    <row r="75">
      <c r="B75" s="146" t="inlineStr">
        <is>
          <t>D-7</t>
        </is>
      </c>
      <c r="C75" s="146" t="n"/>
      <c r="D75" s="146" t="n">
        <v>2365</v>
      </c>
      <c r="E75" s="146" t="n">
        <v>935</v>
      </c>
      <c r="F75" s="146" t="n">
        <v>1</v>
      </c>
      <c r="G75" s="187">
        <f>D75*E75*F75/1000000</f>
        <v/>
      </c>
      <c r="H75" s="187">
        <f>G75*40.4</f>
        <v/>
      </c>
      <c r="I75" s="146" t="inlineStr">
        <is>
          <t>1#管廊</t>
        </is>
      </c>
      <c r="J75" s="146" t="inlineStr">
        <is>
          <t>EL10.5M</t>
        </is>
      </c>
    </row>
    <row r="76" hidden="1" s="154">
      <c r="B76" s="146" t="inlineStr">
        <is>
          <t>D-8</t>
        </is>
      </c>
      <c r="C76" s="146" t="n"/>
      <c r="D76" s="146" t="n">
        <v>2365</v>
      </c>
      <c r="E76" s="146" t="n">
        <v>995</v>
      </c>
      <c r="F76" s="146" t="n">
        <v>4</v>
      </c>
      <c r="G76" s="187">
        <f>D76*E76*F76/1000000</f>
        <v/>
      </c>
      <c r="H76" s="187">
        <f>G76*40.4</f>
        <v/>
      </c>
      <c r="I76" s="146" t="inlineStr">
        <is>
          <t>1#管廊</t>
        </is>
      </c>
      <c r="J76" s="146" t="inlineStr">
        <is>
          <t>EL10.5M</t>
        </is>
      </c>
    </row>
    <row r="77" hidden="1" s="154">
      <c r="B77" s="146" t="inlineStr">
        <is>
          <t>D-9</t>
        </is>
      </c>
      <c r="C77" s="13" t="inlineStr">
        <is>
          <t>#</t>
        </is>
      </c>
      <c r="D77" s="146" t="n">
        <v>2365</v>
      </c>
      <c r="E77" s="146" t="n">
        <v>995</v>
      </c>
      <c r="F77" s="146" t="n">
        <v>1</v>
      </c>
      <c r="G77" s="187">
        <f>D77*E77*F77/1000000</f>
        <v/>
      </c>
      <c r="H77" s="187">
        <f>G77*40.4</f>
        <v/>
      </c>
      <c r="I77" s="146" t="inlineStr">
        <is>
          <t>1#管廊</t>
        </is>
      </c>
      <c r="J77" s="146" t="inlineStr">
        <is>
          <t>EL10.5M</t>
        </is>
      </c>
    </row>
    <row r="78">
      <c r="B78" s="146" t="inlineStr">
        <is>
          <t>D-10</t>
        </is>
      </c>
      <c r="C78" s="13" t="inlineStr">
        <is>
          <t>#</t>
        </is>
      </c>
      <c r="D78" s="146" t="n">
        <v>2365</v>
      </c>
      <c r="E78" s="146" t="n">
        <v>935</v>
      </c>
      <c r="F78" s="146" t="n">
        <v>1</v>
      </c>
      <c r="G78" s="187">
        <f>D78*E78*F78/1000000</f>
        <v/>
      </c>
      <c r="H78" s="187">
        <f>G78*40.4</f>
        <v/>
      </c>
      <c r="I78" s="146" t="inlineStr">
        <is>
          <t>1#管廊</t>
        </is>
      </c>
      <c r="J78" s="146" t="inlineStr">
        <is>
          <t>EL10.5M</t>
        </is>
      </c>
    </row>
    <row r="79">
      <c r="B79" s="146" t="inlineStr">
        <is>
          <t>D-11</t>
        </is>
      </c>
      <c r="C79" s="146" t="n"/>
      <c r="D79" s="146" t="n">
        <v>2365</v>
      </c>
      <c r="E79" s="146" t="n">
        <v>575</v>
      </c>
      <c r="F79" s="146" t="n">
        <v>1</v>
      </c>
      <c r="G79" s="187">
        <f>D79*E79*F79/1000000</f>
        <v/>
      </c>
      <c r="H79" s="187">
        <f>G79*40.4</f>
        <v/>
      </c>
      <c r="I79" s="146" t="inlineStr">
        <is>
          <t>1#管廊</t>
        </is>
      </c>
      <c r="J79" s="146" t="inlineStr">
        <is>
          <t>EL10.5M</t>
        </is>
      </c>
    </row>
    <row r="80">
      <c r="B80" s="146" t="inlineStr">
        <is>
          <t>D-12</t>
        </is>
      </c>
      <c r="C80" s="146" t="n"/>
      <c r="D80" s="146" t="n">
        <v>2365</v>
      </c>
      <c r="E80" s="146" t="n">
        <v>605</v>
      </c>
      <c r="F80" s="146" t="n">
        <v>2</v>
      </c>
      <c r="G80" s="187">
        <f>D80*E80*F80/1000000</f>
        <v/>
      </c>
      <c r="H80" s="187">
        <f>G80*40.4</f>
        <v/>
      </c>
      <c r="I80" s="146" t="inlineStr">
        <is>
          <t>1#管廊</t>
        </is>
      </c>
      <c r="J80" s="146" t="inlineStr">
        <is>
          <t>EL10.5M</t>
        </is>
      </c>
    </row>
    <row r="81" hidden="1" s="154">
      <c r="B81" s="146" t="inlineStr">
        <is>
          <t>D-13</t>
        </is>
      </c>
      <c r="C81" s="13" t="inlineStr">
        <is>
          <t>#</t>
        </is>
      </c>
      <c r="D81" s="146" t="n">
        <v>2365</v>
      </c>
      <c r="E81" s="146" t="n">
        <v>995</v>
      </c>
      <c r="F81" s="146" t="n">
        <v>1</v>
      </c>
      <c r="G81" s="187">
        <f>D81*E81*F81/1000000</f>
        <v/>
      </c>
      <c r="H81" s="187">
        <f>G81*40.4</f>
        <v/>
      </c>
      <c r="I81" s="146" t="inlineStr">
        <is>
          <t>1#管廊</t>
        </is>
      </c>
      <c r="J81" s="146" t="inlineStr">
        <is>
          <t>EL10.5M</t>
        </is>
      </c>
    </row>
    <row r="82">
      <c r="B82" s="146" t="inlineStr">
        <is>
          <t>D-14</t>
        </is>
      </c>
      <c r="C82" s="13" t="inlineStr">
        <is>
          <t>#</t>
        </is>
      </c>
      <c r="D82" s="146" t="n">
        <v>2365</v>
      </c>
      <c r="E82" s="146" t="n">
        <v>575</v>
      </c>
      <c r="F82" s="146" t="n">
        <v>1</v>
      </c>
      <c r="G82" s="187">
        <f>D82*E82*F82/1000000</f>
        <v/>
      </c>
      <c r="H82" s="187">
        <f>G82*40.4</f>
        <v/>
      </c>
      <c r="I82" s="146" t="inlineStr">
        <is>
          <t>1#管廊</t>
        </is>
      </c>
      <c r="J82" s="146" t="inlineStr">
        <is>
          <t>EL10.5M</t>
        </is>
      </c>
    </row>
    <row r="83">
      <c r="B83" s="146" t="inlineStr">
        <is>
          <t>D-15</t>
        </is>
      </c>
      <c r="C83" s="146" t="n"/>
      <c r="D83" s="146" t="n">
        <v>2390</v>
      </c>
      <c r="E83" s="146" t="n">
        <v>575</v>
      </c>
      <c r="F83" s="146" t="n">
        <v>2</v>
      </c>
      <c r="G83" s="187">
        <f>D83*E83*F83/1000000</f>
        <v/>
      </c>
      <c r="H83" s="187">
        <f>G83*40.4</f>
        <v/>
      </c>
      <c r="I83" s="146" t="inlineStr">
        <is>
          <t>1#管廊</t>
        </is>
      </c>
      <c r="J83" s="146" t="inlineStr">
        <is>
          <t>EL10.5M</t>
        </is>
      </c>
    </row>
    <row r="84">
      <c r="B84" s="146" t="inlineStr">
        <is>
          <t>D-16</t>
        </is>
      </c>
      <c r="C84" s="146" t="n"/>
      <c r="D84" s="146" t="n">
        <v>2390</v>
      </c>
      <c r="E84" s="146" t="n">
        <v>605</v>
      </c>
      <c r="F84" s="146" t="n">
        <v>2</v>
      </c>
      <c r="G84" s="187">
        <f>D84*E84*F84/1000000</f>
        <v/>
      </c>
      <c r="H84" s="187">
        <f>G84*40.4</f>
        <v/>
      </c>
      <c r="I84" s="146" t="inlineStr">
        <is>
          <t>1#管廊</t>
        </is>
      </c>
      <c r="J84" s="146" t="inlineStr">
        <is>
          <t>EL10.5M</t>
        </is>
      </c>
    </row>
    <row r="85" hidden="1" s="154">
      <c r="B85" s="146" t="inlineStr">
        <is>
          <t>D-17</t>
        </is>
      </c>
      <c r="C85" s="146" t="n"/>
      <c r="D85" s="146" t="n">
        <v>2390</v>
      </c>
      <c r="E85" s="146" t="n">
        <v>995</v>
      </c>
      <c r="F85" s="146" t="n">
        <v>6</v>
      </c>
      <c r="G85" s="187">
        <f>D85*E85*F85/1000000</f>
        <v/>
      </c>
      <c r="H85" s="187">
        <f>G85*40.4</f>
        <v/>
      </c>
      <c r="I85" s="146" t="inlineStr">
        <is>
          <t>1#管廊</t>
        </is>
      </c>
      <c r="J85" s="146" t="inlineStr">
        <is>
          <t>EL10.5M</t>
        </is>
      </c>
    </row>
    <row r="86">
      <c r="B86" s="146" t="inlineStr">
        <is>
          <t>D-18</t>
        </is>
      </c>
      <c r="C86" s="146" t="n"/>
      <c r="D86" s="146" t="n">
        <v>2390</v>
      </c>
      <c r="E86" s="146" t="n">
        <v>935</v>
      </c>
      <c r="F86" s="146" t="n">
        <v>2</v>
      </c>
      <c r="G86" s="187">
        <f>D86*E86*F86/1000000</f>
        <v/>
      </c>
      <c r="H86" s="187">
        <f>G86*40.4</f>
        <v/>
      </c>
      <c r="I86" s="146" t="inlineStr">
        <is>
          <t>1#管廊</t>
        </is>
      </c>
      <c r="J86" s="146" t="inlineStr">
        <is>
          <t>EL10.5M</t>
        </is>
      </c>
    </row>
    <row r="87">
      <c r="B87" s="146" t="inlineStr">
        <is>
          <t>D-19</t>
        </is>
      </c>
      <c r="C87" s="146" t="n"/>
      <c r="D87" s="146" t="n">
        <v>1165</v>
      </c>
      <c r="E87" s="146" t="n">
        <v>935</v>
      </c>
      <c r="F87" s="146" t="n">
        <v>1</v>
      </c>
      <c r="G87" s="187">
        <f>D87*E87*F87/1000000</f>
        <v/>
      </c>
      <c r="H87" s="187">
        <f>G87*40.4</f>
        <v/>
      </c>
      <c r="I87" s="146" t="inlineStr">
        <is>
          <t>1#管廊</t>
        </is>
      </c>
      <c r="J87" s="146" t="inlineStr">
        <is>
          <t>EL10.5M</t>
        </is>
      </c>
    </row>
    <row r="88" hidden="1" s="154">
      <c r="B88" s="146" t="inlineStr">
        <is>
          <t>D-20</t>
        </is>
      </c>
      <c r="C88" s="146" t="n"/>
      <c r="D88" s="146" t="n">
        <v>1165</v>
      </c>
      <c r="E88" s="146" t="n">
        <v>995</v>
      </c>
      <c r="F88" s="146" t="n">
        <v>4</v>
      </c>
      <c r="G88" s="187">
        <f>D88*E88*F88/1000000</f>
        <v/>
      </c>
      <c r="H88" s="187">
        <f>G88*40.4</f>
        <v/>
      </c>
      <c r="I88" s="146" t="inlineStr">
        <is>
          <t>1#管廊</t>
        </is>
      </c>
      <c r="J88" s="146" t="inlineStr">
        <is>
          <t>EL10.5M</t>
        </is>
      </c>
    </row>
    <row r="89" hidden="1" s="154">
      <c r="B89" s="146" t="inlineStr">
        <is>
          <t>D-21</t>
        </is>
      </c>
      <c r="C89" s="13" t="inlineStr">
        <is>
          <t>#</t>
        </is>
      </c>
      <c r="D89" s="146" t="n">
        <v>1165</v>
      </c>
      <c r="E89" s="146" t="n">
        <v>995</v>
      </c>
      <c r="F89" s="146" t="n">
        <v>1</v>
      </c>
      <c r="G89" s="187">
        <f>D89*E89*F89/1000000</f>
        <v/>
      </c>
      <c r="H89" s="187">
        <f>G89*40.4</f>
        <v/>
      </c>
      <c r="I89" s="146" t="inlineStr">
        <is>
          <t>1#管廊</t>
        </is>
      </c>
      <c r="J89" s="146" t="inlineStr">
        <is>
          <t>EL10.5M</t>
        </is>
      </c>
    </row>
    <row r="90">
      <c r="B90" s="146" t="inlineStr">
        <is>
          <t>D-22</t>
        </is>
      </c>
      <c r="C90" s="13" t="inlineStr">
        <is>
          <t>#</t>
        </is>
      </c>
      <c r="D90" s="146" t="n">
        <v>1165</v>
      </c>
      <c r="E90" s="146" t="n">
        <v>935</v>
      </c>
      <c r="F90" s="146" t="n">
        <v>1</v>
      </c>
      <c r="G90" s="187">
        <f>D90*E90*F90/1000000</f>
        <v/>
      </c>
      <c r="H90" s="187">
        <f>G90*40.4</f>
        <v/>
      </c>
      <c r="I90" s="146" t="inlineStr">
        <is>
          <t>1#管廊</t>
        </is>
      </c>
      <c r="J90" s="146" t="inlineStr">
        <is>
          <t>EL10.5M</t>
        </is>
      </c>
    </row>
    <row r="91">
      <c r="B91" s="146" t="inlineStr">
        <is>
          <t>D-23</t>
        </is>
      </c>
      <c r="C91" s="146" t="n"/>
      <c r="D91" s="146" t="n">
        <v>1165</v>
      </c>
      <c r="E91" s="146" t="n">
        <v>575</v>
      </c>
      <c r="F91" s="146" t="n">
        <v>1</v>
      </c>
      <c r="G91" s="187">
        <f>D91*E91*F91/1000000</f>
        <v/>
      </c>
      <c r="H91" s="187">
        <f>G91*40.4</f>
        <v/>
      </c>
      <c r="I91" s="146" t="inlineStr">
        <is>
          <t>1#管廊</t>
        </is>
      </c>
      <c r="J91" s="146" t="inlineStr">
        <is>
          <t>EL10.5M</t>
        </is>
      </c>
    </row>
    <row r="92">
      <c r="B92" s="146" t="inlineStr">
        <is>
          <t>D-24</t>
        </is>
      </c>
      <c r="C92" s="146" t="n"/>
      <c r="D92" s="146" t="n">
        <v>1165</v>
      </c>
      <c r="E92" s="146" t="n">
        <v>605</v>
      </c>
      <c r="F92" s="146" t="n">
        <v>2</v>
      </c>
      <c r="G92" s="187">
        <f>D92*E92*F92/1000000</f>
        <v/>
      </c>
      <c r="H92" s="187">
        <f>G92*40.4</f>
        <v/>
      </c>
      <c r="I92" s="146" t="inlineStr">
        <is>
          <t>1#管廊</t>
        </is>
      </c>
      <c r="J92" s="146" t="inlineStr">
        <is>
          <t>EL10.5M</t>
        </is>
      </c>
    </row>
    <row r="93" hidden="1" s="154">
      <c r="B93" s="146" t="inlineStr">
        <is>
          <t>D-25</t>
        </is>
      </c>
      <c r="C93" s="13" t="inlineStr">
        <is>
          <t>#</t>
        </is>
      </c>
      <c r="D93" s="146" t="n">
        <v>1165</v>
      </c>
      <c r="E93" s="146" t="n">
        <v>995</v>
      </c>
      <c r="F93" s="146" t="n">
        <v>1</v>
      </c>
      <c r="G93" s="187">
        <f>D93*E93*F93/1000000</f>
        <v/>
      </c>
      <c r="H93" s="187">
        <f>G93*40.4</f>
        <v/>
      </c>
      <c r="I93" s="146" t="inlineStr">
        <is>
          <t>1#管廊</t>
        </is>
      </c>
      <c r="J93" s="146" t="inlineStr">
        <is>
          <t>EL10.5M</t>
        </is>
      </c>
    </row>
    <row r="94">
      <c r="B94" s="146" t="inlineStr">
        <is>
          <t>D-26</t>
        </is>
      </c>
      <c r="C94" s="13" t="inlineStr">
        <is>
          <t>#</t>
        </is>
      </c>
      <c r="D94" s="146" t="n">
        <v>1165</v>
      </c>
      <c r="E94" s="146" t="n">
        <v>575</v>
      </c>
      <c r="F94" s="146" t="n">
        <v>1</v>
      </c>
      <c r="G94" s="187">
        <f>D94*E94*F94/1000000</f>
        <v/>
      </c>
      <c r="H94" s="187">
        <f>G94*40.4</f>
        <v/>
      </c>
      <c r="I94" s="146" t="inlineStr">
        <is>
          <t>1#管廊</t>
        </is>
      </c>
      <c r="J94" s="146" t="inlineStr">
        <is>
          <t>EL10.5M</t>
        </is>
      </c>
    </row>
    <row r="95">
      <c r="B95" s="146" t="inlineStr">
        <is>
          <t>D-27</t>
        </is>
      </c>
      <c r="C95" s="13" t="inlineStr">
        <is>
          <t>#</t>
        </is>
      </c>
      <c r="D95" s="146" t="n">
        <v>1790</v>
      </c>
      <c r="E95" s="146" t="n">
        <v>425</v>
      </c>
      <c r="F95" s="146" t="n">
        <v>1</v>
      </c>
      <c r="G95" s="187">
        <f>D95*E95*F95/1000000</f>
        <v/>
      </c>
      <c r="H95" s="187">
        <f>G95*40.4</f>
        <v/>
      </c>
      <c r="I95" s="146" t="inlineStr">
        <is>
          <t>1#管廊</t>
        </is>
      </c>
      <c r="J95" s="146" t="inlineStr">
        <is>
          <t>EL10.5M</t>
        </is>
      </c>
    </row>
    <row r="96" hidden="1" s="154">
      <c r="B96" s="146" t="inlineStr">
        <is>
          <t>D-28</t>
        </is>
      </c>
      <c r="C96" s="146" t="n"/>
      <c r="D96" s="146" t="n">
        <v>1790</v>
      </c>
      <c r="E96" s="146" t="n">
        <v>995</v>
      </c>
      <c r="F96" s="146" t="n">
        <v>5</v>
      </c>
      <c r="G96" s="187">
        <f>D96*E96*F96/1000000</f>
        <v/>
      </c>
      <c r="H96" s="187">
        <f>G96*40.4</f>
        <v/>
      </c>
      <c r="I96" s="146" t="inlineStr">
        <is>
          <t>1#管廊</t>
        </is>
      </c>
      <c r="J96" s="146" t="inlineStr">
        <is>
          <t>EL10.5M</t>
        </is>
      </c>
    </row>
    <row r="97" hidden="1" s="154">
      <c r="B97" s="146" t="inlineStr">
        <is>
          <t>D-29</t>
        </is>
      </c>
      <c r="C97" s="13" t="inlineStr">
        <is>
          <t>#</t>
        </is>
      </c>
      <c r="D97" s="146" t="n">
        <v>1790</v>
      </c>
      <c r="E97" s="146" t="n">
        <v>995</v>
      </c>
      <c r="F97" s="146" t="n">
        <v>1</v>
      </c>
      <c r="G97" s="187">
        <f>D97*E97*F97/1000000</f>
        <v/>
      </c>
      <c r="H97" s="187">
        <f>G97*40.4</f>
        <v/>
      </c>
      <c r="I97" s="146" t="inlineStr">
        <is>
          <t>1#管廊</t>
        </is>
      </c>
      <c r="J97" s="146" t="inlineStr">
        <is>
          <t>EL10.5M</t>
        </is>
      </c>
    </row>
    <row r="98" hidden="1" s="154">
      <c r="B98" s="146" t="inlineStr">
        <is>
          <t>D-30</t>
        </is>
      </c>
      <c r="C98" s="13" t="inlineStr">
        <is>
          <t>#</t>
        </is>
      </c>
      <c r="D98" s="146" t="n">
        <v>1790</v>
      </c>
      <c r="E98" s="146" t="n">
        <v>995</v>
      </c>
      <c r="F98" s="146" t="n">
        <v>1</v>
      </c>
      <c r="G98" s="187">
        <f>D98*E98*F98/1000000</f>
        <v/>
      </c>
      <c r="H98" s="187">
        <f>G98*40.4</f>
        <v/>
      </c>
      <c r="I98" s="146" t="inlineStr">
        <is>
          <t>1#管廊</t>
        </is>
      </c>
      <c r="J98" s="146" t="inlineStr">
        <is>
          <t>EL10.5M</t>
        </is>
      </c>
    </row>
    <row r="99" hidden="1" s="154">
      <c r="B99" s="146" t="inlineStr">
        <is>
          <t>D-31</t>
        </is>
      </c>
      <c r="C99" s="146" t="n"/>
      <c r="D99" s="146" t="n">
        <v>990</v>
      </c>
      <c r="E99" s="146" t="n">
        <v>995</v>
      </c>
      <c r="F99" s="146" t="n">
        <v>2</v>
      </c>
      <c r="G99" s="187">
        <f>D99*E99*F99/1000000</f>
        <v/>
      </c>
      <c r="H99" s="187">
        <f>G99*40.4</f>
        <v/>
      </c>
      <c r="I99" s="146" t="inlineStr">
        <is>
          <t>1#管廊</t>
        </is>
      </c>
      <c r="J99" s="146" t="inlineStr">
        <is>
          <t>EL10.5M</t>
        </is>
      </c>
    </row>
    <row r="100" hidden="1" s="154">
      <c r="B100" s="146" t="inlineStr">
        <is>
          <t>D-32</t>
        </is>
      </c>
      <c r="C100" s="13" t="inlineStr">
        <is>
          <t>#</t>
        </is>
      </c>
      <c r="D100" s="146" t="n">
        <v>990</v>
      </c>
      <c r="E100" s="146" t="n">
        <v>995</v>
      </c>
      <c r="F100" s="146" t="n">
        <v>1</v>
      </c>
      <c r="G100" s="187">
        <f>D100*E100*F100/1000000</f>
        <v/>
      </c>
      <c r="H100" s="187">
        <f>G100*40.4</f>
        <v/>
      </c>
      <c r="I100" s="146" t="inlineStr">
        <is>
          <t>1#管廊</t>
        </is>
      </c>
      <c r="J100" s="146" t="inlineStr">
        <is>
          <t>EL10.5M</t>
        </is>
      </c>
    </row>
    <row r="101" hidden="1" s="154">
      <c r="B101" s="146" t="inlineStr">
        <is>
          <t>D-33</t>
        </is>
      </c>
      <c r="C101" s="13" t="inlineStr">
        <is>
          <t>#</t>
        </is>
      </c>
      <c r="D101" s="146" t="n">
        <v>990</v>
      </c>
      <c r="E101" s="146" t="n">
        <v>995</v>
      </c>
      <c r="F101" s="146" t="n">
        <v>1</v>
      </c>
      <c r="G101" s="187">
        <f>D101*E101*F101/1000000</f>
        <v/>
      </c>
      <c r="H101" s="187">
        <f>G101*40.4</f>
        <v/>
      </c>
      <c r="I101" s="146" t="inlineStr">
        <is>
          <t>1#管廊</t>
        </is>
      </c>
      <c r="J101" s="146" t="inlineStr">
        <is>
          <t>EL10.5M</t>
        </is>
      </c>
    </row>
    <row r="102" hidden="1" s="154">
      <c r="B102" s="146" t="inlineStr">
        <is>
          <t>D-34</t>
        </is>
      </c>
      <c r="C102" s="146" t="n"/>
      <c r="D102" s="146" t="n">
        <v>690</v>
      </c>
      <c r="E102" s="146" t="n">
        <v>995</v>
      </c>
      <c r="F102" s="146" t="n">
        <v>4</v>
      </c>
      <c r="G102" s="187">
        <f>D102*E102*F102/1000000</f>
        <v/>
      </c>
      <c r="H102" s="187">
        <f>G102*40.4</f>
        <v/>
      </c>
      <c r="I102" s="146" t="inlineStr">
        <is>
          <t>1#管廊</t>
        </is>
      </c>
      <c r="J102" s="146" t="inlineStr">
        <is>
          <t>EL10.5M</t>
        </is>
      </c>
    </row>
    <row r="103" hidden="1" s="154">
      <c r="B103" s="146" t="inlineStr">
        <is>
          <t>D-35</t>
        </is>
      </c>
      <c r="C103" s="13" t="inlineStr">
        <is>
          <t>#</t>
        </is>
      </c>
      <c r="D103" s="146" t="n">
        <v>690</v>
      </c>
      <c r="E103" s="146" t="n">
        <v>995</v>
      </c>
      <c r="F103" s="146" t="n">
        <v>1</v>
      </c>
      <c r="G103" s="187">
        <f>D103*E103*F103/1000000</f>
        <v/>
      </c>
      <c r="H103" s="187">
        <f>G103*40.4</f>
        <v/>
      </c>
      <c r="I103" s="146" t="inlineStr">
        <is>
          <t>1#管廊</t>
        </is>
      </c>
      <c r="J103" s="146" t="inlineStr">
        <is>
          <t>EL10.5M</t>
        </is>
      </c>
    </row>
    <row r="104">
      <c r="B104" s="146" t="inlineStr">
        <is>
          <t>E-1</t>
        </is>
      </c>
      <c r="C104" s="146" t="n"/>
      <c r="D104" s="146" t="n">
        <v>790</v>
      </c>
      <c r="E104" s="146" t="n">
        <v>905</v>
      </c>
      <c r="F104" s="146" t="n">
        <v>2</v>
      </c>
      <c r="G104" s="187">
        <f>D104*E104*F104/1000000</f>
        <v/>
      </c>
      <c r="H104" s="187">
        <f>G104*40.4</f>
        <v/>
      </c>
      <c r="I104" s="146" t="inlineStr">
        <is>
          <t>1#管廊</t>
        </is>
      </c>
      <c r="J104" s="146" t="inlineStr">
        <is>
          <t>EL13.5M</t>
        </is>
      </c>
    </row>
    <row r="105" hidden="1" s="154">
      <c r="B105" s="146" t="inlineStr">
        <is>
          <t>E-2</t>
        </is>
      </c>
      <c r="C105" s="146" t="n"/>
      <c r="D105" s="146" t="n">
        <v>790</v>
      </c>
      <c r="E105" s="146" t="n">
        <v>995</v>
      </c>
      <c r="F105" s="146" t="n">
        <v>93</v>
      </c>
      <c r="G105" s="187">
        <f>D105*E105*F105/1000000</f>
        <v/>
      </c>
      <c r="H105" s="187">
        <f>G105*40.4</f>
        <v/>
      </c>
      <c r="I105" s="146" t="inlineStr">
        <is>
          <t>1#管廊</t>
        </is>
      </c>
      <c r="J105" s="146" t="inlineStr">
        <is>
          <t>EL13.5M</t>
        </is>
      </c>
    </row>
    <row r="106" hidden="1" s="154">
      <c r="B106" s="146" t="inlineStr">
        <is>
          <t>E-3</t>
        </is>
      </c>
      <c r="C106" s="13" t="inlineStr">
        <is>
          <t>#</t>
        </is>
      </c>
      <c r="D106" s="146" t="n">
        <v>790</v>
      </c>
      <c r="E106" s="146" t="n">
        <v>995</v>
      </c>
      <c r="F106" s="146" t="n">
        <v>1</v>
      </c>
      <c r="G106" s="187">
        <f>D106*E106*F106/1000000</f>
        <v/>
      </c>
      <c r="H106" s="187">
        <f>G106*40.4</f>
        <v/>
      </c>
      <c r="I106" s="146" t="inlineStr">
        <is>
          <t>1#管廊</t>
        </is>
      </c>
      <c r="J106" s="146" t="inlineStr">
        <is>
          <t>EL13.5M</t>
        </is>
      </c>
    </row>
    <row r="107" hidden="1" s="154">
      <c r="B107" s="146" t="inlineStr">
        <is>
          <t>E-4</t>
        </is>
      </c>
      <c r="C107" s="13" t="inlineStr">
        <is>
          <t>#</t>
        </is>
      </c>
      <c r="D107" s="146" t="n">
        <v>790</v>
      </c>
      <c r="E107" s="146" t="n">
        <v>995</v>
      </c>
      <c r="F107" s="146" t="n">
        <v>1</v>
      </c>
      <c r="G107" s="187">
        <f>D107*E107*F107/1000000</f>
        <v/>
      </c>
      <c r="H107" s="187">
        <f>G107*40.4</f>
        <v/>
      </c>
      <c r="I107" s="146" t="inlineStr">
        <is>
          <t>1#管廊</t>
        </is>
      </c>
      <c r="J107" s="146" t="inlineStr">
        <is>
          <t>EL13.5M</t>
        </is>
      </c>
    </row>
    <row r="108" hidden="1" s="154">
      <c r="B108" s="146" t="inlineStr">
        <is>
          <t>E-5</t>
        </is>
      </c>
      <c r="C108" s="13" t="inlineStr">
        <is>
          <t>#</t>
        </is>
      </c>
      <c r="D108" s="146" t="n">
        <v>790</v>
      </c>
      <c r="E108" s="146" t="n">
        <v>995</v>
      </c>
      <c r="F108" s="146" t="n">
        <v>1</v>
      </c>
      <c r="G108" s="187">
        <f>D108*E108*F108/1000000</f>
        <v/>
      </c>
      <c r="H108" s="187">
        <f>G108*40.4</f>
        <v/>
      </c>
      <c r="I108" s="146" t="inlineStr">
        <is>
          <t>1#管廊</t>
        </is>
      </c>
      <c r="J108" s="146" t="inlineStr">
        <is>
          <t>EL13.5M</t>
        </is>
      </c>
    </row>
    <row r="109" hidden="1" s="154">
      <c r="B109" s="146" t="inlineStr">
        <is>
          <t>E-6</t>
        </is>
      </c>
      <c r="C109" s="13" t="inlineStr">
        <is>
          <t>#</t>
        </is>
      </c>
      <c r="D109" s="146" t="n">
        <v>790</v>
      </c>
      <c r="E109" s="146" t="n">
        <v>990</v>
      </c>
      <c r="F109" s="146" t="n">
        <v>1</v>
      </c>
      <c r="G109" s="187">
        <f>D109*E109*F109/1000000</f>
        <v/>
      </c>
      <c r="H109" s="187">
        <f>G109*40.4</f>
        <v/>
      </c>
      <c r="I109" s="146" t="inlineStr">
        <is>
          <t>1#管廊</t>
        </is>
      </c>
      <c r="J109" s="146" t="inlineStr">
        <is>
          <t>EL13.5M</t>
        </is>
      </c>
    </row>
    <row r="110">
      <c r="B110" s="146" t="inlineStr">
        <is>
          <t>F-1</t>
        </is>
      </c>
      <c r="C110" s="146" t="n"/>
      <c r="D110" s="146" t="n">
        <v>790</v>
      </c>
      <c r="E110" s="146" t="n">
        <v>965</v>
      </c>
      <c r="F110" s="146" t="n">
        <v>1</v>
      </c>
      <c r="G110" s="187">
        <f>D110*E110*F110/1000000</f>
        <v/>
      </c>
      <c r="H110" s="187">
        <f>G110*40.4</f>
        <v/>
      </c>
      <c r="I110" s="146" t="inlineStr">
        <is>
          <t>1#管廊</t>
        </is>
      </c>
      <c r="J110" s="146" t="inlineStr">
        <is>
          <t>EL16M</t>
        </is>
      </c>
    </row>
    <row r="111" hidden="1" s="154">
      <c r="B111" s="146" t="inlineStr">
        <is>
          <t>F-2</t>
        </is>
      </c>
      <c r="C111" s="146" t="n"/>
      <c r="D111" s="146" t="n">
        <v>790</v>
      </c>
      <c r="E111" s="146" t="n">
        <v>995</v>
      </c>
      <c r="F111" s="146" t="n">
        <v>5</v>
      </c>
      <c r="G111" s="187">
        <f>D111*E111*F111/1000000</f>
        <v/>
      </c>
      <c r="H111" s="187">
        <f>G111*40.4</f>
        <v/>
      </c>
      <c r="I111" s="146" t="inlineStr">
        <is>
          <t>1#管廊</t>
        </is>
      </c>
      <c r="J111" s="146" t="inlineStr">
        <is>
          <t>EL16M</t>
        </is>
      </c>
    </row>
    <row r="112">
      <c r="B112" s="146" t="inlineStr">
        <is>
          <t>F-3</t>
        </is>
      </c>
      <c r="C112" s="146" t="n"/>
      <c r="D112" s="146" t="n">
        <v>790</v>
      </c>
      <c r="E112" s="146" t="n">
        <v>575</v>
      </c>
      <c r="F112" s="146" t="n">
        <v>1</v>
      </c>
      <c r="G112" s="187">
        <f>D112*E112*F112/1000000</f>
        <v/>
      </c>
      <c r="H112" s="187">
        <f>G112*40.4</f>
        <v/>
      </c>
      <c r="I112" s="146" t="inlineStr">
        <is>
          <t>1#管廊</t>
        </is>
      </c>
      <c r="J112" s="146" t="inlineStr">
        <is>
          <t>EL16M</t>
        </is>
      </c>
    </row>
    <row r="113">
      <c r="B113" s="146" t="inlineStr">
        <is>
          <t>F-4</t>
        </is>
      </c>
      <c r="C113" s="146" t="n"/>
      <c r="D113" s="146" t="n">
        <v>790</v>
      </c>
      <c r="E113" s="146" t="n">
        <v>605</v>
      </c>
      <c r="F113" s="146" t="n">
        <v>1</v>
      </c>
      <c r="G113" s="187">
        <f>D113*E113*F113/1000000</f>
        <v/>
      </c>
      <c r="H113" s="187">
        <f>G113*40.4</f>
        <v/>
      </c>
      <c r="I113" s="146" t="inlineStr">
        <is>
          <t>1#管廊</t>
        </is>
      </c>
      <c r="J113" s="146" t="inlineStr">
        <is>
          <t>EL16M</t>
        </is>
      </c>
    </row>
    <row r="114" hidden="1" s="154">
      <c r="B114" s="146" t="inlineStr">
        <is>
          <t>F-5</t>
        </is>
      </c>
      <c r="C114" s="146" t="n"/>
      <c r="D114" s="146" t="n">
        <v>990</v>
      </c>
      <c r="E114" s="146" t="n">
        <v>995</v>
      </c>
      <c r="F114" s="146" t="n">
        <v>4</v>
      </c>
      <c r="G114" s="187">
        <f>D114*E114*F114/1000000</f>
        <v/>
      </c>
      <c r="H114" s="187">
        <f>G114*40.4</f>
        <v/>
      </c>
      <c r="I114" s="146" t="inlineStr">
        <is>
          <t>1#管廊</t>
        </is>
      </c>
      <c r="J114" s="146" t="inlineStr">
        <is>
          <t>EL16M</t>
        </is>
      </c>
    </row>
    <row r="115">
      <c r="B115" s="146" t="inlineStr">
        <is>
          <t>G-1</t>
        </is>
      </c>
      <c r="C115" s="146" t="n"/>
      <c r="D115" s="146" t="n">
        <v>1940</v>
      </c>
      <c r="E115" s="146" t="n">
        <v>545</v>
      </c>
      <c r="F115" s="146" t="n">
        <v>5</v>
      </c>
      <c r="G115" s="187">
        <f>D115*E115*F115/1000000</f>
        <v/>
      </c>
      <c r="H115" s="187">
        <f>G115*40.4</f>
        <v/>
      </c>
      <c r="I115" s="146" t="inlineStr">
        <is>
          <t>1#管廊</t>
        </is>
      </c>
      <c r="J115" s="146" t="inlineStr">
        <is>
          <t>楼梯平台</t>
        </is>
      </c>
    </row>
    <row r="116" hidden="1" s="154">
      <c r="B116" s="146" t="inlineStr">
        <is>
          <t>G-2</t>
        </is>
      </c>
      <c r="C116" s="146" t="n"/>
      <c r="D116" s="146" t="n">
        <v>1940</v>
      </c>
      <c r="E116" s="146" t="n">
        <v>995</v>
      </c>
      <c r="F116" s="146" t="n">
        <v>2</v>
      </c>
      <c r="G116" s="187">
        <f>D116*E116*F116/1000000</f>
        <v/>
      </c>
      <c r="H116" s="187">
        <f>G116*40.4</f>
        <v/>
      </c>
      <c r="I116" s="146" t="inlineStr">
        <is>
          <t>1#管廊</t>
        </is>
      </c>
      <c r="J116" s="146" t="inlineStr">
        <is>
          <t>楼梯平台</t>
        </is>
      </c>
    </row>
    <row r="117">
      <c r="B117" s="146" t="inlineStr">
        <is>
          <t>G-3</t>
        </is>
      </c>
      <c r="C117" s="146" t="n"/>
      <c r="D117" s="146" t="n">
        <v>1940</v>
      </c>
      <c r="E117" s="146" t="n">
        <v>695</v>
      </c>
      <c r="F117" s="146" t="n">
        <v>1</v>
      </c>
      <c r="G117" s="187">
        <f>D117*E117*F117/1000000</f>
        <v/>
      </c>
      <c r="H117" s="187">
        <f>G117*40.4</f>
        <v/>
      </c>
      <c r="I117" s="146" t="inlineStr">
        <is>
          <t>1#管廊</t>
        </is>
      </c>
      <c r="J117" s="146" t="inlineStr">
        <is>
          <t>楼梯平台</t>
        </is>
      </c>
    </row>
    <row r="118">
      <c r="B118" s="146" t="inlineStr">
        <is>
          <t>G-4</t>
        </is>
      </c>
      <c r="C118" s="146" t="n"/>
      <c r="D118" s="146" t="n">
        <v>890</v>
      </c>
      <c r="E118" s="146" t="n">
        <v>515</v>
      </c>
      <c r="F118" s="146" t="n">
        <v>2</v>
      </c>
      <c r="G118" s="187">
        <f>D118*E118*F118/1000000</f>
        <v/>
      </c>
      <c r="H118" s="187">
        <f>G118*40.4</f>
        <v/>
      </c>
      <c r="I118" s="146" t="inlineStr">
        <is>
          <t>1#管廊</t>
        </is>
      </c>
      <c r="J118" s="146" t="inlineStr">
        <is>
          <t>楼梯平台</t>
        </is>
      </c>
    </row>
    <row r="119" hidden="1" s="154">
      <c r="B119" s="146" t="inlineStr">
        <is>
          <t>H-1</t>
        </is>
      </c>
      <c r="C119" s="13" t="inlineStr">
        <is>
          <t>#</t>
        </is>
      </c>
      <c r="D119" s="146" t="n">
        <v>1190</v>
      </c>
      <c r="E119" s="146" t="n">
        <v>995</v>
      </c>
      <c r="F119" s="146" t="n">
        <v>1</v>
      </c>
      <c r="G119" s="187">
        <f>D119*E119*F119/1000000</f>
        <v/>
      </c>
      <c r="H119" s="187">
        <f>G119*40.4</f>
        <v/>
      </c>
      <c r="I119" s="146" t="inlineStr">
        <is>
          <t>2#管廊</t>
        </is>
      </c>
      <c r="J119" s="146" t="inlineStr">
        <is>
          <t>EL5.5M</t>
        </is>
      </c>
    </row>
    <row r="120" hidden="1" s="154">
      <c r="B120" s="146" t="inlineStr">
        <is>
          <t>H-2</t>
        </is>
      </c>
      <c r="C120" s="146" t="n"/>
      <c r="D120" s="146" t="n">
        <v>1190</v>
      </c>
      <c r="E120" s="146" t="n">
        <v>995</v>
      </c>
      <c r="F120" s="146" t="n">
        <v>2</v>
      </c>
      <c r="G120" s="187">
        <f>D120*E120*F120/1000000</f>
        <v/>
      </c>
      <c r="H120" s="187">
        <f>G120*40.4</f>
        <v/>
      </c>
      <c r="I120" s="146" t="inlineStr">
        <is>
          <t>2#管廊</t>
        </is>
      </c>
      <c r="J120" s="146" t="inlineStr">
        <is>
          <t>EL5.5M</t>
        </is>
      </c>
    </row>
    <row r="121">
      <c r="B121" s="146" t="inlineStr">
        <is>
          <t>H-3</t>
        </is>
      </c>
      <c r="C121" s="13" t="inlineStr">
        <is>
          <t>#</t>
        </is>
      </c>
      <c r="D121" s="146" t="n">
        <v>1190</v>
      </c>
      <c r="E121" s="146" t="n">
        <v>485</v>
      </c>
      <c r="F121" s="146" t="n">
        <v>1</v>
      </c>
      <c r="G121" s="187">
        <f>D121*E121*F121/1000000</f>
        <v/>
      </c>
      <c r="H121" s="187">
        <f>G121*40.4</f>
        <v/>
      </c>
      <c r="I121" s="146" t="inlineStr">
        <is>
          <t>2#管廊</t>
        </is>
      </c>
      <c r="J121" s="146" t="inlineStr">
        <is>
          <t>EL5.5M</t>
        </is>
      </c>
    </row>
    <row r="122">
      <c r="B122" s="146" t="inlineStr">
        <is>
          <t>J-1</t>
        </is>
      </c>
      <c r="C122" s="146" t="n"/>
      <c r="D122" s="146" t="n">
        <v>900</v>
      </c>
      <c r="E122" s="146" t="n">
        <v>635</v>
      </c>
      <c r="F122" s="146" t="n">
        <v>4</v>
      </c>
      <c r="G122" s="187">
        <f>D122*E122*F122/1000000</f>
        <v/>
      </c>
      <c r="H122" s="187">
        <f>G122*40.4</f>
        <v/>
      </c>
      <c r="I122" s="146" t="inlineStr">
        <is>
          <t>2#管廊</t>
        </is>
      </c>
      <c r="J122" s="146" t="inlineStr">
        <is>
          <t>EL6.5M</t>
        </is>
      </c>
    </row>
    <row r="123">
      <c r="B123" s="146" t="inlineStr">
        <is>
          <t>J-2</t>
        </is>
      </c>
      <c r="C123" s="146" t="n"/>
      <c r="D123" s="146" t="n">
        <v>900</v>
      </c>
      <c r="E123" s="146" t="n">
        <v>605</v>
      </c>
      <c r="F123" s="146" t="n">
        <v>1</v>
      </c>
      <c r="G123" s="187">
        <f>D123*E123*F123/1000000</f>
        <v/>
      </c>
      <c r="H123" s="187">
        <f>G123*40.4</f>
        <v/>
      </c>
      <c r="I123" s="146" t="inlineStr">
        <is>
          <t>2#管廊</t>
        </is>
      </c>
      <c r="J123" s="146" t="inlineStr">
        <is>
          <t>EL6.5M</t>
        </is>
      </c>
    </row>
    <row r="124">
      <c r="B124" s="146" t="inlineStr">
        <is>
          <t>J-3</t>
        </is>
      </c>
      <c r="C124" s="146" t="n"/>
      <c r="D124" s="146" t="n">
        <v>900</v>
      </c>
      <c r="E124" s="146" t="n">
        <v>665</v>
      </c>
      <c r="F124" s="146" t="n">
        <v>3</v>
      </c>
      <c r="G124" s="187">
        <f>D124*E124*F124/1000000</f>
        <v/>
      </c>
      <c r="H124" s="187">
        <f>G124*40.4</f>
        <v/>
      </c>
      <c r="I124" s="146" t="inlineStr">
        <is>
          <t>2#管廊</t>
        </is>
      </c>
      <c r="J124" s="146" t="inlineStr">
        <is>
          <t>EL6.5M</t>
        </is>
      </c>
    </row>
    <row r="125">
      <c r="B125" s="146" t="inlineStr">
        <is>
          <t>J-4</t>
        </is>
      </c>
      <c r="C125" s="146" t="n"/>
      <c r="D125" s="146" t="n">
        <v>900</v>
      </c>
      <c r="E125" s="146" t="n">
        <v>545</v>
      </c>
      <c r="F125" s="146" t="n">
        <v>2</v>
      </c>
      <c r="G125" s="187">
        <f>D125*E125*F125/1000000</f>
        <v/>
      </c>
      <c r="H125" s="187">
        <f>G125*40.4</f>
        <v/>
      </c>
      <c r="I125" s="146" t="inlineStr">
        <is>
          <t>2#管廊</t>
        </is>
      </c>
      <c r="J125" s="146" t="inlineStr">
        <is>
          <t>EL6.5M</t>
        </is>
      </c>
    </row>
    <row r="126">
      <c r="B126" s="146" t="inlineStr">
        <is>
          <t>J-5</t>
        </is>
      </c>
      <c r="C126" s="146" t="n"/>
      <c r="D126" s="146" t="n">
        <v>900</v>
      </c>
      <c r="E126" s="146" t="n">
        <v>515</v>
      </c>
      <c r="F126" s="146" t="n">
        <v>1</v>
      </c>
      <c r="G126" s="187">
        <f>D126*E126*F126/1000000</f>
        <v/>
      </c>
      <c r="H126" s="187">
        <f>G126*40.4</f>
        <v/>
      </c>
      <c r="I126" s="146" t="inlineStr">
        <is>
          <t>2#管廊</t>
        </is>
      </c>
      <c r="J126" s="146" t="inlineStr">
        <is>
          <t>EL6.5M</t>
        </is>
      </c>
    </row>
    <row r="127" hidden="1" s="154">
      <c r="B127" s="146" t="inlineStr">
        <is>
          <t>J-6</t>
        </is>
      </c>
      <c r="C127" s="146" t="n"/>
      <c r="D127" s="146" t="n">
        <v>900</v>
      </c>
      <c r="E127" s="146" t="n">
        <v>995</v>
      </c>
      <c r="F127" s="146" t="n">
        <v>1</v>
      </c>
      <c r="G127" s="187">
        <f>D127*E127*F127/1000000</f>
        <v/>
      </c>
      <c r="H127" s="187">
        <f>G127*40.4</f>
        <v/>
      </c>
      <c r="I127" s="146" t="inlineStr">
        <is>
          <t>2#管廊</t>
        </is>
      </c>
      <c r="J127" s="146" t="inlineStr">
        <is>
          <t>EL6.5M</t>
        </is>
      </c>
    </row>
    <row r="128">
      <c r="B128" s="146" t="inlineStr">
        <is>
          <t>J-7</t>
        </is>
      </c>
      <c r="C128" s="146" t="n"/>
      <c r="D128" s="146" t="n">
        <v>790</v>
      </c>
      <c r="E128" s="146" t="n">
        <v>935</v>
      </c>
      <c r="F128" s="146" t="n">
        <v>1</v>
      </c>
      <c r="G128" s="187">
        <f>D128*E128*F128/1000000</f>
        <v/>
      </c>
      <c r="H128" s="187">
        <f>G128*40.4</f>
        <v/>
      </c>
      <c r="I128" s="146" t="inlineStr">
        <is>
          <t>2#管廊</t>
        </is>
      </c>
      <c r="J128" s="146" t="inlineStr">
        <is>
          <t>EL6.5M</t>
        </is>
      </c>
    </row>
    <row r="129" hidden="1" s="154">
      <c r="B129" s="146" t="inlineStr">
        <is>
          <t>J-8</t>
        </is>
      </c>
      <c r="C129" s="146" t="n"/>
      <c r="D129" s="146" t="n">
        <v>790</v>
      </c>
      <c r="E129" s="146" t="n">
        <v>995</v>
      </c>
      <c r="F129" s="146" t="n">
        <v>8</v>
      </c>
      <c r="G129" s="187">
        <f>D129*E129*F129/1000000</f>
        <v/>
      </c>
      <c r="H129" s="187">
        <f>G129*40.4</f>
        <v/>
      </c>
      <c r="I129" s="146" t="inlineStr">
        <is>
          <t>2#管廊</t>
        </is>
      </c>
      <c r="J129" s="146" t="inlineStr">
        <is>
          <t>EL6.5M</t>
        </is>
      </c>
    </row>
    <row r="130">
      <c r="B130" s="146" t="inlineStr">
        <is>
          <t>K-1</t>
        </is>
      </c>
      <c r="C130" s="146" t="n"/>
      <c r="D130" s="146" t="n">
        <v>2390</v>
      </c>
      <c r="E130" s="146" t="n">
        <v>485</v>
      </c>
      <c r="F130" s="146" t="n">
        <v>1</v>
      </c>
      <c r="G130" s="187">
        <f>D130*E130*F130/1000000</f>
        <v/>
      </c>
      <c r="H130" s="187">
        <f>G130*40.4</f>
        <v/>
      </c>
      <c r="I130" s="146" t="inlineStr">
        <is>
          <t>2#管廊</t>
        </is>
      </c>
      <c r="J130" s="146" t="inlineStr">
        <is>
          <t>EL7.5M</t>
        </is>
      </c>
    </row>
    <row r="131" hidden="1" s="154">
      <c r="B131" s="146" t="inlineStr">
        <is>
          <t>K-2</t>
        </is>
      </c>
      <c r="C131" s="13" t="inlineStr">
        <is>
          <t>#</t>
        </is>
      </c>
      <c r="D131" s="146" t="n">
        <v>2390</v>
      </c>
      <c r="E131" s="146" t="n">
        <v>995</v>
      </c>
      <c r="F131" s="146" t="n">
        <v>1</v>
      </c>
      <c r="G131" s="187">
        <f>D131*E131*F131/1000000</f>
        <v/>
      </c>
      <c r="H131" s="187">
        <f>G131*40.4</f>
        <v/>
      </c>
      <c r="I131" s="146" t="inlineStr">
        <is>
          <t>2#管廊</t>
        </is>
      </c>
      <c r="J131" s="146" t="inlineStr">
        <is>
          <t>EL7.5M</t>
        </is>
      </c>
    </row>
    <row r="132">
      <c r="B132" s="146" t="inlineStr">
        <is>
          <t>L-1</t>
        </is>
      </c>
      <c r="C132" s="146" t="n"/>
      <c r="D132" s="146" t="n">
        <v>1190</v>
      </c>
      <c r="E132" s="146" t="n">
        <v>575</v>
      </c>
      <c r="F132" s="146" t="n">
        <v>1</v>
      </c>
      <c r="G132" s="187">
        <f>D132*E132*F132/1000000</f>
        <v/>
      </c>
      <c r="H132" s="187">
        <f>G132*40.4</f>
        <v/>
      </c>
      <c r="I132" s="146" t="inlineStr">
        <is>
          <t>2#管廊</t>
        </is>
      </c>
      <c r="J132" s="146" t="inlineStr">
        <is>
          <t>EL9.5M</t>
        </is>
      </c>
    </row>
    <row r="133">
      <c r="B133" s="146" t="inlineStr">
        <is>
          <t>L-2</t>
        </is>
      </c>
      <c r="C133" s="146" t="n"/>
      <c r="D133" s="146" t="n">
        <v>1190</v>
      </c>
      <c r="E133" s="146" t="n">
        <v>605</v>
      </c>
      <c r="F133" s="146" t="n">
        <v>1</v>
      </c>
      <c r="G133" s="187">
        <f>D133*E133*F133/1000000</f>
        <v/>
      </c>
      <c r="H133" s="187">
        <f>G133*40.4</f>
        <v/>
      </c>
      <c r="I133" s="146" t="inlineStr">
        <is>
          <t>2#管廊</t>
        </is>
      </c>
      <c r="J133" s="146" t="inlineStr">
        <is>
          <t>EL9.5M</t>
        </is>
      </c>
    </row>
    <row r="134">
      <c r="B134" s="146" t="inlineStr">
        <is>
          <t>L-3</t>
        </is>
      </c>
      <c r="C134" s="146" t="n"/>
      <c r="D134" s="146" t="n">
        <v>2365</v>
      </c>
      <c r="E134" s="146" t="n">
        <v>935</v>
      </c>
      <c r="F134" s="146" t="n">
        <v>2</v>
      </c>
      <c r="G134" s="187">
        <f>D134*E134*F134/1000000</f>
        <v/>
      </c>
      <c r="H134" s="187">
        <f>G134*40.4</f>
        <v/>
      </c>
      <c r="I134" s="146" t="inlineStr">
        <is>
          <t>2#管廊</t>
        </is>
      </c>
      <c r="J134" s="146" t="inlineStr">
        <is>
          <t>EL9.5M</t>
        </is>
      </c>
    </row>
    <row r="135" hidden="1" s="154">
      <c r="B135" s="146" t="inlineStr">
        <is>
          <t>L-4</t>
        </is>
      </c>
      <c r="C135" s="146" t="n"/>
      <c r="D135" s="146" t="n">
        <v>2365</v>
      </c>
      <c r="E135" s="146" t="n">
        <v>995</v>
      </c>
      <c r="F135" s="146" t="n">
        <v>8</v>
      </c>
      <c r="G135" s="187">
        <f>D135*E135*F135/1000000</f>
        <v/>
      </c>
      <c r="H135" s="187">
        <f>G135*40.4</f>
        <v/>
      </c>
      <c r="I135" s="146" t="inlineStr">
        <is>
          <t>2#管廊</t>
        </is>
      </c>
      <c r="J135" s="146" t="inlineStr">
        <is>
          <t>EL9.5M</t>
        </is>
      </c>
    </row>
    <row r="136" hidden="1" s="154">
      <c r="B136" s="146" t="inlineStr">
        <is>
          <t>L-5</t>
        </is>
      </c>
      <c r="C136" s="13" t="inlineStr">
        <is>
          <t>#</t>
        </is>
      </c>
      <c r="D136" s="146" t="n">
        <v>2365</v>
      </c>
      <c r="E136" s="146" t="n">
        <v>995</v>
      </c>
      <c r="F136" s="146" t="n">
        <v>3</v>
      </c>
      <c r="G136" s="187">
        <f>D136*E136*F136/1000000</f>
        <v/>
      </c>
      <c r="H136" s="187">
        <f>G136*40.4</f>
        <v/>
      </c>
      <c r="I136" s="146" t="inlineStr">
        <is>
          <t>2#管廊</t>
        </is>
      </c>
      <c r="J136" s="146" t="inlineStr">
        <is>
          <t>EL9.5M</t>
        </is>
      </c>
    </row>
    <row r="137">
      <c r="B137" s="146" t="inlineStr">
        <is>
          <t>L-6</t>
        </is>
      </c>
      <c r="C137" s="146" t="n"/>
      <c r="D137" s="146" t="n">
        <v>2390</v>
      </c>
      <c r="E137" s="146" t="n">
        <v>935</v>
      </c>
      <c r="F137" s="146" t="n">
        <v>5</v>
      </c>
      <c r="G137" s="187">
        <f>D137*E137*F137/1000000</f>
        <v/>
      </c>
      <c r="H137" s="187">
        <f>G137*40.4</f>
        <v/>
      </c>
      <c r="I137" s="146" t="inlineStr">
        <is>
          <t>2#管廊</t>
        </is>
      </c>
      <c r="J137" s="146" t="inlineStr">
        <is>
          <t>EL9.5M</t>
        </is>
      </c>
    </row>
    <row r="138" hidden="1" s="154">
      <c r="B138" s="146" t="inlineStr">
        <is>
          <t>L-7</t>
        </is>
      </c>
      <c r="C138" s="146" t="n"/>
      <c r="D138" s="146" t="n">
        <v>2390</v>
      </c>
      <c r="E138" s="146" t="n">
        <v>995</v>
      </c>
      <c r="F138" s="146" t="n">
        <v>14</v>
      </c>
      <c r="G138" s="187">
        <f>D138*E138*F138/1000000</f>
        <v/>
      </c>
      <c r="H138" s="187">
        <f>G138*40.4</f>
        <v/>
      </c>
      <c r="I138" s="146" t="inlineStr">
        <is>
          <t>2#管廊</t>
        </is>
      </c>
      <c r="J138" s="146" t="inlineStr">
        <is>
          <t>EL9.5M</t>
        </is>
      </c>
    </row>
    <row r="139">
      <c r="B139" s="146" t="inlineStr">
        <is>
          <t>L-8</t>
        </is>
      </c>
      <c r="C139" s="146" t="n"/>
      <c r="D139" s="146" t="n">
        <v>1165</v>
      </c>
      <c r="E139" s="146" t="n">
        <v>935</v>
      </c>
      <c r="F139" s="146" t="n">
        <v>3</v>
      </c>
      <c r="G139" s="187">
        <f>D139*E139*F139/1000000</f>
        <v/>
      </c>
      <c r="H139" s="187">
        <f>G139*40.4</f>
        <v/>
      </c>
      <c r="I139" s="146" t="inlineStr">
        <is>
          <t>2#管廊</t>
        </is>
      </c>
      <c r="J139" s="146" t="inlineStr">
        <is>
          <t>EL9.5M</t>
        </is>
      </c>
    </row>
    <row r="140" hidden="1" s="154">
      <c r="B140" s="146" t="inlineStr">
        <is>
          <t>L-9</t>
        </is>
      </c>
      <c r="C140" s="146" t="n"/>
      <c r="D140" s="146" t="n">
        <v>1165</v>
      </c>
      <c r="E140" s="146" t="n">
        <v>995</v>
      </c>
      <c r="F140" s="146" t="n">
        <v>11</v>
      </c>
      <c r="G140" s="187">
        <f>D140*E140*F140/1000000</f>
        <v/>
      </c>
      <c r="H140" s="187">
        <f>G140*40.4</f>
        <v/>
      </c>
      <c r="I140" s="146" t="inlineStr">
        <is>
          <t>2#管廊</t>
        </is>
      </c>
      <c r="J140" s="146" t="inlineStr">
        <is>
          <t>EL9.5M</t>
        </is>
      </c>
    </row>
    <row r="141" hidden="1" s="154">
      <c r="B141" s="146" t="inlineStr">
        <is>
          <t>L-10</t>
        </is>
      </c>
      <c r="C141" s="13" t="inlineStr">
        <is>
          <t>#</t>
        </is>
      </c>
      <c r="D141" s="146" t="n">
        <v>1165</v>
      </c>
      <c r="E141" s="146" t="n">
        <v>995</v>
      </c>
      <c r="F141" s="146" t="n">
        <v>3</v>
      </c>
      <c r="G141" s="187">
        <f>D141*E141*F141/1000000</f>
        <v/>
      </c>
      <c r="H141" s="187">
        <f>G141*40.4</f>
        <v/>
      </c>
      <c r="I141" s="146" t="inlineStr">
        <is>
          <t>2#管廊</t>
        </is>
      </c>
      <c r="J141" s="146" t="inlineStr">
        <is>
          <t>EL9.5M</t>
        </is>
      </c>
    </row>
    <row r="142">
      <c r="B142" s="146" t="inlineStr">
        <is>
          <t>L-11</t>
        </is>
      </c>
      <c r="C142" s="13" t="inlineStr">
        <is>
          <t>#</t>
        </is>
      </c>
      <c r="D142" s="146" t="n">
        <v>990</v>
      </c>
      <c r="E142" s="146" t="n">
        <v>485</v>
      </c>
      <c r="F142" s="146" t="n">
        <v>1</v>
      </c>
      <c r="G142" s="187">
        <f>D142*E142*F142/1000000</f>
        <v/>
      </c>
      <c r="H142" s="187">
        <f>G142*40.4</f>
        <v/>
      </c>
      <c r="I142" s="146" t="inlineStr">
        <is>
          <t>2#管廊</t>
        </is>
      </c>
      <c r="J142" s="146" t="inlineStr">
        <is>
          <t>EL9.5M</t>
        </is>
      </c>
    </row>
    <row r="143" hidden="1" s="154">
      <c r="B143" s="146" t="inlineStr">
        <is>
          <t>L-12</t>
        </is>
      </c>
      <c r="C143" s="146" t="n"/>
      <c r="D143" s="146" t="n">
        <v>990</v>
      </c>
      <c r="E143" s="146" t="n">
        <v>995</v>
      </c>
      <c r="F143" s="146" t="n">
        <v>1</v>
      </c>
      <c r="G143" s="187">
        <f>D143*E143*F143/1000000</f>
        <v/>
      </c>
      <c r="H143" s="187">
        <f>G143*40.4</f>
        <v/>
      </c>
      <c r="I143" s="146" t="inlineStr">
        <is>
          <t>2#管廊</t>
        </is>
      </c>
      <c r="J143" s="146" t="inlineStr">
        <is>
          <t>EL9.5M</t>
        </is>
      </c>
    </row>
    <row r="144">
      <c r="B144" s="146" t="inlineStr">
        <is>
          <t>L-13</t>
        </is>
      </c>
      <c r="C144" s="13" t="inlineStr">
        <is>
          <t>#</t>
        </is>
      </c>
      <c r="D144" s="146" t="n">
        <v>2365</v>
      </c>
      <c r="E144" s="146" t="n">
        <v>935</v>
      </c>
      <c r="F144" s="146" t="n">
        <v>1</v>
      </c>
      <c r="G144" s="187">
        <f>D144*E144*F144/1000000</f>
        <v/>
      </c>
      <c r="H144" s="187">
        <f>G144*40.4</f>
        <v/>
      </c>
      <c r="I144" s="146" t="inlineStr">
        <is>
          <t>2#管廊</t>
        </is>
      </c>
      <c r="J144" s="146" t="inlineStr">
        <is>
          <t>EL9.5M</t>
        </is>
      </c>
    </row>
    <row r="145">
      <c r="B145" s="146" t="inlineStr">
        <is>
          <t>L-14</t>
        </is>
      </c>
      <c r="C145" s="13" t="inlineStr">
        <is>
          <t>#</t>
        </is>
      </c>
      <c r="D145" s="146" t="n">
        <v>1165</v>
      </c>
      <c r="E145" s="146" t="n">
        <v>935</v>
      </c>
      <c r="F145" s="146" t="n">
        <v>2</v>
      </c>
      <c r="G145" s="187">
        <f>D145*E145*F145/1000000</f>
        <v/>
      </c>
      <c r="H145" s="187">
        <f>G145*40.4</f>
        <v/>
      </c>
      <c r="I145" s="146" t="inlineStr">
        <is>
          <t>2#管廊</t>
        </is>
      </c>
      <c r="J145" s="146" t="inlineStr">
        <is>
          <t>EL9.5M</t>
        </is>
      </c>
    </row>
    <row r="146">
      <c r="B146" s="146" t="inlineStr">
        <is>
          <t>L-15</t>
        </is>
      </c>
      <c r="C146" s="146" t="n"/>
      <c r="D146" s="146" t="n">
        <v>1165</v>
      </c>
      <c r="E146" s="146" t="n">
        <v>425</v>
      </c>
      <c r="F146" s="146" t="n">
        <v>1</v>
      </c>
      <c r="G146" s="187">
        <f>D146*E146*F146/1000000</f>
        <v/>
      </c>
      <c r="H146" s="187">
        <f>G146*40.4</f>
        <v/>
      </c>
      <c r="I146" s="146" t="inlineStr">
        <is>
          <t>2#管廊</t>
        </is>
      </c>
      <c r="J146" s="146" t="inlineStr">
        <is>
          <t>EL9.5M</t>
        </is>
      </c>
    </row>
    <row r="147">
      <c r="B147" s="146" t="inlineStr">
        <is>
          <t>L-16</t>
        </is>
      </c>
      <c r="C147" s="146" t="n"/>
      <c r="D147" s="146" t="n">
        <v>2390</v>
      </c>
      <c r="E147" s="146" t="n">
        <v>425</v>
      </c>
      <c r="F147" s="146" t="n">
        <v>2</v>
      </c>
      <c r="G147" s="187">
        <f>D147*E147*F147/1000000</f>
        <v/>
      </c>
      <c r="H147" s="187">
        <f>G147*40.4</f>
        <v/>
      </c>
      <c r="I147" s="146" t="inlineStr">
        <is>
          <t>2#管廊</t>
        </is>
      </c>
      <c r="J147" s="146" t="inlineStr">
        <is>
          <t>EL9.5M</t>
        </is>
      </c>
    </row>
    <row r="148">
      <c r="B148" s="146" t="inlineStr">
        <is>
          <t>L-17</t>
        </is>
      </c>
      <c r="C148" s="146" t="n"/>
      <c r="D148" s="146" t="n">
        <v>2365</v>
      </c>
      <c r="E148" s="146" t="n">
        <v>425</v>
      </c>
      <c r="F148" s="146" t="n">
        <v>1</v>
      </c>
      <c r="G148" s="187">
        <f>D148*E148*F148/1000000</f>
        <v/>
      </c>
      <c r="H148" s="187">
        <f>G148*40.4</f>
        <v/>
      </c>
      <c r="I148" s="146" t="inlineStr">
        <is>
          <t>2#管廊</t>
        </is>
      </c>
      <c r="J148" s="146" t="inlineStr">
        <is>
          <t>EL9.5M</t>
        </is>
      </c>
    </row>
    <row r="149">
      <c r="B149" s="146" t="inlineStr">
        <is>
          <t>L-18</t>
        </is>
      </c>
      <c r="C149" s="13" t="inlineStr">
        <is>
          <t>#</t>
        </is>
      </c>
      <c r="D149" s="146" t="n">
        <v>2365</v>
      </c>
      <c r="E149" s="146" t="n">
        <v>425</v>
      </c>
      <c r="F149" s="146" t="n">
        <v>1</v>
      </c>
      <c r="G149" s="187">
        <f>D149*E149*F149/1000000</f>
        <v/>
      </c>
      <c r="H149" s="187">
        <f>G149*40.4</f>
        <v/>
      </c>
      <c r="I149" s="146" t="inlineStr">
        <is>
          <t>2#管廊</t>
        </is>
      </c>
      <c r="J149" s="146" t="inlineStr">
        <is>
          <t>EL9.5M</t>
        </is>
      </c>
    </row>
    <row r="150">
      <c r="B150" s="146" t="inlineStr">
        <is>
          <t>L-19</t>
        </is>
      </c>
      <c r="C150" s="13" t="inlineStr">
        <is>
          <t>#</t>
        </is>
      </c>
      <c r="D150" s="146" t="n">
        <v>1165</v>
      </c>
      <c r="E150" s="146" t="n">
        <v>425</v>
      </c>
      <c r="F150" s="146" t="n">
        <v>1</v>
      </c>
      <c r="G150" s="187">
        <f>D150*E150*F150/1000000</f>
        <v/>
      </c>
      <c r="H150" s="187">
        <f>G150*40.4</f>
        <v/>
      </c>
      <c r="I150" s="146" t="inlineStr">
        <is>
          <t>2#管廊</t>
        </is>
      </c>
      <c r="J150" s="146" t="inlineStr">
        <is>
          <t>EL9.5M</t>
        </is>
      </c>
    </row>
    <row r="151">
      <c r="B151" s="146" t="inlineStr">
        <is>
          <t>L-20</t>
        </is>
      </c>
      <c r="C151" s="146" t="n"/>
      <c r="D151" s="146" t="n">
        <v>2365</v>
      </c>
      <c r="E151" s="146" t="n">
        <v>695</v>
      </c>
      <c r="F151" s="146" t="n">
        <v>1</v>
      </c>
      <c r="G151" s="187">
        <f>D151*E151*F151/1000000</f>
        <v/>
      </c>
      <c r="H151" s="187">
        <f>G151*40.4</f>
        <v/>
      </c>
      <c r="I151" s="146" t="inlineStr">
        <is>
          <t>2#管廊</t>
        </is>
      </c>
      <c r="J151" s="146" t="inlineStr">
        <is>
          <t>EL9.5M</t>
        </is>
      </c>
    </row>
    <row r="152">
      <c r="B152" s="146" t="inlineStr">
        <is>
          <t>L-21</t>
        </is>
      </c>
      <c r="C152" s="13" t="inlineStr">
        <is>
          <t>#</t>
        </is>
      </c>
      <c r="D152" s="146" t="n">
        <v>2365</v>
      </c>
      <c r="E152" s="146" t="n">
        <v>665</v>
      </c>
      <c r="F152" s="146" t="n">
        <v>1</v>
      </c>
      <c r="G152" s="187">
        <f>D152*E152*F152/1000000</f>
        <v/>
      </c>
      <c r="H152" s="187">
        <f>G152*40.4</f>
        <v/>
      </c>
      <c r="I152" s="146" t="inlineStr">
        <is>
          <t>2#管廊</t>
        </is>
      </c>
      <c r="J152" s="146" t="inlineStr">
        <is>
          <t>EL9.5M</t>
        </is>
      </c>
    </row>
    <row r="153">
      <c r="B153" s="146" t="inlineStr">
        <is>
          <t>L-22</t>
        </is>
      </c>
      <c r="C153" s="13" t="inlineStr">
        <is>
          <t>#</t>
        </is>
      </c>
      <c r="D153" s="146" t="n">
        <v>2365</v>
      </c>
      <c r="E153" s="146" t="n">
        <v>575</v>
      </c>
      <c r="F153" s="146" t="n">
        <v>1</v>
      </c>
      <c r="G153" s="187">
        <f>D153*E153*F153/1000000</f>
        <v/>
      </c>
      <c r="H153" s="187">
        <f>G153*40.4</f>
        <v/>
      </c>
      <c r="I153" s="146" t="inlineStr">
        <is>
          <t>2#管廊</t>
        </is>
      </c>
      <c r="J153" s="146" t="inlineStr">
        <is>
          <t>EL9.5M</t>
        </is>
      </c>
    </row>
    <row r="154">
      <c r="B154" s="146" t="inlineStr">
        <is>
          <t>L-23</t>
        </is>
      </c>
      <c r="C154" s="13" t="inlineStr">
        <is>
          <t>#</t>
        </is>
      </c>
      <c r="D154" s="146" t="n">
        <v>2365</v>
      </c>
      <c r="E154" s="146" t="n">
        <v>635</v>
      </c>
      <c r="F154" s="146" t="n">
        <v>1</v>
      </c>
      <c r="G154" s="187">
        <f>D154*E154*F154/1000000</f>
        <v/>
      </c>
      <c r="H154" s="187">
        <f>G154*40.4</f>
        <v/>
      </c>
      <c r="I154" s="146" t="inlineStr">
        <is>
          <t>2#管廊</t>
        </is>
      </c>
      <c r="J154" s="146" t="inlineStr">
        <is>
          <t>EL9.5M</t>
        </is>
      </c>
    </row>
    <row r="155">
      <c r="B155" s="146" t="inlineStr">
        <is>
          <t>L-24</t>
        </is>
      </c>
      <c r="C155" s="146" t="n"/>
      <c r="D155" s="146" t="n">
        <v>2365</v>
      </c>
      <c r="E155" s="146" t="n">
        <v>635</v>
      </c>
      <c r="F155" s="146" t="n">
        <v>1</v>
      </c>
      <c r="G155" s="187">
        <f>D155*E155*F155/1000000</f>
        <v/>
      </c>
      <c r="H155" s="187">
        <f>G155*40.4</f>
        <v/>
      </c>
      <c r="I155" s="146" t="inlineStr">
        <is>
          <t>2#管廊</t>
        </is>
      </c>
      <c r="J155" s="146" t="inlineStr">
        <is>
          <t>EL9.5M</t>
        </is>
      </c>
    </row>
    <row r="156" hidden="1" s="154">
      <c r="B156" s="146" t="inlineStr">
        <is>
          <t>L-25</t>
        </is>
      </c>
      <c r="C156" s="13" t="inlineStr">
        <is>
          <t>#</t>
        </is>
      </c>
      <c r="D156" s="146" t="n">
        <v>2365</v>
      </c>
      <c r="E156" s="146" t="n">
        <v>995</v>
      </c>
      <c r="F156" s="146" t="n">
        <v>1</v>
      </c>
      <c r="G156" s="187">
        <f>D156*E156*F156/1000000</f>
        <v/>
      </c>
      <c r="H156" s="187">
        <f>G156*40.4</f>
        <v/>
      </c>
      <c r="I156" s="146" t="inlineStr">
        <is>
          <t>2#管廊</t>
        </is>
      </c>
      <c r="J156" s="146" t="inlineStr">
        <is>
          <t>EL9.5M</t>
        </is>
      </c>
    </row>
    <row r="157">
      <c r="B157" s="146" t="inlineStr">
        <is>
          <t>L-26</t>
        </is>
      </c>
      <c r="C157" s="13" t="inlineStr">
        <is>
          <t>#</t>
        </is>
      </c>
      <c r="D157" s="146" t="n">
        <v>2365</v>
      </c>
      <c r="E157" s="146" t="n">
        <v>665</v>
      </c>
      <c r="F157" s="146" t="n">
        <v>1</v>
      </c>
      <c r="G157" s="187">
        <f>D157*E157*F157/1000000</f>
        <v/>
      </c>
      <c r="H157" s="187">
        <f>G157*40.4</f>
        <v/>
      </c>
      <c r="I157" s="146" t="inlineStr">
        <is>
          <t>2#管廊</t>
        </is>
      </c>
      <c r="J157" s="146" t="inlineStr">
        <is>
          <t>EL9.5M</t>
        </is>
      </c>
    </row>
    <row r="158">
      <c r="B158" s="146" t="inlineStr">
        <is>
          <t>M-1</t>
        </is>
      </c>
      <c r="C158" s="146" t="n"/>
      <c r="D158" s="146" t="n">
        <v>790</v>
      </c>
      <c r="E158" s="146" t="n">
        <v>695</v>
      </c>
      <c r="F158" s="146" t="n">
        <v>1</v>
      </c>
      <c r="G158" s="187">
        <f>D158*E158*F158/1000000</f>
        <v/>
      </c>
      <c r="H158" s="187">
        <f>G158*40.4</f>
        <v/>
      </c>
      <c r="I158" s="146" t="inlineStr">
        <is>
          <t>2#管廊</t>
        </is>
      </c>
      <c r="J158" s="146" t="inlineStr">
        <is>
          <t>EL12.5M</t>
        </is>
      </c>
    </row>
    <row r="159" hidden="1" s="154">
      <c r="B159" s="146" t="inlineStr">
        <is>
          <t>M-2</t>
        </is>
      </c>
      <c r="C159" s="146" t="n"/>
      <c r="D159" s="146" t="n">
        <v>790</v>
      </c>
      <c r="E159" s="146" t="n">
        <v>995</v>
      </c>
      <c r="F159" s="146" t="n">
        <v>76</v>
      </c>
      <c r="G159" s="187">
        <f>D159*E159*F159/1000000</f>
        <v/>
      </c>
      <c r="H159" s="187">
        <f>G159*40.4</f>
        <v/>
      </c>
      <c r="I159" s="146" t="inlineStr">
        <is>
          <t>2#管廊</t>
        </is>
      </c>
      <c r="J159" s="146" t="inlineStr">
        <is>
          <t>EL12.5M</t>
        </is>
      </c>
    </row>
    <row r="160">
      <c r="B160" s="146" t="inlineStr">
        <is>
          <t>M-3</t>
        </is>
      </c>
      <c r="C160" s="146" t="n"/>
      <c r="D160" s="146" t="n">
        <v>2190</v>
      </c>
      <c r="E160" s="146" t="n">
        <v>575</v>
      </c>
      <c r="F160" s="146" t="n">
        <v>1</v>
      </c>
      <c r="G160" s="187">
        <f>D160*E160*F160/1000000</f>
        <v/>
      </c>
      <c r="H160" s="187">
        <f>G160*40.4</f>
        <v/>
      </c>
      <c r="I160" s="146" t="inlineStr">
        <is>
          <t>2#管廊</t>
        </is>
      </c>
      <c r="J160" s="146" t="inlineStr">
        <is>
          <t>EL12.5M</t>
        </is>
      </c>
    </row>
    <row r="161" hidden="1" s="154">
      <c r="B161" s="146" t="inlineStr">
        <is>
          <t>M-4</t>
        </is>
      </c>
      <c r="C161" s="146" t="n"/>
      <c r="D161" s="146" t="n">
        <v>2190</v>
      </c>
      <c r="E161" s="146" t="n">
        <v>995</v>
      </c>
      <c r="F161" s="146" t="n">
        <v>1</v>
      </c>
      <c r="G161" s="187">
        <f>D161*E161*F161/1000000</f>
        <v/>
      </c>
      <c r="H161" s="187">
        <f>G161*40.4</f>
        <v/>
      </c>
      <c r="I161" s="146" t="inlineStr">
        <is>
          <t>2#管廊</t>
        </is>
      </c>
      <c r="J161" s="146" t="inlineStr">
        <is>
          <t>EL12.5M</t>
        </is>
      </c>
    </row>
    <row r="162">
      <c r="B162" s="146" t="inlineStr">
        <is>
          <t>M-5</t>
        </is>
      </c>
      <c r="C162" s="13" t="inlineStr">
        <is>
          <t>#</t>
        </is>
      </c>
      <c r="D162" s="146" t="n">
        <v>2990</v>
      </c>
      <c r="E162" s="146" t="n">
        <v>965</v>
      </c>
      <c r="F162" s="146" t="n">
        <v>1</v>
      </c>
      <c r="G162" s="187">
        <f>D162*E162*F162/1000000</f>
        <v/>
      </c>
      <c r="H162" s="187">
        <f>G162*40.4</f>
        <v/>
      </c>
      <c r="I162" s="146" t="inlineStr">
        <is>
          <t>2#管廊</t>
        </is>
      </c>
      <c r="J162" s="146" t="inlineStr">
        <is>
          <t>EL12.5M</t>
        </is>
      </c>
    </row>
    <row r="163" hidden="1" s="154">
      <c r="B163" s="146" t="inlineStr">
        <is>
          <t>M-6</t>
        </is>
      </c>
      <c r="C163" s="146" t="n"/>
      <c r="D163" s="146" t="n">
        <v>2990</v>
      </c>
      <c r="E163" s="146" t="n">
        <v>995</v>
      </c>
      <c r="F163" s="146" t="n">
        <v>3</v>
      </c>
      <c r="G163" s="187">
        <f>D163*E163*F163/1000000</f>
        <v/>
      </c>
      <c r="H163" s="187">
        <f>G163*40.4</f>
        <v/>
      </c>
      <c r="I163" s="146" t="inlineStr">
        <is>
          <t>2#管廊</t>
        </is>
      </c>
      <c r="J163" s="146" t="inlineStr">
        <is>
          <t>EL12.5M</t>
        </is>
      </c>
    </row>
    <row r="164" hidden="1" s="154">
      <c r="B164" s="146" t="inlineStr">
        <is>
          <t>M-7</t>
        </is>
      </c>
      <c r="C164" s="13" t="inlineStr">
        <is>
          <t>#</t>
        </is>
      </c>
      <c r="D164" s="146" t="n">
        <v>2990</v>
      </c>
      <c r="E164" s="146" t="n">
        <v>995</v>
      </c>
      <c r="F164" s="146" t="n">
        <v>1</v>
      </c>
      <c r="G164" s="187">
        <f>D164*E164*F164/1000000</f>
        <v/>
      </c>
      <c r="H164" s="187">
        <f>G164*40.4</f>
        <v/>
      </c>
      <c r="I164" s="146" t="inlineStr">
        <is>
          <t>2#管廊</t>
        </is>
      </c>
      <c r="J164" s="146" t="inlineStr">
        <is>
          <t>EL12.5M</t>
        </is>
      </c>
    </row>
    <row r="165">
      <c r="B165" s="146" t="inlineStr">
        <is>
          <t>M-8</t>
        </is>
      </c>
      <c r="C165" s="146" t="n"/>
      <c r="D165" s="146" t="n">
        <v>790</v>
      </c>
      <c r="E165" s="146" t="n">
        <v>515</v>
      </c>
      <c r="F165" s="146" t="n">
        <v>1</v>
      </c>
      <c r="G165" s="187">
        <f>D165*E165*F165/1000000</f>
        <v/>
      </c>
      <c r="H165" s="187">
        <f>G165*40.4</f>
        <v/>
      </c>
      <c r="I165" s="146" t="inlineStr">
        <is>
          <t>2#管廊</t>
        </is>
      </c>
      <c r="J165" s="146" t="inlineStr">
        <is>
          <t>EL12.5M</t>
        </is>
      </c>
    </row>
    <row r="166">
      <c r="B166" s="146" t="inlineStr">
        <is>
          <t>M-9</t>
        </is>
      </c>
      <c r="C166" s="146" t="n"/>
      <c r="D166" s="146" t="n">
        <v>790</v>
      </c>
      <c r="E166" s="146" t="n">
        <v>575</v>
      </c>
      <c r="F166" s="146" t="n">
        <v>2</v>
      </c>
      <c r="G166" s="187">
        <f>D166*E166*F166/1000000</f>
        <v/>
      </c>
      <c r="H166" s="187">
        <f>G166*40.4</f>
        <v/>
      </c>
      <c r="I166" s="146" t="inlineStr">
        <is>
          <t>2#管廊</t>
        </is>
      </c>
      <c r="J166" s="146" t="inlineStr">
        <is>
          <t>EL12.5M</t>
        </is>
      </c>
    </row>
    <row r="167" hidden="1" s="154">
      <c r="B167" s="146" t="inlineStr">
        <is>
          <t>M-10</t>
        </is>
      </c>
      <c r="C167" s="13" t="inlineStr">
        <is>
          <t>#</t>
        </is>
      </c>
      <c r="D167" s="146" t="n">
        <v>790</v>
      </c>
      <c r="E167" s="146" t="n">
        <v>995</v>
      </c>
      <c r="F167" s="146" t="n">
        <v>1</v>
      </c>
      <c r="G167" s="187">
        <f>D167*E167*F167/1000000</f>
        <v/>
      </c>
      <c r="H167" s="187">
        <f>G167*40.4</f>
        <v/>
      </c>
      <c r="I167" s="146" t="inlineStr">
        <is>
          <t>2#管廊</t>
        </is>
      </c>
      <c r="J167" s="146" t="inlineStr">
        <is>
          <t>EL12.5M</t>
        </is>
      </c>
    </row>
    <row r="168" hidden="1" s="154">
      <c r="B168" s="146" t="inlineStr">
        <is>
          <t>M-11</t>
        </is>
      </c>
      <c r="C168" s="13" t="inlineStr">
        <is>
          <t>#</t>
        </is>
      </c>
      <c r="D168" s="146" t="n">
        <v>790</v>
      </c>
      <c r="E168" s="146" t="n">
        <v>995</v>
      </c>
      <c r="F168" s="146" t="n">
        <v>1</v>
      </c>
      <c r="G168" s="187">
        <f>D168*E168*F168/1000000</f>
        <v/>
      </c>
      <c r="H168" s="187">
        <f>G168*40.4</f>
        <v/>
      </c>
      <c r="I168" s="146" t="inlineStr">
        <is>
          <t>2#管廊</t>
        </is>
      </c>
      <c r="J168" s="146" t="inlineStr">
        <is>
          <t>EL12.5M</t>
        </is>
      </c>
    </row>
    <row r="169" hidden="1" s="154">
      <c r="B169" s="146" t="inlineStr">
        <is>
          <t>M-12</t>
        </is>
      </c>
      <c r="C169" s="13" t="inlineStr">
        <is>
          <t>#</t>
        </is>
      </c>
      <c r="D169" s="146" t="n">
        <v>790</v>
      </c>
      <c r="E169" s="146" t="n">
        <v>995</v>
      </c>
      <c r="F169" s="146" t="n">
        <v>1</v>
      </c>
      <c r="G169" s="187">
        <f>D169*E169*F169/1000000</f>
        <v/>
      </c>
      <c r="H169" s="187">
        <f>G169*40.4</f>
        <v/>
      </c>
      <c r="I169" s="146" t="inlineStr">
        <is>
          <t>2#管廊</t>
        </is>
      </c>
      <c r="J169" s="146" t="inlineStr">
        <is>
          <t>EL12.5M</t>
        </is>
      </c>
    </row>
    <row r="170" hidden="1" s="154">
      <c r="B170" s="146" t="inlineStr">
        <is>
          <t>M-13</t>
        </is>
      </c>
      <c r="C170" s="13" t="inlineStr">
        <is>
          <t>#</t>
        </is>
      </c>
      <c r="D170" s="146" t="n">
        <v>790</v>
      </c>
      <c r="E170" s="146" t="n">
        <v>995</v>
      </c>
      <c r="F170" s="146" t="n">
        <v>1</v>
      </c>
      <c r="G170" s="187">
        <f>D170*E170*F170/1000000</f>
        <v/>
      </c>
      <c r="H170" s="187">
        <f>G170*40.4</f>
        <v/>
      </c>
      <c r="I170" s="146" t="inlineStr">
        <is>
          <t>2#管廊</t>
        </is>
      </c>
      <c r="J170" s="146" t="inlineStr">
        <is>
          <t>EL12.5M</t>
        </is>
      </c>
    </row>
    <row r="171" hidden="1" s="154">
      <c r="B171" s="146" t="inlineStr">
        <is>
          <t>M-14</t>
        </is>
      </c>
      <c r="C171" s="13" t="inlineStr">
        <is>
          <t>#</t>
        </is>
      </c>
      <c r="D171" s="146" t="n">
        <v>790</v>
      </c>
      <c r="E171" s="146" t="n">
        <v>995</v>
      </c>
      <c r="F171" s="146" t="n">
        <v>1</v>
      </c>
      <c r="G171" s="187">
        <f>D171*E171*F171/1000000</f>
        <v/>
      </c>
      <c r="H171" s="187">
        <f>G171*40.4</f>
        <v/>
      </c>
      <c r="I171" s="146" t="inlineStr">
        <is>
          <t>2#管廊</t>
        </is>
      </c>
      <c r="J171" s="146" t="inlineStr">
        <is>
          <t>EL12.5M</t>
        </is>
      </c>
    </row>
    <row r="172">
      <c r="B172" s="146" t="inlineStr">
        <is>
          <t>M-15</t>
        </is>
      </c>
      <c r="C172" s="146" t="n"/>
      <c r="D172" s="146" t="n">
        <v>790</v>
      </c>
      <c r="E172" s="146" t="n">
        <v>935</v>
      </c>
      <c r="F172" s="146" t="n">
        <v>1</v>
      </c>
      <c r="G172" s="187">
        <f>D172*E172*F172/1000000</f>
        <v/>
      </c>
      <c r="H172" s="187">
        <f>G172*40.4</f>
        <v/>
      </c>
      <c r="I172" s="146" t="inlineStr">
        <is>
          <t>2#管廊</t>
        </is>
      </c>
      <c r="J172" s="146" t="inlineStr">
        <is>
          <t>EL12.5M</t>
        </is>
      </c>
    </row>
    <row r="173">
      <c r="B173" s="146" t="inlineStr">
        <is>
          <t>N-1</t>
        </is>
      </c>
      <c r="C173" s="146" t="n"/>
      <c r="D173" s="146" t="n">
        <v>1190</v>
      </c>
      <c r="E173" s="146" t="n">
        <v>515</v>
      </c>
      <c r="F173" s="146" t="n">
        <v>2</v>
      </c>
      <c r="G173" s="187">
        <f>D173*E173*F173/1000000</f>
        <v/>
      </c>
      <c r="H173" s="187">
        <f>G173*40.4</f>
        <v/>
      </c>
      <c r="I173" s="146" t="inlineStr">
        <is>
          <t>2#管廊</t>
        </is>
      </c>
      <c r="J173" s="146" t="inlineStr">
        <is>
          <t>EL13.5M</t>
        </is>
      </c>
    </row>
    <row r="174" hidden="1" s="154">
      <c r="B174" s="146" t="inlineStr">
        <is>
          <t>N-2</t>
        </is>
      </c>
      <c r="C174" s="146" t="n"/>
      <c r="D174" s="146" t="n">
        <v>1190</v>
      </c>
      <c r="E174" s="146" t="n">
        <v>995</v>
      </c>
      <c r="F174" s="146" t="n">
        <v>2</v>
      </c>
      <c r="G174" s="187">
        <f>D174*E174*F174/1000000</f>
        <v/>
      </c>
      <c r="H174" s="187">
        <f>G174*40.4</f>
        <v/>
      </c>
      <c r="I174" s="146" t="inlineStr">
        <is>
          <t>2#管廊</t>
        </is>
      </c>
      <c r="J174" s="146" t="inlineStr">
        <is>
          <t>EL13.5M</t>
        </is>
      </c>
    </row>
    <row r="175">
      <c r="B175" s="146" t="inlineStr">
        <is>
          <t>N-3</t>
        </is>
      </c>
      <c r="C175" s="146" t="n"/>
      <c r="D175" s="146" t="n">
        <v>1090</v>
      </c>
      <c r="E175" s="146" t="n">
        <v>695</v>
      </c>
      <c r="F175" s="146" t="n">
        <v>2</v>
      </c>
      <c r="G175" s="187">
        <f>D175*E175*F175/1000000</f>
        <v/>
      </c>
      <c r="H175" s="187">
        <f>G175*40.4</f>
        <v/>
      </c>
      <c r="I175" s="146" t="inlineStr">
        <is>
          <t>2#管廊</t>
        </is>
      </c>
      <c r="J175" s="146" t="inlineStr">
        <is>
          <t>EL13.5M</t>
        </is>
      </c>
    </row>
    <row r="176">
      <c r="B176" s="146" t="inlineStr">
        <is>
          <t>N-4</t>
        </is>
      </c>
      <c r="C176" s="146" t="n"/>
      <c r="D176" s="146" t="n">
        <v>1090</v>
      </c>
      <c r="E176" s="146" t="n">
        <v>575</v>
      </c>
      <c r="F176" s="146" t="n">
        <v>1</v>
      </c>
      <c r="G176" s="187">
        <f>D176*E176*F176/1000000</f>
        <v/>
      </c>
      <c r="H176" s="187">
        <f>G176*40.4</f>
        <v/>
      </c>
      <c r="I176" s="146" t="inlineStr">
        <is>
          <t>2#管廊</t>
        </is>
      </c>
      <c r="J176" s="146" t="inlineStr">
        <is>
          <t>EL13.5M</t>
        </is>
      </c>
    </row>
    <row r="177">
      <c r="B177" s="146" t="inlineStr">
        <is>
          <t>N-5</t>
        </is>
      </c>
      <c r="C177" s="146" t="n"/>
      <c r="D177" s="146" t="n">
        <v>1090</v>
      </c>
      <c r="E177" s="146" t="n">
        <v>605</v>
      </c>
      <c r="F177" s="146" t="n">
        <v>1</v>
      </c>
      <c r="G177" s="187">
        <f>D177*E177*F177/1000000</f>
        <v/>
      </c>
      <c r="H177" s="187">
        <f>G177*40.4</f>
        <v/>
      </c>
      <c r="I177" s="146" t="inlineStr">
        <is>
          <t>2#管廊</t>
        </is>
      </c>
      <c r="J177" s="146" t="inlineStr">
        <is>
          <t>EL13.5M</t>
        </is>
      </c>
    </row>
    <row r="178" hidden="1" s="154">
      <c r="B178" s="146" t="inlineStr">
        <is>
          <t>N-6</t>
        </is>
      </c>
      <c r="C178" s="146" t="n"/>
      <c r="D178" s="146" t="n">
        <v>1090</v>
      </c>
      <c r="E178" s="146" t="n">
        <v>995</v>
      </c>
      <c r="F178" s="146" t="n">
        <v>2</v>
      </c>
      <c r="G178" s="187">
        <f>D178*E178*F178/1000000</f>
        <v/>
      </c>
      <c r="H178" s="187">
        <f>G178*40.4</f>
        <v/>
      </c>
      <c r="I178" s="146" t="inlineStr">
        <is>
          <t>2#管廊</t>
        </is>
      </c>
      <c r="J178" s="146" t="inlineStr">
        <is>
          <t>EL13.5M</t>
        </is>
      </c>
    </row>
    <row r="179" hidden="1" s="154">
      <c r="B179" s="146" t="inlineStr">
        <is>
          <t>N-7</t>
        </is>
      </c>
      <c r="C179" s="13" t="inlineStr">
        <is>
          <t>#</t>
        </is>
      </c>
      <c r="D179" s="146" t="n">
        <v>1090</v>
      </c>
      <c r="E179" s="146" t="n">
        <v>995</v>
      </c>
      <c r="F179" s="146" t="n">
        <v>1</v>
      </c>
      <c r="G179" s="187">
        <f>D179*E179*F179/1000000</f>
        <v/>
      </c>
      <c r="H179" s="187">
        <f>G179*40.4</f>
        <v/>
      </c>
      <c r="I179" s="146" t="inlineStr">
        <is>
          <t>2#管廊</t>
        </is>
      </c>
      <c r="J179" s="146" t="inlineStr">
        <is>
          <t>EL13.5M</t>
        </is>
      </c>
    </row>
    <row r="180" hidden="1" s="154">
      <c r="B180" s="146" t="inlineStr">
        <is>
          <t>P-1</t>
        </is>
      </c>
      <c r="C180" s="146" t="n"/>
      <c r="D180" s="146" t="n">
        <v>790</v>
      </c>
      <c r="E180" s="146" t="n">
        <v>990</v>
      </c>
      <c r="F180" s="146" t="n">
        <v>1</v>
      </c>
      <c r="G180" s="187">
        <f>D180*E180*F180/1000000</f>
        <v/>
      </c>
      <c r="H180" s="187">
        <f>G180*40.4</f>
        <v/>
      </c>
      <c r="I180" s="146" t="inlineStr">
        <is>
          <t>2#管廊</t>
        </is>
      </c>
      <c r="J180" s="146" t="inlineStr">
        <is>
          <t>EL14.5M</t>
        </is>
      </c>
    </row>
    <row r="181">
      <c r="B181" s="146" t="inlineStr">
        <is>
          <t>Q-1</t>
        </is>
      </c>
      <c r="C181" s="146" t="n"/>
      <c r="D181" s="146" t="n">
        <v>790</v>
      </c>
      <c r="E181" s="146" t="n">
        <v>935</v>
      </c>
      <c r="F181" s="146" t="n">
        <v>1</v>
      </c>
      <c r="G181" s="187">
        <f>D181*E181*F181/1000000</f>
        <v/>
      </c>
      <c r="H181" s="187">
        <f>G181*40.4</f>
        <v/>
      </c>
      <c r="I181" s="146" t="inlineStr">
        <is>
          <t>2#管廊</t>
        </is>
      </c>
      <c r="J181" s="146" t="inlineStr">
        <is>
          <t>EL10M</t>
        </is>
      </c>
    </row>
    <row r="182" hidden="1" s="154">
      <c r="B182" s="146" t="inlineStr">
        <is>
          <t>Q-2</t>
        </is>
      </c>
      <c r="C182" s="146" t="n"/>
      <c r="D182" s="146" t="n">
        <v>790</v>
      </c>
      <c r="E182" s="146" t="n">
        <v>995</v>
      </c>
      <c r="F182" s="146" t="n">
        <v>8</v>
      </c>
      <c r="G182" s="187">
        <f>D182*E182*F182/1000000</f>
        <v/>
      </c>
      <c r="H182" s="187">
        <f>G182*40.4</f>
        <v/>
      </c>
      <c r="I182" s="146" t="inlineStr">
        <is>
          <t>2#管廊</t>
        </is>
      </c>
      <c r="J182" s="146" t="inlineStr">
        <is>
          <t>EL10M</t>
        </is>
      </c>
    </row>
    <row r="183">
      <c r="B183" s="146" t="inlineStr">
        <is>
          <t>R-1</t>
        </is>
      </c>
      <c r="C183" s="146" t="n"/>
      <c r="D183" s="146" t="n">
        <v>990</v>
      </c>
      <c r="E183" s="146" t="n">
        <v>695</v>
      </c>
      <c r="F183" s="146" t="n">
        <v>2</v>
      </c>
      <c r="G183" s="187">
        <f>D183*E183*F183/1000000</f>
        <v/>
      </c>
      <c r="H183" s="187">
        <f>G183*40.4</f>
        <v/>
      </c>
      <c r="I183" s="146" t="inlineStr">
        <is>
          <t>2#管廊</t>
        </is>
      </c>
      <c r="J183" s="146" t="inlineStr">
        <is>
          <t>EL15M</t>
        </is>
      </c>
    </row>
    <row r="184">
      <c r="B184" s="146" t="inlineStr">
        <is>
          <t>R-2</t>
        </is>
      </c>
      <c r="C184" s="146" t="n"/>
      <c r="D184" s="146" t="n">
        <v>790</v>
      </c>
      <c r="E184" s="146" t="n">
        <v>575</v>
      </c>
      <c r="F184" s="146" t="n">
        <v>1</v>
      </c>
      <c r="G184" s="187">
        <f>D184*E184*F184/1000000</f>
        <v/>
      </c>
      <c r="H184" s="187">
        <f>G184*40.4</f>
        <v/>
      </c>
      <c r="I184" s="146" t="inlineStr">
        <is>
          <t>2#管廊</t>
        </is>
      </c>
      <c r="J184" s="146" t="inlineStr">
        <is>
          <t>EL15M</t>
        </is>
      </c>
    </row>
    <row r="185">
      <c r="B185" s="146" t="inlineStr">
        <is>
          <t>R-3</t>
        </is>
      </c>
      <c r="C185" s="146" t="n"/>
      <c r="D185" s="146" t="n">
        <v>790</v>
      </c>
      <c r="E185" s="146" t="n">
        <v>605</v>
      </c>
      <c r="F185" s="146" t="n">
        <v>1</v>
      </c>
      <c r="G185" s="187">
        <f>D185*E185*F185/1000000</f>
        <v/>
      </c>
      <c r="H185" s="187">
        <f>G185*40.4</f>
        <v/>
      </c>
      <c r="I185" s="146" t="inlineStr">
        <is>
          <t>2#管廊</t>
        </is>
      </c>
      <c r="J185" s="146" t="inlineStr">
        <is>
          <t>EL15M</t>
        </is>
      </c>
    </row>
    <row r="186" hidden="1" s="154">
      <c r="B186" s="146" t="inlineStr">
        <is>
          <t>R-4</t>
        </is>
      </c>
      <c r="C186" s="146" t="n"/>
      <c r="D186" s="146" t="n">
        <v>790</v>
      </c>
      <c r="E186" s="146" t="n">
        <v>995</v>
      </c>
      <c r="F186" s="146" t="n">
        <v>6</v>
      </c>
      <c r="G186" s="187">
        <f>D186*E186*F186/1000000</f>
        <v/>
      </c>
      <c r="H186" s="187">
        <f>G186*40.4</f>
        <v/>
      </c>
      <c r="I186" s="146" t="inlineStr">
        <is>
          <t>2#管廊</t>
        </is>
      </c>
      <c r="J186" s="146" t="inlineStr">
        <is>
          <t>EL15M</t>
        </is>
      </c>
    </row>
    <row r="187">
      <c r="B187" s="146" t="inlineStr">
        <is>
          <t>R-5</t>
        </is>
      </c>
      <c r="C187" s="146" t="n"/>
      <c r="D187" s="146" t="n">
        <v>790</v>
      </c>
      <c r="E187" s="146" t="n">
        <v>785</v>
      </c>
      <c r="F187" s="146" t="n">
        <v>1</v>
      </c>
      <c r="G187" s="187">
        <f>D187*E187*F187/1000000</f>
        <v/>
      </c>
      <c r="H187" s="187">
        <f>G187*40.4</f>
        <v/>
      </c>
      <c r="I187" s="146" t="inlineStr">
        <is>
          <t>2#管廊</t>
        </is>
      </c>
      <c r="J187" s="146" t="inlineStr">
        <is>
          <t>EL15M</t>
        </is>
      </c>
    </row>
    <row r="188">
      <c r="B188" s="13" t="inlineStr">
        <is>
          <t>小计</t>
        </is>
      </c>
      <c r="C188" s="13" t="n"/>
      <c r="D188" s="13" t="n"/>
      <c r="E188" s="13" t="n"/>
      <c r="F188" s="13">
        <f>SUM(F5:F187)</f>
        <v/>
      </c>
      <c r="G188" s="206">
        <f>SUM(G5:G187)</f>
        <v/>
      </c>
      <c r="H188" s="207">
        <f>SUM(H5:H187)</f>
        <v/>
      </c>
      <c r="I188" s="13" t="n"/>
      <c r="J188" s="13" t="n"/>
    </row>
    <row r="190">
      <c r="B190" s="146" t="inlineStr">
        <is>
          <t>江西富煌管廊 踏步清单</t>
        </is>
      </c>
      <c r="C190" s="142" t="n"/>
      <c r="D190" s="142" t="n"/>
      <c r="E190" s="142" t="n"/>
      <c r="F190" s="142" t="n"/>
      <c r="G190" s="142" t="n"/>
      <c r="H190" s="143" t="n"/>
    </row>
    <row r="191">
      <c r="B191" s="146" t="inlineStr">
        <is>
          <t>型号：JT3(JG255/30/100FG)</t>
        </is>
      </c>
      <c r="C191" s="142" t="n"/>
      <c r="D191" s="142" t="n"/>
      <c r="E191" s="142" t="n"/>
      <c r="F191" s="142" t="n"/>
      <c r="G191" s="142" t="n"/>
      <c r="H191" s="143" t="n"/>
    </row>
    <row r="192">
      <c r="B192" s="146" t="inlineStr">
        <is>
          <t>编号</t>
        </is>
      </c>
      <c r="C192" s="146" t="inlineStr">
        <is>
          <t>图</t>
        </is>
      </c>
      <c r="D192" s="146" t="inlineStr">
        <is>
          <t>长度mm</t>
        </is>
      </c>
      <c r="E192" s="146" t="inlineStr">
        <is>
          <t>宽度mm</t>
        </is>
      </c>
      <c r="F192" s="146" t="inlineStr">
        <is>
          <t>数量</t>
        </is>
      </c>
      <c r="G192" s="146" t="inlineStr">
        <is>
          <t>面积m^2</t>
        </is>
      </c>
      <c r="H192" s="146" t="inlineStr">
        <is>
          <t>重量kg</t>
        </is>
      </c>
    </row>
    <row r="193">
      <c r="B193" s="141" t="n"/>
      <c r="C193" s="141" t="n"/>
      <c r="D193" s="141" t="n"/>
      <c r="E193" s="141" t="n"/>
      <c r="F193" s="141" t="n"/>
      <c r="G193" s="141" t="n"/>
      <c r="H193" s="141" t="n"/>
    </row>
    <row r="194">
      <c r="A194" s="0" t="inlineStr">
        <is>
          <t>P13</t>
        </is>
      </c>
      <c r="B194" s="146" t="inlineStr">
        <is>
          <t>TB1</t>
        </is>
      </c>
      <c r="C194" s="146" t="n"/>
      <c r="D194" s="146" t="n">
        <v>900</v>
      </c>
      <c r="E194" s="146" t="n">
        <v>275</v>
      </c>
      <c r="F194" s="146" t="n">
        <v>75</v>
      </c>
      <c r="G194" s="187">
        <f>D194*E194*F194/1000000</f>
        <v/>
      </c>
      <c r="H194" s="187">
        <f>10.97*F194</f>
        <v/>
      </c>
      <c r="I194" s="12" t="inlineStr">
        <is>
          <t>江西富煌管廊</t>
        </is>
      </c>
      <c r="J194" s="12" t="inlineStr">
        <is>
          <t>踏步板</t>
        </is>
      </c>
    </row>
    <row r="195">
      <c r="A195" s="0" t="inlineStr">
        <is>
          <t>P13</t>
        </is>
      </c>
      <c r="B195" s="146" t="inlineStr">
        <is>
          <t>TB2</t>
        </is>
      </c>
      <c r="C195" s="146" t="n"/>
      <c r="D195" s="146" t="n">
        <v>900</v>
      </c>
      <c r="E195" s="146" t="n">
        <v>245</v>
      </c>
      <c r="F195" s="146" t="n">
        <v>45</v>
      </c>
      <c r="G195" s="187">
        <f>D195*E195*F195/1000000</f>
        <v/>
      </c>
      <c r="H195" s="187">
        <f>9.89*F195</f>
        <v/>
      </c>
      <c r="I195" s="12" t="inlineStr">
        <is>
          <t>江西富煌管廊</t>
        </is>
      </c>
      <c r="J195" s="12" t="inlineStr">
        <is>
          <t>踏步板</t>
        </is>
      </c>
    </row>
    <row r="196">
      <c r="A196" s="146" t="inlineStr">
        <is>
          <t>小计</t>
        </is>
      </c>
      <c r="B196" s="146" t="n"/>
      <c r="C196" s="146" t="n"/>
      <c r="D196" s="146" t="n"/>
      <c r="E196" s="146" t="n"/>
      <c r="F196" s="146" t="n"/>
      <c r="G196" s="187" t="n"/>
      <c r="H196" s="187" t="n"/>
    </row>
    <row r="197">
      <c r="A197" s="0" t="inlineStr">
        <is>
          <t>P20</t>
        </is>
      </c>
      <c r="B197" s="146" t="inlineStr">
        <is>
          <t>TB2</t>
        </is>
      </c>
      <c r="C197" s="146" t="n"/>
      <c r="D197" s="146" t="n">
        <v>900</v>
      </c>
      <c r="E197" s="146" t="n">
        <v>245</v>
      </c>
      <c r="F197" s="146" t="n">
        <v>85</v>
      </c>
      <c r="G197" s="187">
        <f>D197*E197*F197/1000000</f>
        <v/>
      </c>
      <c r="H197" s="187">
        <f>9.89*F197</f>
        <v/>
      </c>
      <c r="I197" s="12" t="inlineStr">
        <is>
          <t>江西富煌管廊</t>
        </is>
      </c>
      <c r="J197" s="12" t="inlineStr">
        <is>
          <t>踏步板</t>
        </is>
      </c>
    </row>
    <row r="198">
      <c r="A198" s="0" t="inlineStr">
        <is>
          <t>P20</t>
        </is>
      </c>
      <c r="B198" s="146" t="inlineStr">
        <is>
          <t>TB3</t>
        </is>
      </c>
      <c r="C198" s="146" t="n"/>
      <c r="D198" s="146" t="n">
        <v>900</v>
      </c>
      <c r="E198" s="146" t="n">
        <v>80</v>
      </c>
      <c r="F198" s="146" t="n">
        <v>1</v>
      </c>
      <c r="G198" s="187">
        <f>D198*E198*F198/1000000</f>
        <v/>
      </c>
      <c r="H198" s="187">
        <f>3.47*F198</f>
        <v/>
      </c>
      <c r="I198" s="12" t="inlineStr">
        <is>
          <t>江西富煌管廊</t>
        </is>
      </c>
      <c r="J198" s="12" t="inlineStr">
        <is>
          <t>踏步板</t>
        </is>
      </c>
    </row>
    <row r="199">
      <c r="A199" s="0" t="inlineStr">
        <is>
          <t>P20</t>
        </is>
      </c>
      <c r="B199" s="146" t="inlineStr">
        <is>
          <t>TB4</t>
        </is>
      </c>
      <c r="C199" s="146" t="n"/>
      <c r="D199" s="146" t="n">
        <v>800</v>
      </c>
      <c r="E199" s="146" t="n">
        <v>275</v>
      </c>
      <c r="F199" s="146" t="n">
        <v>15</v>
      </c>
      <c r="G199" s="187">
        <f>D199*E199*F199/1000000</f>
        <v/>
      </c>
      <c r="H199" s="187">
        <f>9.81*F199</f>
        <v/>
      </c>
      <c r="I199" s="12" t="inlineStr">
        <is>
          <t>江西富煌管廊</t>
        </is>
      </c>
      <c r="J199" s="12" t="inlineStr">
        <is>
          <t>踏步板</t>
        </is>
      </c>
    </row>
    <row r="200">
      <c r="A200" s="0" t="inlineStr">
        <is>
          <t>P20</t>
        </is>
      </c>
      <c r="B200" s="146" t="inlineStr">
        <is>
          <t>TB5</t>
        </is>
      </c>
      <c r="C200" s="146" t="n"/>
      <c r="D200" s="146" t="n">
        <v>800</v>
      </c>
      <c r="E200" s="146" t="n">
        <v>245</v>
      </c>
      <c r="F200" s="146" t="n">
        <v>20</v>
      </c>
      <c r="G200" s="187">
        <f>D200*E200*F200/1000000</f>
        <v/>
      </c>
      <c r="H200" s="187">
        <f>8.85*F200</f>
        <v/>
      </c>
      <c r="I200" s="12" t="inlineStr">
        <is>
          <t>江西富煌管廊</t>
        </is>
      </c>
      <c r="J200" s="12" t="inlineStr">
        <is>
          <t>踏步板</t>
        </is>
      </c>
    </row>
    <row r="201">
      <c r="A201" s="0" t="inlineStr">
        <is>
          <t>P20</t>
        </is>
      </c>
      <c r="B201" s="146" t="inlineStr">
        <is>
          <t>TB6</t>
        </is>
      </c>
      <c r="C201" s="146" t="n"/>
      <c r="D201" s="146" t="n">
        <v>800</v>
      </c>
      <c r="E201" s="146" t="n">
        <v>80</v>
      </c>
      <c r="F201" s="146" t="n">
        <v>2</v>
      </c>
      <c r="G201" s="187">
        <f>D201*E201*F201/1000000</f>
        <v/>
      </c>
      <c r="H201" s="146">
        <f>3.11*F201</f>
        <v/>
      </c>
      <c r="I201" s="12" t="inlineStr">
        <is>
          <t>江西富煌管廊</t>
        </is>
      </c>
      <c r="J201" s="12" t="inlineStr">
        <is>
          <t>踏步板</t>
        </is>
      </c>
    </row>
    <row r="202">
      <c r="A202" s="146" t="inlineStr">
        <is>
          <t>小计</t>
        </is>
      </c>
      <c r="C202" s="13" t="n"/>
      <c r="D202" s="13" t="n"/>
      <c r="E202" s="13" t="n"/>
      <c r="F202" s="146">
        <f>SUM(F194:F201)</f>
        <v/>
      </c>
      <c r="G202" s="206" t="n"/>
      <c r="H202" s="207" t="n"/>
    </row>
  </sheetData>
  <autoFilter ref="B4:O188">
    <filterColumn colId="3" hiddenButton="0" showButton="1">
      <filters blank="1">
        <filter val="425"/>
        <filter val="455"/>
        <filter val="485"/>
        <filter val="515"/>
        <filter val="545"/>
        <filter val="575"/>
        <filter val="605"/>
        <filter val="635"/>
        <filter val="665"/>
        <filter val="695"/>
        <filter val="785"/>
        <filter val="905"/>
        <filter val="935"/>
        <filter val="965"/>
      </filters>
    </filterColumn>
  </autoFilter>
  <mergeCells count="19">
    <mergeCell ref="B3:B4"/>
    <mergeCell ref="F3:F4"/>
    <mergeCell ref="F192:F193"/>
    <mergeCell ref="H192:H193"/>
    <mergeCell ref="G3:G4"/>
    <mergeCell ref="C192:C193"/>
    <mergeCell ref="D3:D4"/>
    <mergeCell ref="G192:G193"/>
    <mergeCell ref="B190:H190"/>
    <mergeCell ref="B192:B193"/>
    <mergeCell ref="H3:H4"/>
    <mergeCell ref="D192:D193"/>
    <mergeCell ref="B2:H2"/>
    <mergeCell ref="J3:J4"/>
    <mergeCell ref="B1:H1"/>
    <mergeCell ref="C3:C4"/>
    <mergeCell ref="E3:E4"/>
    <mergeCell ref="E192:E193"/>
    <mergeCell ref="B191:H19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W199"/>
  <sheetViews>
    <sheetView topLeftCell="A169" workbookViewId="0">
      <selection activeCell="H199" sqref="H199"/>
    </sheetView>
  </sheetViews>
  <sheetFormatPr baseColWidth="8" defaultColWidth="9" defaultRowHeight="10.8"/>
  <cols>
    <col width="8.109375" customWidth="1" style="161" min="1" max="2"/>
    <col width="6" customWidth="1" style="161" min="3" max="3"/>
    <col width="6.88671875" customWidth="1" style="161" min="4" max="4"/>
    <col width="6.109375" customWidth="1" style="161" min="5" max="5"/>
    <col width="7.77734375" customWidth="1" style="161" min="6" max="6"/>
    <col width="8.77734375" customWidth="1" style="191" min="7" max="7"/>
    <col width="9.88671875" customWidth="1" style="191" min="8" max="8"/>
    <col width="17.88671875" customWidth="1" style="191" min="9" max="9"/>
    <col width="16.109375" customWidth="1" style="191" min="10" max="10"/>
    <col width="9" customWidth="1" style="161" min="11" max="16"/>
    <col width="11.77734375" customWidth="1" style="161" min="17" max="17"/>
    <col width="9" customWidth="1" style="161" min="18" max="22"/>
    <col hidden="1" width="8.88671875" customWidth="1" style="161" min="23" max="23"/>
    <col width="9" customWidth="1" style="161" min="24" max="28"/>
    <col width="9" customWidth="1" style="161" min="29" max="16384"/>
  </cols>
  <sheetData>
    <row r="1" ht="36" customHeight="1" s="154">
      <c r="A1" s="169">
        <f>'3工艺执行单'!B5&amp;W1</f>
        <v/>
      </c>
      <c r="B1" s="142" t="n"/>
      <c r="C1" s="142" t="n"/>
      <c r="D1" s="142" t="n"/>
      <c r="E1" s="142" t="n"/>
      <c r="F1" s="142" t="n"/>
      <c r="G1" s="142" t="n"/>
      <c r="H1" s="142" t="n"/>
      <c r="I1" s="142" t="n"/>
      <c r="J1" s="143" t="n"/>
      <c r="W1" s="161" t="inlineStr">
        <is>
          <t>箱件清单  PACKING LIST</t>
        </is>
      </c>
    </row>
    <row r="2" ht="28.95" customFormat="1" customHeight="1" s="2">
      <c r="A2" s="5" t="inlineStr">
        <is>
          <t>客户名称
CLIENT</t>
        </is>
      </c>
      <c r="B2" s="160">
        <f>'3工艺执行单'!F2</f>
        <v/>
      </c>
      <c r="C2" s="142" t="n"/>
      <c r="D2" s="143" t="n"/>
      <c r="E2" s="160" t="inlineStr">
        <is>
          <t>工作单号 JOB NO.</t>
        </is>
      </c>
      <c r="F2" s="143" t="n"/>
      <c r="G2" s="192">
        <f>'3工艺执行单'!C2</f>
        <v/>
      </c>
      <c r="H2" s="143" t="n"/>
      <c r="I2" s="193" t="inlineStr">
        <is>
          <t>日期
DATE</t>
        </is>
      </c>
      <c r="J2" s="10">
        <f>TODAY()</f>
        <v/>
      </c>
    </row>
    <row r="3" ht="31.05" customHeight="1" s="154">
      <c r="A3" s="5" t="inlineStr">
        <is>
          <t>项目名称
PROJECT</t>
        </is>
      </c>
      <c r="B3" s="168">
        <f>'3工艺执行单'!C3</f>
        <v/>
      </c>
      <c r="C3" s="142" t="n"/>
      <c r="D3" s="143" t="n"/>
      <c r="E3" s="160" t="inlineStr">
        <is>
          <t>品名 ITEM</t>
        </is>
      </c>
      <c r="F3" s="143" t="n"/>
      <c r="G3" s="193" t="inlineStr">
        <is>
          <t>镀锌钢格板/踏步板</t>
        </is>
      </c>
      <c r="H3" s="143" t="n"/>
      <c r="I3" s="193" t="inlineStr">
        <is>
          <t>规格型号
MODEL</t>
        </is>
      </c>
      <c r="J3" s="208" t="inlineStr">
        <is>
          <t>JG255/30/100FG
JT3(G255/30/100FG)</t>
        </is>
      </c>
    </row>
    <row r="4" ht="40.05" customFormat="1" customHeight="1" s="3">
      <c r="A4" s="168" t="inlineStr">
        <is>
          <t>包号
PACKAGE NO</t>
        </is>
      </c>
      <c r="B4" s="168" t="inlineStr">
        <is>
          <t>图号
DRAWING NO</t>
        </is>
      </c>
      <c r="C4" s="168" t="inlineStr">
        <is>
          <t>注
DRAWING</t>
        </is>
      </c>
      <c r="D4" s="168" t="inlineStr">
        <is>
          <t>长度
LENGTH（mm）</t>
        </is>
      </c>
      <c r="E4" s="168" t="inlineStr">
        <is>
          <t>宽度
WIDTH（mm）</t>
        </is>
      </c>
      <c r="F4" s="168" t="inlineStr">
        <is>
          <t>数量
QTY（件）</t>
        </is>
      </c>
      <c r="G4" s="193" t="inlineStr">
        <is>
          <t>面积
AREA（㎡）</t>
        </is>
      </c>
      <c r="H4" s="193" t="inlineStr">
        <is>
          <t>重量
WEIGHT（kg）</t>
        </is>
      </c>
      <c r="I4" s="193" t="inlineStr">
        <is>
          <t>备注 REMARK</t>
        </is>
      </c>
      <c r="J4" s="143" t="n"/>
    </row>
    <row r="5" ht="13.5" customHeight="1" s="154">
      <c r="A5" s="146" t="inlineStr">
        <is>
          <t>P01</t>
        </is>
      </c>
      <c r="B5" s="146" t="inlineStr">
        <is>
          <t>P01-A-31</t>
        </is>
      </c>
      <c r="C5" s="146" t="n"/>
      <c r="D5" s="146" t="n">
        <v>690</v>
      </c>
      <c r="E5" s="146" t="n">
        <v>995</v>
      </c>
      <c r="F5" s="146" t="n">
        <v>4</v>
      </c>
      <c r="G5" s="187">
        <f>D5*E5*F5/1000000</f>
        <v/>
      </c>
      <c r="H5" s="187">
        <f>G5*40.4</f>
        <v/>
      </c>
      <c r="I5" s="146" t="inlineStr">
        <is>
          <t>1#管廊</t>
        </is>
      </c>
      <c r="J5" s="146" t="inlineStr">
        <is>
          <t>EL5.5M</t>
        </is>
      </c>
      <c r="K5" s="161">
        <f>A5&amp;"-"&amp;B5&amp;C5</f>
        <v/>
      </c>
    </row>
    <row r="6" ht="13.5" customHeight="1" s="154">
      <c r="A6" s="146" t="inlineStr">
        <is>
          <t>P01</t>
        </is>
      </c>
      <c r="B6" s="146" t="inlineStr">
        <is>
          <t>P01-A-32#</t>
        </is>
      </c>
      <c r="C6" s="146" t="inlineStr">
        <is>
          <t>#</t>
        </is>
      </c>
      <c r="D6" s="146" t="n">
        <v>690</v>
      </c>
      <c r="E6" s="146" t="n">
        <v>995</v>
      </c>
      <c r="F6" s="146" t="n">
        <v>1</v>
      </c>
      <c r="G6" s="187">
        <f>D6*E6*F6/1000000</f>
        <v/>
      </c>
      <c r="H6" s="187">
        <f>G6*40.4</f>
        <v/>
      </c>
      <c r="I6" s="146" t="inlineStr">
        <is>
          <t>1#管廊</t>
        </is>
      </c>
      <c r="J6" s="146" t="inlineStr">
        <is>
          <t>EL5.5M</t>
        </is>
      </c>
      <c r="K6" s="161">
        <f>A6&amp;"-"&amp;B6&amp;C6</f>
        <v/>
      </c>
    </row>
    <row r="7" ht="13.5" customHeight="1" s="154">
      <c r="A7" s="146" t="inlineStr">
        <is>
          <t>P01</t>
        </is>
      </c>
      <c r="B7" s="146" t="inlineStr">
        <is>
          <t>P01-A-28</t>
        </is>
      </c>
      <c r="C7" s="146" t="n"/>
      <c r="D7" s="146" t="n">
        <v>990</v>
      </c>
      <c r="E7" s="146" t="n">
        <v>995</v>
      </c>
      <c r="F7" s="146" t="n">
        <v>3</v>
      </c>
      <c r="G7" s="187">
        <f>D7*E7*F7/1000000</f>
        <v/>
      </c>
      <c r="H7" s="187">
        <f>G7*40.4</f>
        <v/>
      </c>
      <c r="I7" s="146" t="inlineStr">
        <is>
          <t>1#管廊</t>
        </is>
      </c>
      <c r="J7" s="146" t="inlineStr">
        <is>
          <t>EL5.5M</t>
        </is>
      </c>
      <c r="K7" s="161">
        <f>A7&amp;"-"&amp;B7&amp;C7</f>
        <v/>
      </c>
    </row>
    <row r="8" ht="13.5" customHeight="1" s="154">
      <c r="A8" s="146" t="inlineStr">
        <is>
          <t>P01</t>
        </is>
      </c>
      <c r="B8" s="146" t="inlineStr">
        <is>
          <t>P01-A-29#</t>
        </is>
      </c>
      <c r="C8" s="146" t="inlineStr">
        <is>
          <t>#</t>
        </is>
      </c>
      <c r="D8" s="146" t="n">
        <v>990</v>
      </c>
      <c r="E8" s="146" t="n">
        <v>995</v>
      </c>
      <c r="F8" s="146" t="n">
        <v>1</v>
      </c>
      <c r="G8" s="187">
        <f>D8*E8*F8/1000000</f>
        <v/>
      </c>
      <c r="H8" s="187">
        <f>G8*40.4</f>
        <v/>
      </c>
      <c r="I8" s="146" t="inlineStr">
        <is>
          <t>1#管廊</t>
        </is>
      </c>
      <c r="J8" s="146" t="inlineStr">
        <is>
          <t>EL5.5M</t>
        </is>
      </c>
      <c r="K8" s="161">
        <f>A8&amp;"-"&amp;B8&amp;C8</f>
        <v/>
      </c>
    </row>
    <row r="9" ht="13.5" customHeight="1" s="154">
      <c r="A9" s="146" t="inlineStr">
        <is>
          <t>P01</t>
        </is>
      </c>
      <c r="B9" s="146" t="inlineStr">
        <is>
          <t>P01-A-30#</t>
        </is>
      </c>
      <c r="C9" s="146" t="inlineStr">
        <is>
          <t>#</t>
        </is>
      </c>
      <c r="D9" s="146" t="n">
        <v>990</v>
      </c>
      <c r="E9" s="146" t="n">
        <v>995</v>
      </c>
      <c r="F9" s="146" t="n">
        <v>1</v>
      </c>
      <c r="G9" s="187">
        <f>D9*E9*F9/1000000</f>
        <v/>
      </c>
      <c r="H9" s="187">
        <f>G9*40.4</f>
        <v/>
      </c>
      <c r="I9" s="146" t="inlineStr">
        <is>
          <t>1#管廊</t>
        </is>
      </c>
      <c r="J9" s="146" t="inlineStr">
        <is>
          <t>EL5.5M</t>
        </is>
      </c>
      <c r="K9" s="161">
        <f>A9&amp;"-"&amp;B9&amp;C9</f>
        <v/>
      </c>
    </row>
    <row r="10" ht="13.5" customHeight="1" s="154">
      <c r="A10" s="146" t="inlineStr">
        <is>
          <t>P01</t>
        </is>
      </c>
      <c r="B10" s="146" t="inlineStr">
        <is>
          <t>P01-A-20</t>
        </is>
      </c>
      <c r="C10" s="146" t="n"/>
      <c r="D10" s="146" t="n">
        <v>1165</v>
      </c>
      <c r="E10" s="146" t="n">
        <v>995</v>
      </c>
      <c r="F10" s="146" t="n">
        <v>4</v>
      </c>
      <c r="G10" s="187">
        <f>D10*E10*F10/1000000</f>
        <v/>
      </c>
      <c r="H10" s="187">
        <f>G10*40.4</f>
        <v/>
      </c>
      <c r="I10" s="146" t="inlineStr">
        <is>
          <t>1#管廊</t>
        </is>
      </c>
      <c r="J10" s="146" t="inlineStr">
        <is>
          <t>EL5.5M</t>
        </is>
      </c>
      <c r="K10" s="161">
        <f>A10&amp;"-"&amp;B10&amp;C10</f>
        <v/>
      </c>
    </row>
    <row r="11" ht="13.5" customHeight="1" s="154">
      <c r="A11" s="146" t="inlineStr">
        <is>
          <t>P01</t>
        </is>
      </c>
      <c r="B11" s="146" t="inlineStr">
        <is>
          <t>P01-A-21#</t>
        </is>
      </c>
      <c r="C11" s="146" t="inlineStr">
        <is>
          <t>#</t>
        </is>
      </c>
      <c r="D11" s="146" t="n">
        <v>1165</v>
      </c>
      <c r="E11" s="146" t="n">
        <v>995</v>
      </c>
      <c r="F11" s="146" t="n">
        <v>1</v>
      </c>
      <c r="G11" s="187">
        <f>D11*E11*F11/1000000</f>
        <v/>
      </c>
      <c r="H11" s="187">
        <f>G11*40.4</f>
        <v/>
      </c>
      <c r="I11" s="146" t="inlineStr">
        <is>
          <t>1#管廊</t>
        </is>
      </c>
      <c r="J11" s="146" t="inlineStr">
        <is>
          <t>EL5.5M</t>
        </is>
      </c>
      <c r="K11" s="161">
        <f>A11&amp;"-"&amp;B11&amp;C11</f>
        <v/>
      </c>
    </row>
    <row r="12" ht="13.5" customHeight="1" s="154">
      <c r="A12" s="146" t="inlineStr">
        <is>
          <t>P01</t>
        </is>
      </c>
      <c r="B12" s="146" t="inlineStr">
        <is>
          <t>P01-A-25#</t>
        </is>
      </c>
      <c r="C12" s="146" t="inlineStr">
        <is>
          <t>#</t>
        </is>
      </c>
      <c r="D12" s="146" t="n">
        <v>1165</v>
      </c>
      <c r="E12" s="146" t="n">
        <v>995</v>
      </c>
      <c r="F12" s="146" t="n">
        <v>1</v>
      </c>
      <c r="G12" s="187">
        <f>D12*E12*F12/1000000</f>
        <v/>
      </c>
      <c r="H12" s="187">
        <f>G12*40.4</f>
        <v/>
      </c>
      <c r="I12" s="146" t="inlineStr">
        <is>
          <t>1#管廊</t>
        </is>
      </c>
      <c r="J12" s="146" t="inlineStr">
        <is>
          <t>EL5.5M</t>
        </is>
      </c>
      <c r="K12" s="161">
        <f>A12&amp;"-"&amp;B12&amp;C12</f>
        <v/>
      </c>
    </row>
    <row r="13" ht="13.5" customHeight="1" s="154">
      <c r="A13" s="146" t="inlineStr">
        <is>
          <t>P01</t>
        </is>
      </c>
      <c r="B13" s="146" t="inlineStr">
        <is>
          <t>P01-A-3</t>
        </is>
      </c>
      <c r="C13" s="146" t="n"/>
      <c r="D13" s="146" t="n">
        <v>1190</v>
      </c>
      <c r="E13" s="146" t="n">
        <v>995</v>
      </c>
      <c r="F13" s="146" t="n">
        <v>5</v>
      </c>
      <c r="G13" s="187">
        <f>D13*E13*F13/1000000</f>
        <v/>
      </c>
      <c r="H13" s="187">
        <f>G13*40.4</f>
        <v/>
      </c>
      <c r="I13" s="146" t="inlineStr">
        <is>
          <t>1#管廊</t>
        </is>
      </c>
      <c r="J13" s="146" t="inlineStr">
        <is>
          <t>EL5.5M</t>
        </is>
      </c>
      <c r="K13" s="161">
        <f>A13&amp;"-"&amp;B13&amp;C13</f>
        <v/>
      </c>
    </row>
    <row r="14" ht="13.5" customHeight="1" s="154">
      <c r="A14" s="146" t="inlineStr">
        <is>
          <t>P01</t>
        </is>
      </c>
      <c r="B14" s="146" t="inlineStr">
        <is>
          <t>P01-A-4#</t>
        </is>
      </c>
      <c r="C14" s="146" t="inlineStr">
        <is>
          <t>#</t>
        </is>
      </c>
      <c r="D14" s="146" t="n">
        <v>1190</v>
      </c>
      <c r="E14" s="146" t="n">
        <v>995</v>
      </c>
      <c r="F14" s="146" t="n">
        <v>1</v>
      </c>
      <c r="G14" s="187">
        <f>D14*E14*F14/1000000</f>
        <v/>
      </c>
      <c r="H14" s="187">
        <f>G14*40.4</f>
        <v/>
      </c>
      <c r="I14" s="146" t="inlineStr">
        <is>
          <t>1#管廊</t>
        </is>
      </c>
      <c r="J14" s="146" t="inlineStr">
        <is>
          <t>EL5.5M</t>
        </is>
      </c>
      <c r="K14" s="161">
        <f>A14&amp;"-"&amp;B14&amp;C14</f>
        <v/>
      </c>
    </row>
    <row r="15" ht="13.5" customHeight="1" s="154">
      <c r="A15" s="146" t="inlineStr">
        <is>
          <t>P01</t>
        </is>
      </c>
      <c r="B15" s="146" t="inlineStr">
        <is>
          <t>P01-A-5#</t>
        </is>
      </c>
      <c r="C15" s="146" t="inlineStr">
        <is>
          <t>#</t>
        </is>
      </c>
      <c r="D15" s="146" t="n">
        <v>1190</v>
      </c>
      <c r="E15" s="146" t="n">
        <v>995</v>
      </c>
      <c r="F15" s="146" t="n">
        <v>1</v>
      </c>
      <c r="G15" s="187">
        <f>D15*E15*F15/1000000</f>
        <v/>
      </c>
      <c r="H15" s="187">
        <f>G15*40.4</f>
        <v/>
      </c>
      <c r="I15" s="146" t="inlineStr">
        <is>
          <t>1#管廊</t>
        </is>
      </c>
      <c r="J15" s="146" t="inlineStr">
        <is>
          <t>EL5.5M</t>
        </is>
      </c>
      <c r="K15" s="161">
        <f>A15&amp;"-"&amp;B15&amp;C15</f>
        <v/>
      </c>
    </row>
    <row r="16" ht="13.5" customHeight="1" s="154">
      <c r="A16" s="146" t="inlineStr">
        <is>
          <t>P01</t>
        </is>
      </c>
      <c r="B16" s="146" t="inlineStr">
        <is>
          <t>P01-A-6#</t>
        </is>
      </c>
      <c r="C16" s="146" t="inlineStr">
        <is>
          <t>#</t>
        </is>
      </c>
      <c r="D16" s="146" t="n">
        <v>1190</v>
      </c>
      <c r="E16" s="146" t="n">
        <v>995</v>
      </c>
      <c r="F16" s="146" t="n">
        <v>1</v>
      </c>
      <c r="G16" s="187">
        <f>D16*E16*F16/1000000</f>
        <v/>
      </c>
      <c r="H16" s="187">
        <f>G16*40.4</f>
        <v/>
      </c>
      <c r="I16" s="146" t="inlineStr">
        <is>
          <t>1#管廊</t>
        </is>
      </c>
      <c r="J16" s="146" t="inlineStr">
        <is>
          <t>EL5.5M</t>
        </is>
      </c>
      <c r="K16" s="161">
        <f>A16&amp;"-"&amp;B16&amp;C16</f>
        <v/>
      </c>
    </row>
    <row r="17" ht="13.5" customHeight="1" s="154">
      <c r="A17" s="146" t="inlineStr">
        <is>
          <t>P01</t>
        </is>
      </c>
      <c r="B17" s="146" t="inlineStr">
        <is>
          <t>P01-A-13#</t>
        </is>
      </c>
      <c r="C17" s="146" t="inlineStr">
        <is>
          <t>#</t>
        </is>
      </c>
      <c r="D17" s="146" t="n">
        <v>2365</v>
      </c>
      <c r="E17" s="146" t="n">
        <v>995</v>
      </c>
      <c r="F17" s="146" t="n">
        <v>1</v>
      </c>
      <c r="G17" s="187">
        <f>D17*E17*F17/1000000</f>
        <v/>
      </c>
      <c r="H17" s="187">
        <f>G17*40.4</f>
        <v/>
      </c>
      <c r="I17" s="146" t="inlineStr">
        <is>
          <t>1#管廊</t>
        </is>
      </c>
      <c r="J17" s="146" t="inlineStr">
        <is>
          <t>EL5.5M</t>
        </is>
      </c>
      <c r="K17" s="161">
        <f>A17&amp;"-"&amp;B17&amp;C17</f>
        <v/>
      </c>
    </row>
    <row r="18" ht="13.5" customHeight="1" s="154">
      <c r="A18" s="146" t="inlineStr">
        <is>
          <t>P01</t>
        </is>
      </c>
      <c r="B18" s="146" t="inlineStr">
        <is>
          <t>P01-A-8</t>
        </is>
      </c>
      <c r="C18" s="146" t="n"/>
      <c r="D18" s="146" t="n">
        <v>2365</v>
      </c>
      <c r="E18" s="146" t="n">
        <v>995</v>
      </c>
      <c r="F18" s="146" t="n">
        <v>4</v>
      </c>
      <c r="G18" s="187">
        <f>D18*E18*F18/1000000</f>
        <v/>
      </c>
      <c r="H18" s="187">
        <f>G18*40.4</f>
        <v/>
      </c>
      <c r="I18" s="146" t="inlineStr">
        <is>
          <t>1#管廊</t>
        </is>
      </c>
      <c r="J18" s="146" t="inlineStr">
        <is>
          <t>EL5.5M</t>
        </is>
      </c>
      <c r="K18" s="161">
        <f>A18&amp;"-"&amp;B18&amp;C18</f>
        <v/>
      </c>
    </row>
    <row r="19" ht="13.5" customHeight="1" s="154">
      <c r="A19" s="146" t="inlineStr">
        <is>
          <t>P01</t>
        </is>
      </c>
      <c r="B19" s="146" t="inlineStr">
        <is>
          <t>P01-A-9#</t>
        </is>
      </c>
      <c r="C19" s="146" t="inlineStr">
        <is>
          <t>#</t>
        </is>
      </c>
      <c r="D19" s="146" t="n">
        <v>2365</v>
      </c>
      <c r="E19" s="146" t="n">
        <v>995</v>
      </c>
      <c r="F19" s="146" t="n">
        <v>1</v>
      </c>
      <c r="G19" s="187">
        <f>D19*E19*F19/1000000</f>
        <v/>
      </c>
      <c r="H19" s="187">
        <f>G19*40.4</f>
        <v/>
      </c>
      <c r="I19" s="146" t="inlineStr">
        <is>
          <t>1#管廊</t>
        </is>
      </c>
      <c r="J19" s="146" t="inlineStr">
        <is>
          <t>EL5.5M</t>
        </is>
      </c>
      <c r="K19" s="161">
        <f>A19&amp;"-"&amp;B19&amp;C19</f>
        <v/>
      </c>
    </row>
    <row r="20" ht="13.5" customHeight="1" s="154">
      <c r="A20" s="146" t="inlineStr">
        <is>
          <t>P01</t>
        </is>
      </c>
      <c r="B20" s="146" t="inlineStr">
        <is>
          <t>P01-A-17</t>
        </is>
      </c>
      <c r="C20" s="146" t="n"/>
      <c r="D20" s="146" t="n">
        <v>2390</v>
      </c>
      <c r="E20" s="146" t="n">
        <v>995</v>
      </c>
      <c r="F20" s="146" t="n">
        <v>6</v>
      </c>
      <c r="G20" s="187">
        <f>D20*E20*F20/1000000</f>
        <v/>
      </c>
      <c r="H20" s="187">
        <f>G20*40.4</f>
        <v/>
      </c>
      <c r="I20" s="146" t="inlineStr">
        <is>
          <t>1#管廊</t>
        </is>
      </c>
      <c r="J20" s="146" t="inlineStr">
        <is>
          <t>EL5.5M</t>
        </is>
      </c>
      <c r="K20" s="161">
        <f>A20&amp;"-"&amp;B20&amp;C20</f>
        <v/>
      </c>
    </row>
    <row r="21" ht="13.5" customHeight="1" s="154">
      <c r="A21" s="146" t="inlineStr">
        <is>
          <t>P02</t>
        </is>
      </c>
      <c r="B21" s="146" t="inlineStr">
        <is>
          <t>P02-B-28#</t>
        </is>
      </c>
      <c r="C21" s="146" t="inlineStr">
        <is>
          <t>#</t>
        </is>
      </c>
      <c r="D21" s="146" t="n">
        <v>690</v>
      </c>
      <c r="E21" s="146" t="n">
        <v>995</v>
      </c>
      <c r="F21" s="146" t="n">
        <v>1</v>
      </c>
      <c r="G21" s="187">
        <f>D21*E21*F21/1000000</f>
        <v/>
      </c>
      <c r="H21" s="187">
        <f>G21*40.4</f>
        <v/>
      </c>
      <c r="I21" s="146" t="inlineStr">
        <is>
          <t>1#管廊</t>
        </is>
      </c>
      <c r="J21" s="146" t="inlineStr">
        <is>
          <t>EL8M</t>
        </is>
      </c>
      <c r="K21" s="161">
        <f>A21&amp;"-"&amp;B21&amp;C21</f>
        <v/>
      </c>
    </row>
    <row r="22" ht="13.5" customHeight="1" s="154">
      <c r="A22" s="146" t="inlineStr">
        <is>
          <t>P02</t>
        </is>
      </c>
      <c r="B22" s="146" t="inlineStr">
        <is>
          <t>P02-B-29</t>
        </is>
      </c>
      <c r="C22" s="146" t="n"/>
      <c r="D22" s="146" t="n">
        <v>690</v>
      </c>
      <c r="E22" s="146" t="n">
        <v>995</v>
      </c>
      <c r="F22" s="146" t="n">
        <v>4</v>
      </c>
      <c r="G22" s="187">
        <f>D22*E22*F22/1000000</f>
        <v/>
      </c>
      <c r="H22" s="187">
        <f>G22*40.4</f>
        <v/>
      </c>
      <c r="I22" s="146" t="inlineStr">
        <is>
          <t>1#管廊</t>
        </is>
      </c>
      <c r="J22" s="146" t="inlineStr">
        <is>
          <t>EL8M</t>
        </is>
      </c>
      <c r="K22" s="161">
        <f>A22&amp;"-"&amp;B22&amp;C22</f>
        <v/>
      </c>
    </row>
    <row r="23" ht="13.5" customHeight="1" s="154">
      <c r="A23" s="146" t="inlineStr">
        <is>
          <t>P02</t>
        </is>
      </c>
      <c r="B23" s="146" t="inlineStr">
        <is>
          <t>P02-B-30#</t>
        </is>
      </c>
      <c r="C23" s="146" t="inlineStr">
        <is>
          <t>#</t>
        </is>
      </c>
      <c r="D23" s="146" t="n">
        <v>690</v>
      </c>
      <c r="E23" s="146" t="n">
        <v>995</v>
      </c>
      <c r="F23" s="146" t="n">
        <v>1</v>
      </c>
      <c r="G23" s="187">
        <f>D23*E23*F23/1000000</f>
        <v/>
      </c>
      <c r="H23" s="187">
        <f>G23*40.4</f>
        <v/>
      </c>
      <c r="I23" s="146" t="inlineStr">
        <is>
          <t>1#管廊</t>
        </is>
      </c>
      <c r="J23" s="146" t="inlineStr">
        <is>
          <t>EL8M</t>
        </is>
      </c>
      <c r="K23" s="161">
        <f>A23&amp;"-"&amp;B23&amp;C23</f>
        <v/>
      </c>
    </row>
    <row r="24" ht="13.5" customHeight="1" s="154">
      <c r="A24" s="146" t="inlineStr">
        <is>
          <t>P02</t>
        </is>
      </c>
      <c r="B24" s="146" t="inlineStr">
        <is>
          <t>P02-B-26</t>
        </is>
      </c>
      <c r="C24" s="146" t="n"/>
      <c r="D24" s="146" t="n">
        <v>990</v>
      </c>
      <c r="E24" s="146" t="n">
        <v>995</v>
      </c>
      <c r="F24" s="146" t="n">
        <v>3</v>
      </c>
      <c r="G24" s="187">
        <f>D24*E24*F24/1000000</f>
        <v/>
      </c>
      <c r="H24" s="187">
        <f>G24*40.4</f>
        <v/>
      </c>
      <c r="I24" s="146" t="inlineStr">
        <is>
          <t>1#管廊</t>
        </is>
      </c>
      <c r="J24" s="146" t="inlineStr">
        <is>
          <t>EL8M</t>
        </is>
      </c>
      <c r="K24" s="161">
        <f>A24&amp;"-"&amp;B24&amp;C24</f>
        <v/>
      </c>
    </row>
    <row r="25" ht="13.5" customHeight="1" s="154">
      <c r="A25" s="146" t="inlineStr">
        <is>
          <t>P02</t>
        </is>
      </c>
      <c r="B25" s="146" t="inlineStr">
        <is>
          <t>P02-B-27#</t>
        </is>
      </c>
      <c r="C25" s="146" t="inlineStr">
        <is>
          <t>#</t>
        </is>
      </c>
      <c r="D25" s="146" t="n">
        <v>990</v>
      </c>
      <c r="E25" s="146" t="n">
        <v>995</v>
      </c>
      <c r="F25" s="146" t="n">
        <v>1</v>
      </c>
      <c r="G25" s="187">
        <f>D25*E25*F25/1000000</f>
        <v/>
      </c>
      <c r="H25" s="187">
        <f>G25*40.4</f>
        <v/>
      </c>
      <c r="I25" s="146" t="inlineStr">
        <is>
          <t>1#管廊</t>
        </is>
      </c>
      <c r="J25" s="146" t="inlineStr">
        <is>
          <t>EL8M</t>
        </is>
      </c>
      <c r="K25" s="161">
        <f>A25&amp;"-"&amp;B25&amp;C25</f>
        <v/>
      </c>
    </row>
    <row r="26" ht="13.5" customHeight="1" s="154">
      <c r="A26" s="146" t="inlineStr">
        <is>
          <t>P02</t>
        </is>
      </c>
      <c r="B26" s="146" t="inlineStr">
        <is>
          <t>P02-B-18</t>
        </is>
      </c>
      <c r="C26" s="146" t="n"/>
      <c r="D26" s="146" t="n">
        <v>1165</v>
      </c>
      <c r="E26" s="146" t="n">
        <v>995</v>
      </c>
      <c r="F26" s="146" t="n">
        <v>4</v>
      </c>
      <c r="G26" s="187">
        <f>D26*E26*F26/1000000</f>
        <v/>
      </c>
      <c r="H26" s="187">
        <f>G26*40.4</f>
        <v/>
      </c>
      <c r="I26" s="146" t="inlineStr">
        <is>
          <t>1#管廊</t>
        </is>
      </c>
      <c r="J26" s="146" t="inlineStr">
        <is>
          <t>EL8M</t>
        </is>
      </c>
      <c r="K26" s="161">
        <f>A26&amp;"-"&amp;B26&amp;C26</f>
        <v/>
      </c>
    </row>
    <row r="27" ht="13.5" customHeight="1" s="154">
      <c r="A27" s="146" t="inlineStr">
        <is>
          <t>P02</t>
        </is>
      </c>
      <c r="B27" s="146" t="inlineStr">
        <is>
          <t>P02-B-19#</t>
        </is>
      </c>
      <c r="C27" s="146" t="inlineStr">
        <is>
          <t>#</t>
        </is>
      </c>
      <c r="D27" s="146" t="n">
        <v>1165</v>
      </c>
      <c r="E27" s="146" t="n">
        <v>995</v>
      </c>
      <c r="F27" s="146" t="n">
        <v>1</v>
      </c>
      <c r="G27" s="187">
        <f>D27*E27*F27/1000000</f>
        <v/>
      </c>
      <c r="H27" s="187">
        <f>G27*40.4</f>
        <v/>
      </c>
      <c r="I27" s="146" t="inlineStr">
        <is>
          <t>1#管廊</t>
        </is>
      </c>
      <c r="J27" s="146" t="inlineStr">
        <is>
          <t>EL8M</t>
        </is>
      </c>
      <c r="K27" s="161">
        <f>A27&amp;"-"&amp;B27&amp;C27</f>
        <v/>
      </c>
    </row>
    <row r="28" ht="13.5" customHeight="1" s="154">
      <c r="A28" s="146" t="inlineStr">
        <is>
          <t>P02</t>
        </is>
      </c>
      <c r="B28" s="146" t="inlineStr">
        <is>
          <t>P02-B-23#</t>
        </is>
      </c>
      <c r="C28" s="146" t="inlineStr">
        <is>
          <t>#</t>
        </is>
      </c>
      <c r="D28" s="146" t="n">
        <v>1165</v>
      </c>
      <c r="E28" s="146" t="n">
        <v>995</v>
      </c>
      <c r="F28" s="146" t="n">
        <v>1</v>
      </c>
      <c r="G28" s="187">
        <f>D28*E28*F28/1000000</f>
        <v/>
      </c>
      <c r="H28" s="187">
        <f>G28*40.4</f>
        <v/>
      </c>
      <c r="I28" s="146" t="inlineStr">
        <is>
          <t>1#管廊</t>
        </is>
      </c>
      <c r="J28" s="146" t="inlineStr">
        <is>
          <t>EL8M</t>
        </is>
      </c>
      <c r="K28" s="161">
        <f>A28&amp;"-"&amp;B28&amp;C28</f>
        <v/>
      </c>
    </row>
    <row r="29" ht="13.5" customHeight="1" s="154">
      <c r="A29" s="146" t="inlineStr">
        <is>
          <t>P02</t>
        </is>
      </c>
      <c r="B29" s="146" t="inlineStr">
        <is>
          <t>P02-B-3</t>
        </is>
      </c>
      <c r="C29" s="146" t="n"/>
      <c r="D29" s="146" t="n">
        <v>1190</v>
      </c>
      <c r="E29" s="146" t="n">
        <v>995</v>
      </c>
      <c r="F29" s="146" t="n">
        <v>7</v>
      </c>
      <c r="G29" s="187">
        <f>D29*E29*F29/1000000</f>
        <v/>
      </c>
      <c r="H29" s="187">
        <f>G29*40.4</f>
        <v/>
      </c>
      <c r="I29" s="146" t="inlineStr">
        <is>
          <t>1#管廊</t>
        </is>
      </c>
      <c r="J29" s="146" t="inlineStr">
        <is>
          <t>EL8M</t>
        </is>
      </c>
      <c r="K29" s="161">
        <f>A29&amp;"-"&amp;B29&amp;C29</f>
        <v/>
      </c>
    </row>
    <row r="30" ht="13.5" customHeight="1" s="154">
      <c r="A30" s="146" t="inlineStr">
        <is>
          <t>P02</t>
        </is>
      </c>
      <c r="B30" s="146" t="inlineStr">
        <is>
          <t>P02-B-4#</t>
        </is>
      </c>
      <c r="C30" s="146" t="inlineStr">
        <is>
          <t>#</t>
        </is>
      </c>
      <c r="D30" s="146" t="n">
        <v>1190</v>
      </c>
      <c r="E30" s="146" t="n">
        <v>995</v>
      </c>
      <c r="F30" s="146" t="n">
        <v>1</v>
      </c>
      <c r="G30" s="187">
        <f>D30*E30*F30/1000000</f>
        <v/>
      </c>
      <c r="H30" s="187">
        <f>G30*40.4</f>
        <v/>
      </c>
      <c r="I30" s="146" t="inlineStr">
        <is>
          <t>1#管廊</t>
        </is>
      </c>
      <c r="J30" s="146" t="inlineStr">
        <is>
          <t>EL8M</t>
        </is>
      </c>
      <c r="K30" s="161">
        <f>A30&amp;"-"&amp;B30&amp;C30</f>
        <v/>
      </c>
    </row>
    <row r="31" ht="13.5" customHeight="1" s="154">
      <c r="A31" s="146" t="inlineStr">
        <is>
          <t>P02</t>
        </is>
      </c>
      <c r="B31" s="146" t="inlineStr">
        <is>
          <t>P02-B-11#</t>
        </is>
      </c>
      <c r="C31" s="146" t="inlineStr">
        <is>
          <t>#</t>
        </is>
      </c>
      <c r="D31" s="146" t="n">
        <v>2365</v>
      </c>
      <c r="E31" s="146" t="n">
        <v>995</v>
      </c>
      <c r="F31" s="146" t="n">
        <v>1</v>
      </c>
      <c r="G31" s="187">
        <f>D31*E31*F31/1000000</f>
        <v/>
      </c>
      <c r="H31" s="187">
        <f>G31*40.4</f>
        <v/>
      </c>
      <c r="I31" s="146" t="inlineStr">
        <is>
          <t>1#管廊</t>
        </is>
      </c>
      <c r="J31" s="146" t="inlineStr">
        <is>
          <t>EL8M</t>
        </is>
      </c>
      <c r="K31" s="161">
        <f>A31&amp;"-"&amp;B31&amp;C31</f>
        <v/>
      </c>
    </row>
    <row r="32" ht="13.5" customHeight="1" s="154">
      <c r="A32" s="146" t="inlineStr">
        <is>
          <t>P02</t>
        </is>
      </c>
      <c r="B32" s="146" t="inlineStr">
        <is>
          <t>P02-B-7#</t>
        </is>
      </c>
      <c r="C32" s="146" t="inlineStr">
        <is>
          <t>#</t>
        </is>
      </c>
      <c r="D32" s="146" t="n">
        <v>2365</v>
      </c>
      <c r="E32" s="146" t="n">
        <v>995</v>
      </c>
      <c r="F32" s="146" t="n">
        <v>1</v>
      </c>
      <c r="G32" s="187">
        <f>D32*E32*F32/1000000</f>
        <v/>
      </c>
      <c r="H32" s="187">
        <f>G32*40.4</f>
        <v/>
      </c>
      <c r="I32" s="146" t="inlineStr">
        <is>
          <t>1#管廊</t>
        </is>
      </c>
      <c r="J32" s="146" t="inlineStr">
        <is>
          <t>EL8M</t>
        </is>
      </c>
      <c r="K32" s="161">
        <f>A32&amp;"-"&amp;B32&amp;C32</f>
        <v/>
      </c>
    </row>
    <row r="33" ht="13.5" customHeight="1" s="154">
      <c r="A33" s="146" t="inlineStr">
        <is>
          <t>P02</t>
        </is>
      </c>
      <c r="B33" s="146" t="inlineStr">
        <is>
          <t>P02-B-9</t>
        </is>
      </c>
      <c r="C33" s="146" t="n"/>
      <c r="D33" s="146" t="n">
        <v>2365</v>
      </c>
      <c r="E33" s="146" t="n">
        <v>995</v>
      </c>
      <c r="F33" s="146" t="n">
        <v>4</v>
      </c>
      <c r="G33" s="187">
        <f>D33*E33*F33/1000000</f>
        <v/>
      </c>
      <c r="H33" s="187">
        <f>G33*40.4</f>
        <v/>
      </c>
      <c r="I33" s="146" t="inlineStr">
        <is>
          <t>1#管廊</t>
        </is>
      </c>
      <c r="J33" s="146" t="inlineStr">
        <is>
          <t>EL8M</t>
        </is>
      </c>
      <c r="K33" s="161">
        <f>A33&amp;"-"&amp;B33&amp;C33</f>
        <v/>
      </c>
    </row>
    <row r="34" ht="13.5" customHeight="1" s="154">
      <c r="A34" s="146" t="inlineStr">
        <is>
          <t>P02</t>
        </is>
      </c>
      <c r="B34" s="146" t="inlineStr">
        <is>
          <t>P02-B-15</t>
        </is>
      </c>
      <c r="C34" s="146" t="n"/>
      <c r="D34" s="146" t="n">
        <v>2390</v>
      </c>
      <c r="E34" s="146" t="n">
        <v>995</v>
      </c>
      <c r="F34" s="146" t="n">
        <v>6</v>
      </c>
      <c r="G34" s="187">
        <f>D34*E34*F34/1000000</f>
        <v/>
      </c>
      <c r="H34" s="187">
        <f>G34*40.4</f>
        <v/>
      </c>
      <c r="I34" s="146" t="inlineStr">
        <is>
          <t>1#管廊</t>
        </is>
      </c>
      <c r="J34" s="146" t="inlineStr">
        <is>
          <t>EL8M</t>
        </is>
      </c>
      <c r="K34" s="161">
        <f>A34&amp;"-"&amp;B34&amp;C34</f>
        <v/>
      </c>
    </row>
    <row r="35" ht="13.5" customHeight="1" s="154">
      <c r="A35" s="146" t="inlineStr">
        <is>
          <t>P03</t>
        </is>
      </c>
      <c r="B35" s="146" t="inlineStr">
        <is>
          <t>P03-C-2</t>
        </is>
      </c>
      <c r="C35" s="146" t="n"/>
      <c r="D35" s="146" t="n">
        <v>790</v>
      </c>
      <c r="E35" s="146" t="n">
        <v>995</v>
      </c>
      <c r="F35" s="146" t="n">
        <v>7</v>
      </c>
      <c r="G35" s="187">
        <f>D35*E35*F35/1000000</f>
        <v/>
      </c>
      <c r="H35" s="187">
        <f>G35*40.4</f>
        <v/>
      </c>
      <c r="I35" s="146" t="inlineStr">
        <is>
          <t>1#管廊</t>
        </is>
      </c>
      <c r="J35" s="146" t="inlineStr">
        <is>
          <t>EL9.5M</t>
        </is>
      </c>
      <c r="K35" s="161">
        <f>A35&amp;"-"&amp;B35&amp;C35</f>
        <v/>
      </c>
    </row>
    <row r="36" ht="13.5" customHeight="1" s="154">
      <c r="A36" s="146" t="inlineStr">
        <is>
          <t>P04</t>
        </is>
      </c>
      <c r="B36" s="146" t="inlineStr">
        <is>
          <t>P04-D-34</t>
        </is>
      </c>
      <c r="C36" s="146" t="n"/>
      <c r="D36" s="146" t="n">
        <v>690</v>
      </c>
      <c r="E36" s="146" t="n">
        <v>995</v>
      </c>
      <c r="F36" s="146" t="n">
        <v>4</v>
      </c>
      <c r="G36" s="187">
        <f>D36*E36*F36/1000000</f>
        <v/>
      </c>
      <c r="H36" s="187">
        <f>G36*40.4</f>
        <v/>
      </c>
      <c r="I36" s="146" t="inlineStr">
        <is>
          <t>1#管廊</t>
        </is>
      </c>
      <c r="J36" s="146" t="inlineStr">
        <is>
          <t>EL10.5M</t>
        </is>
      </c>
      <c r="K36" s="161">
        <f>A36&amp;"-"&amp;B36&amp;C36</f>
        <v/>
      </c>
    </row>
    <row r="37" ht="13.5" customHeight="1" s="154">
      <c r="A37" s="146" t="inlineStr">
        <is>
          <t>P04</t>
        </is>
      </c>
      <c r="B37" s="146" t="inlineStr">
        <is>
          <t>P04-D-35#</t>
        </is>
      </c>
      <c r="C37" s="146" t="inlineStr">
        <is>
          <t>#</t>
        </is>
      </c>
      <c r="D37" s="146" t="n">
        <v>690</v>
      </c>
      <c r="E37" s="146" t="n">
        <v>995</v>
      </c>
      <c r="F37" s="146" t="n">
        <v>1</v>
      </c>
      <c r="G37" s="187">
        <f>D37*E37*F37/1000000</f>
        <v/>
      </c>
      <c r="H37" s="187">
        <f>G37*40.4</f>
        <v/>
      </c>
      <c r="I37" s="146" t="inlineStr">
        <is>
          <t>1#管廊</t>
        </is>
      </c>
      <c r="J37" s="146" t="inlineStr">
        <is>
          <t>EL10.5M</t>
        </is>
      </c>
      <c r="K37" s="161">
        <f>A37&amp;"-"&amp;B37&amp;C37</f>
        <v/>
      </c>
    </row>
    <row r="38" ht="13.5" customHeight="1" s="154">
      <c r="A38" s="146" t="inlineStr">
        <is>
          <t>P04</t>
        </is>
      </c>
      <c r="B38" s="146" t="inlineStr">
        <is>
          <t>P04-D-31</t>
        </is>
      </c>
      <c r="C38" s="146" t="n"/>
      <c r="D38" s="146" t="n">
        <v>990</v>
      </c>
      <c r="E38" s="146" t="n">
        <v>995</v>
      </c>
      <c r="F38" s="146" t="n">
        <v>2</v>
      </c>
      <c r="G38" s="187">
        <f>D38*E38*F38/1000000</f>
        <v/>
      </c>
      <c r="H38" s="187">
        <f>G38*40.4</f>
        <v/>
      </c>
      <c r="I38" s="146" t="inlineStr">
        <is>
          <t>1#管廊</t>
        </is>
      </c>
      <c r="J38" s="146" t="inlineStr">
        <is>
          <t>EL10.5M</t>
        </is>
      </c>
      <c r="K38" s="161">
        <f>A38&amp;"-"&amp;B38&amp;C38</f>
        <v/>
      </c>
    </row>
    <row r="39" ht="13.5" customHeight="1" s="154">
      <c r="A39" s="146" t="inlineStr">
        <is>
          <t>P04</t>
        </is>
      </c>
      <c r="B39" s="146" t="inlineStr">
        <is>
          <t>P04-D-32#</t>
        </is>
      </c>
      <c r="C39" s="146" t="inlineStr">
        <is>
          <t>#</t>
        </is>
      </c>
      <c r="D39" s="146" t="n">
        <v>990</v>
      </c>
      <c r="E39" s="146" t="n">
        <v>995</v>
      </c>
      <c r="F39" s="146" t="n">
        <v>1</v>
      </c>
      <c r="G39" s="187">
        <f>D39*E39*F39/1000000</f>
        <v/>
      </c>
      <c r="H39" s="187">
        <f>G39*40.4</f>
        <v/>
      </c>
      <c r="I39" s="146" t="inlineStr">
        <is>
          <t>1#管廊</t>
        </is>
      </c>
      <c r="J39" s="146" t="inlineStr">
        <is>
          <t>EL10.5M</t>
        </is>
      </c>
      <c r="K39" s="161">
        <f>A39&amp;"-"&amp;B39&amp;C39</f>
        <v/>
      </c>
    </row>
    <row r="40" ht="13.5" customHeight="1" s="154">
      <c r="A40" s="146" t="inlineStr">
        <is>
          <t>P04</t>
        </is>
      </c>
      <c r="B40" s="146" t="inlineStr">
        <is>
          <t>P04-D-33#</t>
        </is>
      </c>
      <c r="C40" s="146" t="inlineStr">
        <is>
          <t>#</t>
        </is>
      </c>
      <c r="D40" s="146" t="n">
        <v>990</v>
      </c>
      <c r="E40" s="146" t="n">
        <v>995</v>
      </c>
      <c r="F40" s="146" t="n">
        <v>1</v>
      </c>
      <c r="G40" s="187">
        <f>D40*E40*F40/1000000</f>
        <v/>
      </c>
      <c r="H40" s="187">
        <f>G40*40.4</f>
        <v/>
      </c>
      <c r="I40" s="146" t="inlineStr">
        <is>
          <t>1#管廊</t>
        </is>
      </c>
      <c r="J40" s="146" t="inlineStr">
        <is>
          <t>EL10.5M</t>
        </is>
      </c>
      <c r="K40" s="161">
        <f>A40&amp;"-"&amp;B40&amp;C40</f>
        <v/>
      </c>
    </row>
    <row r="41" ht="13.5" customHeight="1" s="154">
      <c r="A41" s="146" t="inlineStr">
        <is>
          <t>P04</t>
        </is>
      </c>
      <c r="B41" s="146" t="inlineStr">
        <is>
          <t>P04-D-20</t>
        </is>
      </c>
      <c r="C41" s="146" t="n"/>
      <c r="D41" s="146" t="n">
        <v>1165</v>
      </c>
      <c r="E41" s="146" t="n">
        <v>995</v>
      </c>
      <c r="F41" s="146" t="n">
        <v>4</v>
      </c>
      <c r="G41" s="187">
        <f>D41*E41*F41/1000000</f>
        <v/>
      </c>
      <c r="H41" s="187">
        <f>G41*40.4</f>
        <v/>
      </c>
      <c r="I41" s="146" t="inlineStr">
        <is>
          <t>1#管廊</t>
        </is>
      </c>
      <c r="J41" s="146" t="inlineStr">
        <is>
          <t>EL10.5M</t>
        </is>
      </c>
      <c r="K41" s="161">
        <f>A41&amp;"-"&amp;B41&amp;C41</f>
        <v/>
      </c>
    </row>
    <row r="42" ht="13.5" customHeight="1" s="154">
      <c r="A42" s="146" t="inlineStr">
        <is>
          <t>P04</t>
        </is>
      </c>
      <c r="B42" s="146" t="inlineStr">
        <is>
          <t>P04-D-21#</t>
        </is>
      </c>
      <c r="C42" s="146" t="inlineStr">
        <is>
          <t>#</t>
        </is>
      </c>
      <c r="D42" s="146" t="n">
        <v>1165</v>
      </c>
      <c r="E42" s="146" t="n">
        <v>995</v>
      </c>
      <c r="F42" s="146" t="n">
        <v>1</v>
      </c>
      <c r="G42" s="187">
        <f>D42*E42*F42/1000000</f>
        <v/>
      </c>
      <c r="H42" s="187">
        <f>G42*40.4</f>
        <v/>
      </c>
      <c r="I42" s="146" t="inlineStr">
        <is>
          <t>1#管廊</t>
        </is>
      </c>
      <c r="J42" s="146" t="inlineStr">
        <is>
          <t>EL10.5M</t>
        </is>
      </c>
      <c r="K42" s="161">
        <f>A42&amp;"-"&amp;B42&amp;C42</f>
        <v/>
      </c>
    </row>
    <row r="43" ht="13.5" customHeight="1" s="154">
      <c r="A43" s="146" t="inlineStr">
        <is>
          <t>P04</t>
        </is>
      </c>
      <c r="B43" s="146" t="inlineStr">
        <is>
          <t>P04-D-25#</t>
        </is>
      </c>
      <c r="C43" s="146" t="inlineStr">
        <is>
          <t>#</t>
        </is>
      </c>
      <c r="D43" s="146" t="n">
        <v>1165</v>
      </c>
      <c r="E43" s="146" t="n">
        <v>995</v>
      </c>
      <c r="F43" s="146" t="n">
        <v>1</v>
      </c>
      <c r="G43" s="187">
        <f>D43*E43*F43/1000000</f>
        <v/>
      </c>
      <c r="H43" s="187">
        <f>G43*40.4</f>
        <v/>
      </c>
      <c r="I43" s="146" t="inlineStr">
        <is>
          <t>1#管廊</t>
        </is>
      </c>
      <c r="J43" s="146" t="inlineStr">
        <is>
          <t>EL10.5M</t>
        </is>
      </c>
      <c r="K43" s="161">
        <f>A43&amp;"-"&amp;B43&amp;C43</f>
        <v/>
      </c>
    </row>
    <row r="44" ht="13.5" customHeight="1" s="154">
      <c r="A44" s="146" t="inlineStr">
        <is>
          <t>P04</t>
        </is>
      </c>
      <c r="B44" s="146" t="inlineStr">
        <is>
          <t>P04-D-3</t>
        </is>
      </c>
      <c r="C44" s="146" t="n"/>
      <c r="D44" s="146" t="n">
        <v>1190</v>
      </c>
      <c r="E44" s="146" t="n">
        <v>995</v>
      </c>
      <c r="F44" s="146" t="n">
        <v>5</v>
      </c>
      <c r="G44" s="187">
        <f>D44*E44*F44/1000000</f>
        <v/>
      </c>
      <c r="H44" s="187">
        <f>G44*40.4</f>
        <v/>
      </c>
      <c r="I44" s="146" t="inlineStr">
        <is>
          <t>1#管廊</t>
        </is>
      </c>
      <c r="J44" s="146" t="inlineStr">
        <is>
          <t>EL10.5M</t>
        </is>
      </c>
      <c r="K44" s="161">
        <f>A44&amp;"-"&amp;B44&amp;C44</f>
        <v/>
      </c>
    </row>
    <row r="45" ht="13.5" customHeight="1" s="154">
      <c r="A45" s="146" t="inlineStr">
        <is>
          <t>P04</t>
        </is>
      </c>
      <c r="B45" s="146" t="inlineStr">
        <is>
          <t>P04-D-4#</t>
        </is>
      </c>
      <c r="C45" s="146" t="inlineStr">
        <is>
          <t>#</t>
        </is>
      </c>
      <c r="D45" s="146" t="n">
        <v>1190</v>
      </c>
      <c r="E45" s="146" t="n">
        <v>995</v>
      </c>
      <c r="F45" s="146" t="n">
        <v>1</v>
      </c>
      <c r="G45" s="187">
        <f>D45*E45*F45/1000000</f>
        <v/>
      </c>
      <c r="H45" s="187">
        <f>G45*40.4</f>
        <v/>
      </c>
      <c r="I45" s="146" t="inlineStr">
        <is>
          <t>1#管廊</t>
        </is>
      </c>
      <c r="J45" s="146" t="inlineStr">
        <is>
          <t>EL10.5M</t>
        </is>
      </c>
      <c r="K45" s="161">
        <f>A45&amp;"-"&amp;B45&amp;C45</f>
        <v/>
      </c>
    </row>
    <row r="46" ht="13.5" customHeight="1" s="154">
      <c r="A46" s="146" t="inlineStr">
        <is>
          <t>P04</t>
        </is>
      </c>
      <c r="B46" s="146" t="inlineStr">
        <is>
          <t>P04-D-5#</t>
        </is>
      </c>
      <c r="C46" s="146" t="inlineStr">
        <is>
          <t>#</t>
        </is>
      </c>
      <c r="D46" s="146" t="n">
        <v>1190</v>
      </c>
      <c r="E46" s="146" t="n">
        <v>995</v>
      </c>
      <c r="F46" s="146" t="n">
        <v>1</v>
      </c>
      <c r="G46" s="187">
        <f>D46*E46*F46/1000000</f>
        <v/>
      </c>
      <c r="H46" s="187">
        <f>G46*40.4</f>
        <v/>
      </c>
      <c r="I46" s="146" t="inlineStr">
        <is>
          <t>1#管廊</t>
        </is>
      </c>
      <c r="J46" s="146" t="inlineStr">
        <is>
          <t>EL10.5M</t>
        </is>
      </c>
      <c r="K46" s="161">
        <f>A46&amp;"-"&amp;B46&amp;C46</f>
        <v/>
      </c>
    </row>
    <row r="47" ht="13.5" customHeight="1" s="154">
      <c r="A47" s="146" t="inlineStr">
        <is>
          <t>P04</t>
        </is>
      </c>
      <c r="B47" s="146" t="inlineStr">
        <is>
          <t>P04-D-6#</t>
        </is>
      </c>
      <c r="C47" s="146" t="inlineStr">
        <is>
          <t>#</t>
        </is>
      </c>
      <c r="D47" s="146" t="n">
        <v>1190</v>
      </c>
      <c r="E47" s="146" t="n">
        <v>995</v>
      </c>
      <c r="F47" s="146" t="n">
        <v>1</v>
      </c>
      <c r="G47" s="187">
        <f>D47*E47*F47/1000000</f>
        <v/>
      </c>
      <c r="H47" s="187">
        <f>G47*40.4</f>
        <v/>
      </c>
      <c r="I47" s="146" t="inlineStr">
        <is>
          <t>1#管廊</t>
        </is>
      </c>
      <c r="J47" s="146" t="inlineStr">
        <is>
          <t>EL10.5M</t>
        </is>
      </c>
      <c r="K47" s="161">
        <f>A47&amp;"-"&amp;B47&amp;C47</f>
        <v/>
      </c>
    </row>
    <row r="48" ht="13.5" customHeight="1" s="154">
      <c r="A48" s="146" t="inlineStr">
        <is>
          <t>P04</t>
        </is>
      </c>
      <c r="B48" s="146" t="inlineStr">
        <is>
          <t>P04-D-28</t>
        </is>
      </c>
      <c r="C48" s="146" t="n"/>
      <c r="D48" s="146" t="n">
        <v>1790</v>
      </c>
      <c r="E48" s="146" t="n">
        <v>995</v>
      </c>
      <c r="F48" s="146" t="n">
        <v>5</v>
      </c>
      <c r="G48" s="187">
        <f>D48*E48*F48/1000000</f>
        <v/>
      </c>
      <c r="H48" s="187">
        <f>G48*40.4</f>
        <v/>
      </c>
      <c r="I48" s="146" t="inlineStr">
        <is>
          <t>1#管廊</t>
        </is>
      </c>
      <c r="J48" s="146" t="inlineStr">
        <is>
          <t>EL10.5M</t>
        </is>
      </c>
      <c r="K48" s="161">
        <f>A48&amp;"-"&amp;B48&amp;C48</f>
        <v/>
      </c>
    </row>
    <row r="49" ht="13.5" customHeight="1" s="154">
      <c r="A49" s="146" t="inlineStr">
        <is>
          <t>P04</t>
        </is>
      </c>
      <c r="B49" s="146" t="inlineStr">
        <is>
          <t>P04-D-29#</t>
        </is>
      </c>
      <c r="C49" s="146" t="inlineStr">
        <is>
          <t>#</t>
        </is>
      </c>
      <c r="D49" s="146" t="n">
        <v>1790</v>
      </c>
      <c r="E49" s="146" t="n">
        <v>995</v>
      </c>
      <c r="F49" s="146" t="n">
        <v>1</v>
      </c>
      <c r="G49" s="187">
        <f>D49*E49*F49/1000000</f>
        <v/>
      </c>
      <c r="H49" s="187">
        <f>G49*40.4</f>
        <v/>
      </c>
      <c r="I49" s="146" t="inlineStr">
        <is>
          <t>1#管廊</t>
        </is>
      </c>
      <c r="J49" s="146" t="inlineStr">
        <is>
          <t>EL10.5M</t>
        </is>
      </c>
      <c r="K49" s="161">
        <f>A49&amp;"-"&amp;B49&amp;C49</f>
        <v/>
      </c>
    </row>
    <row r="50" ht="13.5" customHeight="1" s="154">
      <c r="A50" s="146" t="inlineStr">
        <is>
          <t>P04</t>
        </is>
      </c>
      <c r="B50" s="146" t="inlineStr">
        <is>
          <t>P04-D-30#</t>
        </is>
      </c>
      <c r="C50" s="146" t="inlineStr">
        <is>
          <t>#</t>
        </is>
      </c>
      <c r="D50" s="146" t="n">
        <v>1790</v>
      </c>
      <c r="E50" s="146" t="n">
        <v>995</v>
      </c>
      <c r="F50" s="146" t="n">
        <v>1</v>
      </c>
      <c r="G50" s="187">
        <f>D50*E50*F50/1000000</f>
        <v/>
      </c>
      <c r="H50" s="187">
        <f>G50*40.4</f>
        <v/>
      </c>
      <c r="I50" s="146" t="inlineStr">
        <is>
          <t>1#管廊</t>
        </is>
      </c>
      <c r="J50" s="146" t="inlineStr">
        <is>
          <t>EL10.5M</t>
        </is>
      </c>
      <c r="K50" s="161">
        <f>A50&amp;"-"&amp;B50&amp;C50</f>
        <v/>
      </c>
    </row>
    <row r="51" ht="13.5" customHeight="1" s="154">
      <c r="A51" s="146" t="inlineStr">
        <is>
          <t>P04</t>
        </is>
      </c>
      <c r="B51" s="146" t="inlineStr">
        <is>
          <t>P04-D-13#</t>
        </is>
      </c>
      <c r="C51" s="146" t="inlineStr">
        <is>
          <t>#</t>
        </is>
      </c>
      <c r="D51" s="146" t="n">
        <v>2365</v>
      </c>
      <c r="E51" s="146" t="n">
        <v>995</v>
      </c>
      <c r="F51" s="146" t="n">
        <v>1</v>
      </c>
      <c r="G51" s="187">
        <f>D51*E51*F51/1000000</f>
        <v/>
      </c>
      <c r="H51" s="187">
        <f>G51*40.4</f>
        <v/>
      </c>
      <c r="I51" s="146" t="inlineStr">
        <is>
          <t>1#管廊</t>
        </is>
      </c>
      <c r="J51" s="146" t="inlineStr">
        <is>
          <t>EL10.5M</t>
        </is>
      </c>
      <c r="K51" s="161">
        <f>A51&amp;"-"&amp;B51&amp;C51</f>
        <v/>
      </c>
    </row>
    <row r="52" ht="13.5" customHeight="1" s="154">
      <c r="A52" s="146" t="inlineStr">
        <is>
          <t>P04</t>
        </is>
      </c>
      <c r="B52" s="146" t="inlineStr">
        <is>
          <t>P04-D-8</t>
        </is>
      </c>
      <c r="C52" s="146" t="n"/>
      <c r="D52" s="146" t="n">
        <v>2365</v>
      </c>
      <c r="E52" s="146" t="n">
        <v>995</v>
      </c>
      <c r="F52" s="146" t="n">
        <v>4</v>
      </c>
      <c r="G52" s="187">
        <f>D52*E52*F52/1000000</f>
        <v/>
      </c>
      <c r="H52" s="187">
        <f>G52*40.4</f>
        <v/>
      </c>
      <c r="I52" s="146" t="inlineStr">
        <is>
          <t>1#管廊</t>
        </is>
      </c>
      <c r="J52" s="146" t="inlineStr">
        <is>
          <t>EL10.5M</t>
        </is>
      </c>
      <c r="K52" s="161">
        <f>A52&amp;"-"&amp;B52&amp;C52</f>
        <v/>
      </c>
    </row>
    <row r="53" ht="13.5" customHeight="1" s="154">
      <c r="A53" s="146" t="inlineStr">
        <is>
          <t>P04</t>
        </is>
      </c>
      <c r="B53" s="146" t="inlineStr">
        <is>
          <t>P04-D-9#</t>
        </is>
      </c>
      <c r="C53" s="146" t="inlineStr">
        <is>
          <t>#</t>
        </is>
      </c>
      <c r="D53" s="146" t="n">
        <v>2365</v>
      </c>
      <c r="E53" s="146" t="n">
        <v>995</v>
      </c>
      <c r="F53" s="146" t="n">
        <v>1</v>
      </c>
      <c r="G53" s="187">
        <f>D53*E53*F53/1000000</f>
        <v/>
      </c>
      <c r="H53" s="187">
        <f>G53*40.4</f>
        <v/>
      </c>
      <c r="I53" s="146" t="inlineStr">
        <is>
          <t>1#管廊</t>
        </is>
      </c>
      <c r="J53" s="146" t="inlineStr">
        <is>
          <t>EL10.5M</t>
        </is>
      </c>
      <c r="K53" s="161">
        <f>A53&amp;"-"&amp;B53&amp;C53</f>
        <v/>
      </c>
    </row>
    <row r="54" ht="13.5" customHeight="1" s="154">
      <c r="A54" s="146" t="inlineStr">
        <is>
          <t>P04</t>
        </is>
      </c>
      <c r="B54" s="146" t="inlineStr">
        <is>
          <t>P04-D-17</t>
        </is>
      </c>
      <c r="C54" s="146" t="n"/>
      <c r="D54" s="146" t="n">
        <v>2390</v>
      </c>
      <c r="E54" s="146" t="n">
        <v>995</v>
      </c>
      <c r="F54" s="146" t="n">
        <v>2</v>
      </c>
      <c r="G54" s="187">
        <f>D54*E54*F54/1000000</f>
        <v/>
      </c>
      <c r="H54" s="187">
        <f>G54*40.4</f>
        <v/>
      </c>
      <c r="I54" s="146" t="inlineStr">
        <is>
          <t>1#管廊</t>
        </is>
      </c>
      <c r="J54" s="146" t="inlineStr">
        <is>
          <t>EL10.5M</t>
        </is>
      </c>
      <c r="K54" s="161">
        <f>A54&amp;"-"&amp;B54&amp;C54</f>
        <v/>
      </c>
    </row>
    <row r="55" ht="13.5" customHeight="1" s="154">
      <c r="A55" s="146" t="inlineStr">
        <is>
          <t>P05</t>
        </is>
      </c>
      <c r="B55" s="146" t="inlineStr">
        <is>
          <t>P05-D-17</t>
        </is>
      </c>
      <c r="C55" s="146" t="n"/>
      <c r="D55" s="146" t="n">
        <v>2390</v>
      </c>
      <c r="E55" s="146" t="n">
        <v>995</v>
      </c>
      <c r="F55" s="146" t="n">
        <v>4</v>
      </c>
      <c r="G55" s="187">
        <f>D55*E55*F55/1000000</f>
        <v/>
      </c>
      <c r="H55" s="187">
        <f>G55*40.4</f>
        <v/>
      </c>
      <c r="I55" s="146" t="inlineStr">
        <is>
          <t>1#管廊</t>
        </is>
      </c>
      <c r="J55" s="146" t="inlineStr">
        <is>
          <t>EL10.5M</t>
        </is>
      </c>
      <c r="K55" s="161">
        <f>A55&amp;"-"&amp;B55&amp;C55</f>
        <v/>
      </c>
    </row>
    <row r="56" ht="13.5" customHeight="1" s="154">
      <c r="A56" s="146" t="inlineStr">
        <is>
          <t>P06</t>
        </is>
      </c>
      <c r="B56" s="146" t="inlineStr">
        <is>
          <t>P06-E-2</t>
        </is>
      </c>
      <c r="C56" s="146" t="n"/>
      <c r="D56" s="146" t="n">
        <v>790</v>
      </c>
      <c r="E56" s="146" t="n">
        <v>995</v>
      </c>
      <c r="F56" s="146" t="n">
        <v>40</v>
      </c>
      <c r="G56" s="187">
        <f>D56*E56*F56/1000000</f>
        <v/>
      </c>
      <c r="H56" s="187">
        <f>G56*40.4</f>
        <v/>
      </c>
      <c r="I56" s="146" t="inlineStr">
        <is>
          <t>1#管廊</t>
        </is>
      </c>
      <c r="J56" s="146" t="inlineStr">
        <is>
          <t>EL13.5M</t>
        </is>
      </c>
      <c r="K56" s="161">
        <f>A56&amp;"-"&amp;B56&amp;C56</f>
        <v/>
      </c>
    </row>
    <row r="57" ht="13.5" customHeight="1" s="154">
      <c r="A57" s="146" t="inlineStr">
        <is>
          <t>P07</t>
        </is>
      </c>
      <c r="B57" s="146" t="inlineStr">
        <is>
          <t>P07-E-2</t>
        </is>
      </c>
      <c r="C57" s="146" t="n"/>
      <c r="D57" s="146" t="n">
        <v>790</v>
      </c>
      <c r="E57" s="146" t="n">
        <v>995</v>
      </c>
      <c r="F57" s="146" t="n">
        <v>40</v>
      </c>
      <c r="G57" s="187">
        <f>D57*E57*F57/1000000</f>
        <v/>
      </c>
      <c r="H57" s="187">
        <f>G57*40.4</f>
        <v/>
      </c>
      <c r="I57" s="146" t="inlineStr">
        <is>
          <t>1#管廊</t>
        </is>
      </c>
      <c r="J57" s="146" t="inlineStr">
        <is>
          <t>EL13.5M</t>
        </is>
      </c>
      <c r="K57" s="161">
        <f>A57&amp;"-"&amp;B57&amp;C57</f>
        <v/>
      </c>
    </row>
    <row r="58" ht="13.5" customHeight="1" s="154">
      <c r="A58" s="146" t="inlineStr">
        <is>
          <t>P08</t>
        </is>
      </c>
      <c r="B58" s="146" t="inlineStr">
        <is>
          <t>P08-E-2</t>
        </is>
      </c>
      <c r="C58" s="146" t="n"/>
      <c r="D58" s="146" t="n">
        <v>790</v>
      </c>
      <c r="E58" s="146" t="n">
        <v>995</v>
      </c>
      <c r="F58" s="146" t="n">
        <v>13</v>
      </c>
      <c r="G58" s="187">
        <f>D58*E58*F58/1000000</f>
        <v/>
      </c>
      <c r="H58" s="187">
        <f>G58*40.4</f>
        <v/>
      </c>
      <c r="I58" s="146" t="inlineStr">
        <is>
          <t>1#管廊</t>
        </is>
      </c>
      <c r="J58" s="146" t="inlineStr">
        <is>
          <t>EL13.5M</t>
        </is>
      </c>
      <c r="K58" s="161">
        <f>A58&amp;"-"&amp;B58&amp;C58</f>
        <v/>
      </c>
    </row>
    <row r="59" ht="13.5" customHeight="1" s="154">
      <c r="A59" s="146" t="inlineStr">
        <is>
          <t>P08</t>
        </is>
      </c>
      <c r="B59" s="146" t="inlineStr">
        <is>
          <t>P08-E-3#</t>
        </is>
      </c>
      <c r="C59" s="146" t="inlineStr">
        <is>
          <t>#</t>
        </is>
      </c>
      <c r="D59" s="146" t="n">
        <v>790</v>
      </c>
      <c r="E59" s="146" t="n">
        <v>995</v>
      </c>
      <c r="F59" s="146" t="n">
        <v>1</v>
      </c>
      <c r="G59" s="187">
        <f>D59*E59*F59/1000000</f>
        <v/>
      </c>
      <c r="H59" s="187">
        <f>G59*40.4</f>
        <v/>
      </c>
      <c r="I59" s="146" t="inlineStr">
        <is>
          <t>1#管廊</t>
        </is>
      </c>
      <c r="J59" s="146" t="inlineStr">
        <is>
          <t>EL13.5M</t>
        </is>
      </c>
      <c r="K59" s="161">
        <f>A59&amp;"-"&amp;B59&amp;C59</f>
        <v/>
      </c>
    </row>
    <row r="60" ht="13.5" customHeight="1" s="154">
      <c r="A60" s="146" t="inlineStr">
        <is>
          <t>P08</t>
        </is>
      </c>
      <c r="B60" s="146" t="inlineStr">
        <is>
          <t>P08-E-4#</t>
        </is>
      </c>
      <c r="C60" s="146" t="inlineStr">
        <is>
          <t>#</t>
        </is>
      </c>
      <c r="D60" s="146" t="n">
        <v>790</v>
      </c>
      <c r="E60" s="146" t="n">
        <v>995</v>
      </c>
      <c r="F60" s="146" t="n">
        <v>1</v>
      </c>
      <c r="G60" s="187">
        <f>D60*E60*F60/1000000</f>
        <v/>
      </c>
      <c r="H60" s="187">
        <f>G60*40.4</f>
        <v/>
      </c>
      <c r="I60" s="146" t="inlineStr">
        <is>
          <t>1#管廊</t>
        </is>
      </c>
      <c r="J60" s="146" t="inlineStr">
        <is>
          <t>EL13.5M</t>
        </is>
      </c>
      <c r="K60" s="161">
        <f>A60&amp;"-"&amp;B60&amp;C60</f>
        <v/>
      </c>
    </row>
    <row r="61" ht="13.5" customHeight="1" s="154">
      <c r="A61" s="146" t="inlineStr">
        <is>
          <t>P08</t>
        </is>
      </c>
      <c r="B61" s="146" t="inlineStr">
        <is>
          <t>P08-E-5#</t>
        </is>
      </c>
      <c r="C61" s="146" t="inlineStr">
        <is>
          <t>#</t>
        </is>
      </c>
      <c r="D61" s="146" t="n">
        <v>790</v>
      </c>
      <c r="E61" s="146" t="n">
        <v>995</v>
      </c>
      <c r="F61" s="146" t="n">
        <v>1</v>
      </c>
      <c r="G61" s="187">
        <f>D61*E61*F61/1000000</f>
        <v/>
      </c>
      <c r="H61" s="187">
        <f>G61*40.4</f>
        <v/>
      </c>
      <c r="I61" s="146" t="inlineStr">
        <is>
          <t>1#管廊</t>
        </is>
      </c>
      <c r="J61" s="146" t="inlineStr">
        <is>
          <t>EL13.5M</t>
        </is>
      </c>
      <c r="K61" s="161">
        <f>A61&amp;"-"&amp;B61&amp;C61</f>
        <v/>
      </c>
    </row>
    <row r="62" ht="13.5" customHeight="1" s="154">
      <c r="A62" s="146" t="inlineStr">
        <is>
          <t>P08</t>
        </is>
      </c>
      <c r="B62" s="146" t="inlineStr">
        <is>
          <t>P08-E-6#</t>
        </is>
      </c>
      <c r="C62" s="146" t="inlineStr">
        <is>
          <t>#</t>
        </is>
      </c>
      <c r="D62" s="146" t="n">
        <v>790</v>
      </c>
      <c r="E62" s="146" t="n">
        <v>990</v>
      </c>
      <c r="F62" s="146" t="n">
        <v>1</v>
      </c>
      <c r="G62" s="187">
        <f>D62*E62*F62/1000000</f>
        <v/>
      </c>
      <c r="H62" s="187">
        <f>G62*40.4</f>
        <v/>
      </c>
      <c r="I62" s="146" t="inlineStr">
        <is>
          <t>1#管廊</t>
        </is>
      </c>
      <c r="J62" s="146" t="inlineStr">
        <is>
          <t>EL13.5M</t>
        </is>
      </c>
      <c r="K62" s="161">
        <f>A62&amp;"-"&amp;B62&amp;C62</f>
        <v/>
      </c>
    </row>
    <row r="63" ht="13.5" customHeight="1" s="154">
      <c r="A63" s="146" t="inlineStr">
        <is>
          <t>P09</t>
        </is>
      </c>
      <c r="B63" s="146" t="inlineStr">
        <is>
          <t>P09-F-2</t>
        </is>
      </c>
      <c r="C63" s="146" t="n"/>
      <c r="D63" s="146" t="n">
        <v>790</v>
      </c>
      <c r="E63" s="146" t="n">
        <v>995</v>
      </c>
      <c r="F63" s="146" t="n">
        <v>5</v>
      </c>
      <c r="G63" s="187">
        <f>D63*E63*F63/1000000</f>
        <v/>
      </c>
      <c r="H63" s="187">
        <f>G63*40.4</f>
        <v/>
      </c>
      <c r="I63" s="146" t="inlineStr">
        <is>
          <t>1#管廊</t>
        </is>
      </c>
      <c r="J63" s="146" t="inlineStr">
        <is>
          <t>EL16M</t>
        </is>
      </c>
      <c r="K63" s="161">
        <f>A63&amp;"-"&amp;B63&amp;C63</f>
        <v/>
      </c>
    </row>
    <row r="64" ht="13.5" customHeight="1" s="154">
      <c r="A64" s="146" t="inlineStr">
        <is>
          <t>P09</t>
        </is>
      </c>
      <c r="B64" s="146" t="inlineStr">
        <is>
          <t>P09-F-5</t>
        </is>
      </c>
      <c r="C64" s="146" t="n"/>
      <c r="D64" s="146" t="n">
        <v>990</v>
      </c>
      <c r="E64" s="146" t="n">
        <v>995</v>
      </c>
      <c r="F64" s="146" t="n">
        <v>4</v>
      </c>
      <c r="G64" s="187">
        <f>D64*E64*F64/1000000</f>
        <v/>
      </c>
      <c r="H64" s="187">
        <f>G64*40.4</f>
        <v/>
      </c>
      <c r="I64" s="146" t="inlineStr">
        <is>
          <t>1#管廊</t>
        </is>
      </c>
      <c r="J64" s="146" t="inlineStr">
        <is>
          <t>EL16M</t>
        </is>
      </c>
      <c r="K64" s="161">
        <f>A64&amp;"-"&amp;B64&amp;C64</f>
        <v/>
      </c>
    </row>
    <row r="65" ht="13.5" customHeight="1" s="154">
      <c r="A65" s="146" t="inlineStr">
        <is>
          <t>P10</t>
        </is>
      </c>
      <c r="B65" s="146" t="inlineStr">
        <is>
          <t>P10-G-2</t>
        </is>
      </c>
      <c r="C65" s="146" t="n"/>
      <c r="D65" s="146" t="n">
        <v>1940</v>
      </c>
      <c r="E65" s="146" t="n">
        <v>995</v>
      </c>
      <c r="F65" s="146" t="n">
        <v>2</v>
      </c>
      <c r="G65" s="187">
        <f>D65*E65*F65/1000000</f>
        <v/>
      </c>
      <c r="H65" s="187">
        <f>G65*40.4</f>
        <v/>
      </c>
      <c r="I65" s="146" t="inlineStr">
        <is>
          <t>1#管廊</t>
        </is>
      </c>
      <c r="J65" s="146" t="inlineStr">
        <is>
          <t>楼梯平台</t>
        </is>
      </c>
      <c r="K65" s="161">
        <f>A65&amp;"-"&amp;B65&amp;C65</f>
        <v/>
      </c>
    </row>
    <row r="66" ht="13.5" customHeight="1" s="154">
      <c r="A66" s="146" t="inlineStr">
        <is>
          <t>P11</t>
        </is>
      </c>
      <c r="B66" s="146" t="inlineStr">
        <is>
          <t>P11-H-1#</t>
        </is>
      </c>
      <c r="C66" s="146" t="inlineStr">
        <is>
          <t>#</t>
        </is>
      </c>
      <c r="D66" s="146" t="n">
        <v>1190</v>
      </c>
      <c r="E66" s="146" t="n">
        <v>995</v>
      </c>
      <c r="F66" s="146" t="n">
        <v>1</v>
      </c>
      <c r="G66" s="187">
        <f>D66*E66*F66/1000000</f>
        <v/>
      </c>
      <c r="H66" s="187">
        <f>G66*40.4</f>
        <v/>
      </c>
      <c r="I66" s="146" t="inlineStr">
        <is>
          <t>2#管廊</t>
        </is>
      </c>
      <c r="J66" s="146" t="inlineStr">
        <is>
          <t>EL5.5M</t>
        </is>
      </c>
      <c r="K66" s="161">
        <f>A66&amp;"-"&amp;B66&amp;C66</f>
        <v/>
      </c>
    </row>
    <row r="67" ht="13.5" customHeight="1" s="154">
      <c r="A67" s="146" t="inlineStr">
        <is>
          <t>P11</t>
        </is>
      </c>
      <c r="B67" s="146" t="inlineStr">
        <is>
          <t>P11-H-2</t>
        </is>
      </c>
      <c r="C67" s="146" t="n"/>
      <c r="D67" s="146" t="n">
        <v>1190</v>
      </c>
      <c r="E67" s="146" t="n">
        <v>995</v>
      </c>
      <c r="F67" s="146" t="n">
        <v>2</v>
      </c>
      <c r="G67" s="187">
        <f>D67*E67*F67/1000000</f>
        <v/>
      </c>
      <c r="H67" s="187">
        <f>G67*40.4</f>
        <v/>
      </c>
      <c r="I67" s="146" t="inlineStr">
        <is>
          <t>2#管廊</t>
        </is>
      </c>
      <c r="J67" s="146" t="inlineStr">
        <is>
          <t>EL5.5M</t>
        </is>
      </c>
      <c r="K67" s="161">
        <f>A67&amp;"-"&amp;B67&amp;C67</f>
        <v/>
      </c>
    </row>
    <row r="68" ht="13.5" customHeight="1" s="154">
      <c r="A68" s="146" t="inlineStr">
        <is>
          <t>P12</t>
        </is>
      </c>
      <c r="B68" s="146" t="inlineStr">
        <is>
          <t>P12-J-8</t>
        </is>
      </c>
      <c r="C68" s="146" t="n"/>
      <c r="D68" s="146" t="n">
        <v>790</v>
      </c>
      <c r="E68" s="146" t="n">
        <v>995</v>
      </c>
      <c r="F68" s="146" t="n">
        <v>8</v>
      </c>
      <c r="G68" s="187">
        <f>D68*E68*F68/1000000</f>
        <v/>
      </c>
      <c r="H68" s="187">
        <f>G68*40.4</f>
        <v/>
      </c>
      <c r="I68" s="146" t="inlineStr">
        <is>
          <t>2#管廊</t>
        </is>
      </c>
      <c r="J68" s="146" t="inlineStr">
        <is>
          <t>EL6.5M</t>
        </is>
      </c>
      <c r="K68" s="161">
        <f>A68&amp;"-"&amp;B68&amp;C68</f>
        <v/>
      </c>
    </row>
    <row r="69" ht="13.5" customHeight="1" s="154">
      <c r="A69" s="146" t="inlineStr">
        <is>
          <t>P12</t>
        </is>
      </c>
      <c r="B69" s="146" t="inlineStr">
        <is>
          <t>P12-J-6</t>
        </is>
      </c>
      <c r="C69" s="146" t="n"/>
      <c r="D69" s="146" t="n">
        <v>900</v>
      </c>
      <c r="E69" s="146" t="n">
        <v>995</v>
      </c>
      <c r="F69" s="146" t="n">
        <v>1</v>
      </c>
      <c r="G69" s="187">
        <f>D69*E69*F69/1000000</f>
        <v/>
      </c>
      <c r="H69" s="187">
        <f>G69*40.4</f>
        <v/>
      </c>
      <c r="I69" s="146" t="inlineStr">
        <is>
          <t>2#管廊</t>
        </is>
      </c>
      <c r="J69" s="146" t="inlineStr">
        <is>
          <t>EL6.5M</t>
        </is>
      </c>
      <c r="K69" s="161">
        <f>A69&amp;"-"&amp;B69&amp;C69</f>
        <v/>
      </c>
    </row>
    <row r="70" ht="13.5" customHeight="1" s="154">
      <c r="A70" s="146" t="inlineStr">
        <is>
          <t>P12</t>
        </is>
      </c>
      <c r="B70" s="146" t="inlineStr">
        <is>
          <t>P12-K-2#</t>
        </is>
      </c>
      <c r="C70" s="146" t="inlineStr">
        <is>
          <t>#</t>
        </is>
      </c>
      <c r="D70" s="146" t="n">
        <v>2390</v>
      </c>
      <c r="E70" s="146" t="n">
        <v>995</v>
      </c>
      <c r="F70" s="146" t="n">
        <v>1</v>
      </c>
      <c r="G70" s="187">
        <f>D70*E70*F70/1000000</f>
        <v/>
      </c>
      <c r="H70" s="187">
        <f>G70*40.4</f>
        <v/>
      </c>
      <c r="I70" s="146" t="inlineStr">
        <is>
          <t>2#管廊</t>
        </is>
      </c>
      <c r="J70" s="146" t="inlineStr">
        <is>
          <t>EL7.5M</t>
        </is>
      </c>
      <c r="K70" s="161">
        <f>A70&amp;"-"&amp;B70&amp;C70</f>
        <v/>
      </c>
    </row>
    <row r="71" ht="13.5" customHeight="1" s="154">
      <c r="A71" s="146" t="inlineStr">
        <is>
          <t>P14</t>
        </is>
      </c>
      <c r="B71" s="146" t="inlineStr">
        <is>
          <t>P14-L-12</t>
        </is>
      </c>
      <c r="C71" s="146" t="n"/>
      <c r="D71" s="146" t="n">
        <v>990</v>
      </c>
      <c r="E71" s="146" t="n">
        <v>995</v>
      </c>
      <c r="F71" s="146" t="n">
        <v>1</v>
      </c>
      <c r="G71" s="187">
        <f>D71*E71*F71/1000000</f>
        <v/>
      </c>
      <c r="H71" s="187">
        <f>G71*40.4</f>
        <v/>
      </c>
      <c r="I71" s="146" t="inlineStr">
        <is>
          <t>2#管廊</t>
        </is>
      </c>
      <c r="J71" s="146" t="inlineStr">
        <is>
          <t>EL9.5M</t>
        </is>
      </c>
      <c r="K71" s="161">
        <f>A71&amp;"-"&amp;B71&amp;C71</f>
        <v/>
      </c>
    </row>
    <row r="72" ht="13.5" customHeight="1" s="154">
      <c r="A72" s="146" t="inlineStr">
        <is>
          <t>P14</t>
        </is>
      </c>
      <c r="B72" s="146" t="inlineStr">
        <is>
          <t>P14-L-10#</t>
        </is>
      </c>
      <c r="C72" s="146" t="inlineStr">
        <is>
          <t>#</t>
        </is>
      </c>
      <c r="D72" s="146" t="n">
        <v>1165</v>
      </c>
      <c r="E72" s="146" t="n">
        <v>995</v>
      </c>
      <c r="F72" s="146" t="n">
        <v>3</v>
      </c>
      <c r="G72" s="187">
        <f>D72*E72*F72/1000000</f>
        <v/>
      </c>
      <c r="H72" s="187">
        <f>G72*40.4</f>
        <v/>
      </c>
      <c r="I72" s="146" t="inlineStr">
        <is>
          <t>2#管廊</t>
        </is>
      </c>
      <c r="J72" s="146" t="inlineStr">
        <is>
          <t>EL9.5M</t>
        </is>
      </c>
      <c r="K72" s="161">
        <f>A72&amp;"-"&amp;B72&amp;C72</f>
        <v/>
      </c>
    </row>
    <row r="73" ht="13.5" customHeight="1" s="154">
      <c r="A73" s="146" t="inlineStr">
        <is>
          <t>P14</t>
        </is>
      </c>
      <c r="B73" s="146" t="inlineStr">
        <is>
          <t>P14-L-9</t>
        </is>
      </c>
      <c r="C73" s="146" t="n"/>
      <c r="D73" s="146" t="n">
        <v>1165</v>
      </c>
      <c r="E73" s="146" t="n">
        <v>995</v>
      </c>
      <c r="F73" s="146" t="n">
        <v>11</v>
      </c>
      <c r="G73" s="187">
        <f>D73*E73*F73/1000000</f>
        <v/>
      </c>
      <c r="H73" s="187">
        <f>G73*40.4</f>
        <v/>
      </c>
      <c r="I73" s="146" t="inlineStr">
        <is>
          <t>2#管廊</t>
        </is>
      </c>
      <c r="J73" s="146" t="inlineStr">
        <is>
          <t>EL9.5M</t>
        </is>
      </c>
      <c r="K73" s="161">
        <f>A73&amp;"-"&amp;B73&amp;C73</f>
        <v/>
      </c>
    </row>
    <row r="74" ht="13.5" customHeight="1" s="154">
      <c r="A74" s="146" t="inlineStr">
        <is>
          <t>P14</t>
        </is>
      </c>
      <c r="B74" s="146" t="inlineStr">
        <is>
          <t>P14-L-25#</t>
        </is>
      </c>
      <c r="C74" s="146" t="inlineStr">
        <is>
          <t>#</t>
        </is>
      </c>
      <c r="D74" s="146" t="n">
        <v>2365</v>
      </c>
      <c r="E74" s="146" t="n">
        <v>995</v>
      </c>
      <c r="F74" s="146" t="n">
        <v>1</v>
      </c>
      <c r="G74" s="187">
        <f>D74*E74*F74/1000000</f>
        <v/>
      </c>
      <c r="H74" s="187">
        <f>G74*40.4</f>
        <v/>
      </c>
      <c r="I74" s="146" t="inlineStr">
        <is>
          <t>2#管廊</t>
        </is>
      </c>
      <c r="J74" s="146" t="inlineStr">
        <is>
          <t>EL9.5M</t>
        </is>
      </c>
      <c r="K74" s="161">
        <f>A74&amp;"-"&amp;B74&amp;C74</f>
        <v/>
      </c>
    </row>
    <row r="75" ht="13.5" customHeight="1" s="154">
      <c r="A75" s="146" t="inlineStr">
        <is>
          <t>P14</t>
        </is>
      </c>
      <c r="B75" s="146" t="inlineStr">
        <is>
          <t>P14-L-4</t>
        </is>
      </c>
      <c r="C75" s="146" t="n"/>
      <c r="D75" s="146" t="n">
        <v>2365</v>
      </c>
      <c r="E75" s="146" t="n">
        <v>995</v>
      </c>
      <c r="F75" s="146" t="n">
        <v>8</v>
      </c>
      <c r="G75" s="187">
        <f>D75*E75*F75/1000000</f>
        <v/>
      </c>
      <c r="H75" s="187">
        <f>G75*40.4</f>
        <v/>
      </c>
      <c r="I75" s="146" t="inlineStr">
        <is>
          <t>2#管廊</t>
        </is>
      </c>
      <c r="J75" s="146" t="inlineStr">
        <is>
          <t>EL9.5M</t>
        </is>
      </c>
      <c r="K75" s="161">
        <f>A75&amp;"-"&amp;B75&amp;C75</f>
        <v/>
      </c>
    </row>
    <row r="76" ht="13.5" customHeight="1" s="154">
      <c r="A76" s="146" t="inlineStr">
        <is>
          <t>P14</t>
        </is>
      </c>
      <c r="B76" s="146" t="inlineStr">
        <is>
          <t>P14-L-5#</t>
        </is>
      </c>
      <c r="C76" s="146" t="inlineStr">
        <is>
          <t>#</t>
        </is>
      </c>
      <c r="D76" s="146" t="n">
        <v>2365</v>
      </c>
      <c r="E76" s="146" t="n">
        <v>995</v>
      </c>
      <c r="F76" s="146" t="n">
        <v>3</v>
      </c>
      <c r="G76" s="187">
        <f>D76*E76*F76/1000000</f>
        <v/>
      </c>
      <c r="H76" s="187">
        <f>G76*40.4</f>
        <v/>
      </c>
      <c r="I76" s="146" t="inlineStr">
        <is>
          <t>2#管廊</t>
        </is>
      </c>
      <c r="J76" s="146" t="inlineStr">
        <is>
          <t>EL9.5M</t>
        </is>
      </c>
      <c r="K76" s="161">
        <f>A76&amp;"-"&amp;B76&amp;C76</f>
        <v/>
      </c>
    </row>
    <row r="77" ht="13.5" customHeight="1" s="154">
      <c r="A77" s="146" t="inlineStr">
        <is>
          <t>P14</t>
        </is>
      </c>
      <c r="B77" s="146" t="inlineStr">
        <is>
          <t>P14-L-7</t>
        </is>
      </c>
      <c r="C77" s="146" t="n"/>
      <c r="D77" s="146" t="n">
        <v>2390</v>
      </c>
      <c r="E77" s="146" t="n">
        <v>995</v>
      </c>
      <c r="F77" s="146" t="n">
        <v>4</v>
      </c>
      <c r="G77" s="187">
        <f>D77*E77*F77/1000000</f>
        <v/>
      </c>
      <c r="H77" s="187">
        <f>G77*40.4</f>
        <v/>
      </c>
      <c r="I77" s="146" t="inlineStr">
        <is>
          <t>2#管廊</t>
        </is>
      </c>
      <c r="J77" s="146" t="inlineStr">
        <is>
          <t>EL9.5M</t>
        </is>
      </c>
      <c r="K77" s="161">
        <f>A77&amp;"-"&amp;B77&amp;C77</f>
        <v/>
      </c>
    </row>
    <row r="78" ht="13.5" customHeight="1" s="154">
      <c r="A78" s="146" t="inlineStr">
        <is>
          <t>P15</t>
        </is>
      </c>
      <c r="B78" s="146" t="inlineStr">
        <is>
          <t>P15-L-7</t>
        </is>
      </c>
      <c r="C78" s="146" t="n"/>
      <c r="D78" s="146" t="n">
        <v>2390</v>
      </c>
      <c r="E78" s="146" t="n">
        <v>995</v>
      </c>
      <c r="F78" s="146" t="n">
        <v>10</v>
      </c>
      <c r="G78" s="187">
        <f>D78*E78*F78/1000000</f>
        <v/>
      </c>
      <c r="H78" s="187">
        <f>G78*40.4</f>
        <v/>
      </c>
      <c r="I78" s="146" t="inlineStr">
        <is>
          <t>2#管廊</t>
        </is>
      </c>
      <c r="J78" s="146" t="inlineStr">
        <is>
          <t>EL9.5M</t>
        </is>
      </c>
      <c r="K78" s="161">
        <f>A78&amp;"-"&amp;B78&amp;C78</f>
        <v/>
      </c>
    </row>
    <row r="79" ht="13.5" customHeight="1" s="154">
      <c r="A79" s="146" t="inlineStr">
        <is>
          <t>P16</t>
        </is>
      </c>
      <c r="B79" s="146" t="inlineStr">
        <is>
          <t>P16-M-10#</t>
        </is>
      </c>
      <c r="C79" s="146" t="inlineStr">
        <is>
          <t>#</t>
        </is>
      </c>
      <c r="D79" s="146" t="n">
        <v>790</v>
      </c>
      <c r="E79" s="146" t="n">
        <v>995</v>
      </c>
      <c r="F79" s="146" t="n">
        <v>1</v>
      </c>
      <c r="G79" s="187">
        <f>D79*E79*F79/1000000</f>
        <v/>
      </c>
      <c r="H79" s="187">
        <f>G79*40.4</f>
        <v/>
      </c>
      <c r="I79" s="146" t="inlineStr">
        <is>
          <t>2#管廊</t>
        </is>
      </c>
      <c r="J79" s="146" t="inlineStr">
        <is>
          <t>EL12.5M</t>
        </is>
      </c>
      <c r="K79" s="161">
        <f>A79&amp;"-"&amp;B79&amp;C79</f>
        <v/>
      </c>
    </row>
    <row r="80" ht="13.5" customHeight="1" s="154">
      <c r="A80" s="146" t="inlineStr">
        <is>
          <t>P16</t>
        </is>
      </c>
      <c r="B80" s="146" t="inlineStr">
        <is>
          <t>P16-M-11#</t>
        </is>
      </c>
      <c r="C80" s="146" t="inlineStr">
        <is>
          <t>#</t>
        </is>
      </c>
      <c r="D80" s="146" t="n">
        <v>790</v>
      </c>
      <c r="E80" s="146" t="n">
        <v>995</v>
      </c>
      <c r="F80" s="146" t="n">
        <v>1</v>
      </c>
      <c r="G80" s="187">
        <f>D80*E80*F80/1000000</f>
        <v/>
      </c>
      <c r="H80" s="187">
        <f>G80*40.4</f>
        <v/>
      </c>
      <c r="I80" s="146" t="inlineStr">
        <is>
          <t>2#管廊</t>
        </is>
      </c>
      <c r="J80" s="146" t="inlineStr">
        <is>
          <t>EL12.5M</t>
        </is>
      </c>
      <c r="K80" s="161">
        <f>A80&amp;"-"&amp;B80&amp;C80</f>
        <v/>
      </c>
    </row>
    <row r="81" ht="13.5" customHeight="1" s="154">
      <c r="A81" s="146" t="inlineStr">
        <is>
          <t>P16</t>
        </is>
      </c>
      <c r="B81" s="146" t="inlineStr">
        <is>
          <t>P16-M-12#</t>
        </is>
      </c>
      <c r="C81" s="146" t="inlineStr">
        <is>
          <t>#</t>
        </is>
      </c>
      <c r="D81" s="146" t="n">
        <v>790</v>
      </c>
      <c r="E81" s="146" t="n">
        <v>995</v>
      </c>
      <c r="F81" s="146" t="n">
        <v>1</v>
      </c>
      <c r="G81" s="187">
        <f>D81*E81*F81/1000000</f>
        <v/>
      </c>
      <c r="H81" s="187">
        <f>G81*40.4</f>
        <v/>
      </c>
      <c r="I81" s="146" t="inlineStr">
        <is>
          <t>2#管廊</t>
        </is>
      </c>
      <c r="J81" s="146" t="inlineStr">
        <is>
          <t>EL12.5M</t>
        </is>
      </c>
      <c r="K81" s="161">
        <f>A81&amp;"-"&amp;B81&amp;C81</f>
        <v/>
      </c>
    </row>
    <row r="82" ht="13.5" customHeight="1" s="154">
      <c r="A82" s="146" t="inlineStr">
        <is>
          <t>P16</t>
        </is>
      </c>
      <c r="B82" s="146" t="inlineStr">
        <is>
          <t>P16-M-13#</t>
        </is>
      </c>
      <c r="C82" s="146" t="inlineStr">
        <is>
          <t>#</t>
        </is>
      </c>
      <c r="D82" s="146" t="n">
        <v>790</v>
      </c>
      <c r="E82" s="146" t="n">
        <v>995</v>
      </c>
      <c r="F82" s="146" t="n">
        <v>1</v>
      </c>
      <c r="G82" s="187">
        <f>D82*E82*F82/1000000</f>
        <v/>
      </c>
      <c r="H82" s="187">
        <f>G82*40.4</f>
        <v/>
      </c>
      <c r="I82" s="146" t="inlineStr">
        <is>
          <t>2#管廊</t>
        </is>
      </c>
      <c r="J82" s="146" t="inlineStr">
        <is>
          <t>EL12.5M</t>
        </is>
      </c>
      <c r="K82" s="161">
        <f>A82&amp;"-"&amp;B82&amp;C82</f>
        <v/>
      </c>
    </row>
    <row r="83" ht="13.5" customHeight="1" s="154">
      <c r="A83" s="146" t="inlineStr">
        <is>
          <t>P16</t>
        </is>
      </c>
      <c r="B83" s="146" t="inlineStr">
        <is>
          <t>P16-M-14#</t>
        </is>
      </c>
      <c r="C83" s="146" t="inlineStr">
        <is>
          <t>#</t>
        </is>
      </c>
      <c r="D83" s="146" t="n">
        <v>790</v>
      </c>
      <c r="E83" s="146" t="n">
        <v>995</v>
      </c>
      <c r="F83" s="146" t="n">
        <v>1</v>
      </c>
      <c r="G83" s="187">
        <f>D83*E83*F83/1000000</f>
        <v/>
      </c>
      <c r="H83" s="187">
        <f>G83*40.4</f>
        <v/>
      </c>
      <c r="I83" s="146" t="inlineStr">
        <is>
          <t>2#管廊</t>
        </is>
      </c>
      <c r="J83" s="146" t="inlineStr">
        <is>
          <t>EL12.5M</t>
        </is>
      </c>
      <c r="K83" s="161">
        <f>A83&amp;"-"&amp;B83&amp;C83</f>
        <v/>
      </c>
    </row>
    <row r="84" ht="13.5" customHeight="1" s="154">
      <c r="A84" s="146" t="inlineStr">
        <is>
          <t>P16</t>
        </is>
      </c>
      <c r="B84" s="146" t="inlineStr">
        <is>
          <t>P16-M-4</t>
        </is>
      </c>
      <c r="C84" s="146" t="n"/>
      <c r="D84" s="146" t="n">
        <v>2190</v>
      </c>
      <c r="E84" s="146" t="n">
        <v>995</v>
      </c>
      <c r="F84" s="146" t="n">
        <v>1</v>
      </c>
      <c r="G84" s="187">
        <f>D84*E84*F84/1000000</f>
        <v/>
      </c>
      <c r="H84" s="187">
        <f>G84*40.4</f>
        <v/>
      </c>
      <c r="I84" s="146" t="inlineStr">
        <is>
          <t>2#管廊</t>
        </is>
      </c>
      <c r="J84" s="146" t="inlineStr">
        <is>
          <t>EL12.5M</t>
        </is>
      </c>
      <c r="K84" s="161">
        <f>A84&amp;"-"&amp;B84&amp;C84</f>
        <v/>
      </c>
    </row>
    <row r="85" ht="13.5" customHeight="1" s="154">
      <c r="A85" s="146" t="inlineStr">
        <is>
          <t>P16</t>
        </is>
      </c>
      <c r="B85" s="146" t="inlineStr">
        <is>
          <t>P16-M-6</t>
        </is>
      </c>
      <c r="C85" s="146" t="n"/>
      <c r="D85" s="146" t="n">
        <v>2990</v>
      </c>
      <c r="E85" s="146" t="n">
        <v>995</v>
      </c>
      <c r="F85" s="146" t="n">
        <v>3</v>
      </c>
      <c r="G85" s="187">
        <f>D85*E85*F85/1000000</f>
        <v/>
      </c>
      <c r="H85" s="187">
        <f>G85*40.4</f>
        <v/>
      </c>
      <c r="I85" s="146" t="inlineStr">
        <is>
          <t>2#管廊</t>
        </is>
      </c>
      <c r="J85" s="146" t="inlineStr">
        <is>
          <t>EL12.5M</t>
        </is>
      </c>
      <c r="K85" s="161">
        <f>A85&amp;"-"&amp;B85&amp;C85</f>
        <v/>
      </c>
    </row>
    <row r="86" ht="13.5" customHeight="1" s="154">
      <c r="A86" s="146" t="inlineStr">
        <is>
          <t>P16</t>
        </is>
      </c>
      <c r="B86" s="146" t="inlineStr">
        <is>
          <t>P16-M-7#</t>
        </is>
      </c>
      <c r="C86" s="146" t="inlineStr">
        <is>
          <t>#</t>
        </is>
      </c>
      <c r="D86" s="146" t="n">
        <v>2990</v>
      </c>
      <c r="E86" s="146" t="n">
        <v>995</v>
      </c>
      <c r="F86" s="146" t="n">
        <v>1</v>
      </c>
      <c r="G86" s="187">
        <f>D86*E86*F86/1000000</f>
        <v/>
      </c>
      <c r="H86" s="187">
        <f>G86*40.4</f>
        <v/>
      </c>
      <c r="I86" s="146" t="inlineStr">
        <is>
          <t>2#管廊</t>
        </is>
      </c>
      <c r="J86" s="146" t="inlineStr">
        <is>
          <t>EL12.5M</t>
        </is>
      </c>
      <c r="K86" s="161">
        <f>A86&amp;"-"&amp;B86&amp;C86</f>
        <v/>
      </c>
    </row>
    <row r="87" ht="13.5" customHeight="1" s="154">
      <c r="A87" s="146" t="inlineStr">
        <is>
          <t>P17</t>
        </is>
      </c>
      <c r="B87" s="146" t="inlineStr">
        <is>
          <t>P17-M-2</t>
        </is>
      </c>
      <c r="C87" s="146" t="n"/>
      <c r="D87" s="146" t="n">
        <v>790</v>
      </c>
      <c r="E87" s="146" t="n">
        <v>995</v>
      </c>
      <c r="F87" s="146" t="n">
        <v>40</v>
      </c>
      <c r="G87" s="187">
        <f>D87*E87*F87/1000000</f>
        <v/>
      </c>
      <c r="H87" s="187">
        <f>G87*40.4</f>
        <v/>
      </c>
      <c r="I87" s="146" t="inlineStr">
        <is>
          <t>2#管廊</t>
        </is>
      </c>
      <c r="J87" s="146" t="inlineStr">
        <is>
          <t>EL12.5M</t>
        </is>
      </c>
      <c r="K87" s="161">
        <f>A87&amp;"-"&amp;B87&amp;C87</f>
        <v/>
      </c>
    </row>
    <row r="88" ht="13.5" customHeight="1" s="154">
      <c r="A88" s="146" t="inlineStr">
        <is>
          <t>P18</t>
        </is>
      </c>
      <c r="B88" s="146" t="inlineStr">
        <is>
          <t>P18-M-2</t>
        </is>
      </c>
      <c r="C88" s="146" t="n"/>
      <c r="D88" s="146" t="n">
        <v>790</v>
      </c>
      <c r="E88" s="146" t="n">
        <v>995</v>
      </c>
      <c r="F88" s="146" t="n">
        <v>36</v>
      </c>
      <c r="G88" s="187">
        <f>D88*E88*F88/1000000</f>
        <v/>
      </c>
      <c r="H88" s="187">
        <f>G88*40.4</f>
        <v/>
      </c>
      <c r="I88" s="146" t="inlineStr">
        <is>
          <t>2#管廊</t>
        </is>
      </c>
      <c r="J88" s="146" t="inlineStr">
        <is>
          <t>EL12.5M</t>
        </is>
      </c>
      <c r="K88" s="161">
        <f>A88&amp;"-"&amp;B88&amp;C88</f>
        <v/>
      </c>
    </row>
    <row r="89" ht="13.5" customHeight="1" s="154">
      <c r="A89" s="146" t="inlineStr">
        <is>
          <t>P19</t>
        </is>
      </c>
      <c r="B89" s="146" t="inlineStr">
        <is>
          <t>P19-N-6</t>
        </is>
      </c>
      <c r="C89" s="146" t="n"/>
      <c r="D89" s="146" t="n">
        <v>1090</v>
      </c>
      <c r="E89" s="146" t="n">
        <v>995</v>
      </c>
      <c r="F89" s="146" t="n">
        <v>2</v>
      </c>
      <c r="G89" s="187">
        <f>D89*E89*F89/1000000</f>
        <v/>
      </c>
      <c r="H89" s="187">
        <f>G89*40.4</f>
        <v/>
      </c>
      <c r="I89" s="146" t="inlineStr">
        <is>
          <t>2#管廊</t>
        </is>
      </c>
      <c r="J89" s="146" t="inlineStr">
        <is>
          <t>EL13.5M</t>
        </is>
      </c>
      <c r="K89" s="161">
        <f>A89&amp;"-"&amp;B89&amp;C89</f>
        <v/>
      </c>
    </row>
    <row r="90" ht="13.5" customHeight="1" s="154">
      <c r="A90" s="146" t="inlineStr">
        <is>
          <t>P19</t>
        </is>
      </c>
      <c r="B90" s="146" t="inlineStr">
        <is>
          <t>P19-N-7#</t>
        </is>
      </c>
      <c r="C90" s="146" t="inlineStr">
        <is>
          <t>#</t>
        </is>
      </c>
      <c r="D90" s="146" t="n">
        <v>1090</v>
      </c>
      <c r="E90" s="146" t="n">
        <v>995</v>
      </c>
      <c r="F90" s="146" t="n">
        <v>1</v>
      </c>
      <c r="G90" s="187">
        <f>D90*E90*F90/1000000</f>
        <v/>
      </c>
      <c r="H90" s="187">
        <f>G90*40.4</f>
        <v/>
      </c>
      <c r="I90" s="146" t="inlineStr">
        <is>
          <t>2#管廊</t>
        </is>
      </c>
      <c r="J90" s="146" t="inlineStr">
        <is>
          <t>EL13.5M</t>
        </is>
      </c>
      <c r="K90" s="161">
        <f>A90&amp;"-"&amp;B90&amp;C90</f>
        <v/>
      </c>
    </row>
    <row r="91" ht="13.5" customHeight="1" s="154">
      <c r="A91" s="146" t="inlineStr">
        <is>
          <t>P19</t>
        </is>
      </c>
      <c r="B91" s="146" t="inlineStr">
        <is>
          <t>P19-N-2</t>
        </is>
      </c>
      <c r="C91" s="146" t="n"/>
      <c r="D91" s="146" t="n">
        <v>1190</v>
      </c>
      <c r="E91" s="146" t="n">
        <v>995</v>
      </c>
      <c r="F91" s="146" t="n">
        <v>2</v>
      </c>
      <c r="G91" s="187">
        <f>D91*E91*F91/1000000</f>
        <v/>
      </c>
      <c r="H91" s="187">
        <f>G91*40.4</f>
        <v/>
      </c>
      <c r="I91" s="146" t="inlineStr">
        <is>
          <t>2#管廊</t>
        </is>
      </c>
      <c r="J91" s="146" t="inlineStr">
        <is>
          <t>EL13.5M</t>
        </is>
      </c>
      <c r="K91" s="161">
        <f>A91&amp;"-"&amp;B91&amp;C91</f>
        <v/>
      </c>
    </row>
    <row r="92" ht="13.5" customHeight="1" s="154">
      <c r="A92" s="146" t="inlineStr">
        <is>
          <t>P19</t>
        </is>
      </c>
      <c r="B92" s="146" t="inlineStr">
        <is>
          <t>P19-P-1</t>
        </is>
      </c>
      <c r="C92" s="146" t="n"/>
      <c r="D92" s="146" t="n">
        <v>790</v>
      </c>
      <c r="E92" s="146" t="n">
        <v>990</v>
      </c>
      <c r="F92" s="146" t="n">
        <v>1</v>
      </c>
      <c r="G92" s="187">
        <f>D92*E92*F92/1000000</f>
        <v/>
      </c>
      <c r="H92" s="187">
        <f>G92*40.4</f>
        <v/>
      </c>
      <c r="I92" s="146" t="inlineStr">
        <is>
          <t>2#管廊</t>
        </is>
      </c>
      <c r="J92" s="146" t="inlineStr">
        <is>
          <t>EL14.5M</t>
        </is>
      </c>
      <c r="K92" s="161">
        <f>A92&amp;"-"&amp;B92&amp;C92</f>
        <v/>
      </c>
    </row>
    <row r="93" ht="13.5" customHeight="1" s="154">
      <c r="A93" s="146" t="inlineStr">
        <is>
          <t>P21</t>
        </is>
      </c>
      <c r="B93" s="146" t="inlineStr">
        <is>
          <t>P21-Q-2</t>
        </is>
      </c>
      <c r="C93" s="146" t="n"/>
      <c r="D93" s="146" t="n">
        <v>790</v>
      </c>
      <c r="E93" s="146" t="n">
        <v>995</v>
      </c>
      <c r="F93" s="146" t="n">
        <v>8</v>
      </c>
      <c r="G93" s="187">
        <f>D93*E93*F93/1000000</f>
        <v/>
      </c>
      <c r="H93" s="187">
        <f>G93*40.4</f>
        <v/>
      </c>
      <c r="I93" s="146" t="inlineStr">
        <is>
          <t>2#管廊</t>
        </is>
      </c>
      <c r="J93" s="146" t="inlineStr">
        <is>
          <t>EL10M</t>
        </is>
      </c>
      <c r="K93" s="161">
        <f>A93&amp;"-"&amp;B93&amp;C93</f>
        <v/>
      </c>
    </row>
    <row r="94" ht="13.5" customHeight="1" s="154">
      <c r="A94" s="146" t="inlineStr">
        <is>
          <t>P22</t>
        </is>
      </c>
      <c r="B94" s="146" t="inlineStr">
        <is>
          <t>P22-R-4</t>
        </is>
      </c>
      <c r="C94" s="146" t="n"/>
      <c r="D94" s="146" t="n">
        <v>790</v>
      </c>
      <c r="E94" s="146" t="n">
        <v>995</v>
      </c>
      <c r="F94" s="146" t="n">
        <v>6</v>
      </c>
      <c r="G94" s="187">
        <f>D94*E94*F94/1000000</f>
        <v/>
      </c>
      <c r="H94" s="187">
        <f>G94*40.4</f>
        <v/>
      </c>
      <c r="I94" s="146" t="inlineStr">
        <is>
          <t>2#管廊</t>
        </is>
      </c>
      <c r="J94" s="146" t="inlineStr">
        <is>
          <t>EL15M</t>
        </is>
      </c>
      <c r="K94" s="161">
        <f>A94&amp;"-"&amp;B94&amp;C94</f>
        <v/>
      </c>
    </row>
    <row r="95" ht="13.5" customHeight="1" s="154">
      <c r="A95" s="146" t="inlineStr">
        <is>
          <t>P23</t>
        </is>
      </c>
      <c r="B95" s="146" t="inlineStr">
        <is>
          <t>P23-A-27#</t>
        </is>
      </c>
      <c r="C95" s="146" t="inlineStr">
        <is>
          <t>#</t>
        </is>
      </c>
      <c r="D95" s="146" t="n">
        <v>990</v>
      </c>
      <c r="E95" s="146" t="n">
        <v>455</v>
      </c>
      <c r="F95" s="146" t="n">
        <v>1</v>
      </c>
      <c r="G95" s="187">
        <f>D95*E95*F95/1000000</f>
        <v/>
      </c>
      <c r="H95" s="187">
        <f>G95*40.4</f>
        <v/>
      </c>
      <c r="I95" s="146" t="inlineStr">
        <is>
          <t>1#管廊</t>
        </is>
      </c>
      <c r="J95" s="146" t="inlineStr">
        <is>
          <t>EL5.5M</t>
        </is>
      </c>
      <c r="K95" s="161">
        <f>A95&amp;"-"&amp;B95&amp;C95</f>
        <v/>
      </c>
    </row>
    <row r="96" ht="13.5" customHeight="1" s="154">
      <c r="A96" s="146" t="inlineStr">
        <is>
          <t>P23</t>
        </is>
      </c>
      <c r="B96" s="146" t="inlineStr">
        <is>
          <t>P23-A-19</t>
        </is>
      </c>
      <c r="C96" s="146" t="n"/>
      <c r="D96" s="146" t="n">
        <v>1165</v>
      </c>
      <c r="E96" s="146" t="n">
        <v>935</v>
      </c>
      <c r="F96" s="146" t="n">
        <v>1</v>
      </c>
      <c r="G96" s="187">
        <f>D96*E96*F96/1000000</f>
        <v/>
      </c>
      <c r="H96" s="187">
        <f>G96*40.4</f>
        <v/>
      </c>
      <c r="I96" s="146" t="inlineStr">
        <is>
          <t>1#管廊</t>
        </is>
      </c>
      <c r="J96" s="146" t="inlineStr">
        <is>
          <t>EL5.5M</t>
        </is>
      </c>
      <c r="K96" s="161">
        <f>A96&amp;"-"&amp;B96&amp;C96</f>
        <v/>
      </c>
    </row>
    <row r="97" ht="13.5" customHeight="1" s="154">
      <c r="A97" s="146" t="inlineStr">
        <is>
          <t>P23</t>
        </is>
      </c>
      <c r="B97" s="146" t="inlineStr">
        <is>
          <t>P23-A-22#</t>
        </is>
      </c>
      <c r="C97" s="146" t="inlineStr">
        <is>
          <t>#</t>
        </is>
      </c>
      <c r="D97" s="146" t="n">
        <v>1165</v>
      </c>
      <c r="E97" s="146" t="n">
        <v>935</v>
      </c>
      <c r="F97" s="146" t="n">
        <v>1</v>
      </c>
      <c r="G97" s="187">
        <f>D97*E97*F97/1000000</f>
        <v/>
      </c>
      <c r="H97" s="187">
        <f>G97*40.4</f>
        <v/>
      </c>
      <c r="I97" s="146" t="inlineStr">
        <is>
          <t>1#管廊</t>
        </is>
      </c>
      <c r="J97" s="146" t="inlineStr">
        <is>
          <t>EL5.5M</t>
        </is>
      </c>
      <c r="K97" s="161">
        <f>A97&amp;"-"&amp;B97&amp;C97</f>
        <v/>
      </c>
    </row>
    <row r="98" ht="13.5" customHeight="1" s="154">
      <c r="A98" s="146" t="inlineStr">
        <is>
          <t>P23</t>
        </is>
      </c>
      <c r="B98" s="146" t="inlineStr">
        <is>
          <t>P23-A-23</t>
        </is>
      </c>
      <c r="C98" s="146" t="n"/>
      <c r="D98" s="146" t="n">
        <v>1165</v>
      </c>
      <c r="E98" s="146" t="n">
        <v>575</v>
      </c>
      <c r="F98" s="146" t="n">
        <v>1</v>
      </c>
      <c r="G98" s="187">
        <f>D98*E98*F98/1000000</f>
        <v/>
      </c>
      <c r="H98" s="187">
        <f>G98*40.4</f>
        <v/>
      </c>
      <c r="I98" s="146" t="inlineStr">
        <is>
          <t>1#管廊</t>
        </is>
      </c>
      <c r="J98" s="146" t="inlineStr">
        <is>
          <t>EL5.5M</t>
        </is>
      </c>
      <c r="K98" s="161">
        <f>A98&amp;"-"&amp;B98&amp;C98</f>
        <v/>
      </c>
    </row>
    <row r="99" ht="13.5" customHeight="1" s="154">
      <c r="A99" s="146" t="inlineStr">
        <is>
          <t>P23</t>
        </is>
      </c>
      <c r="B99" s="146" t="inlineStr">
        <is>
          <t>P23-A-24</t>
        </is>
      </c>
      <c r="C99" s="146" t="n"/>
      <c r="D99" s="146" t="n">
        <v>1165</v>
      </c>
      <c r="E99" s="146" t="n">
        <v>605</v>
      </c>
      <c r="F99" s="146" t="n">
        <v>2</v>
      </c>
      <c r="G99" s="187">
        <f>D99*E99*F99/1000000</f>
        <v/>
      </c>
      <c r="H99" s="187">
        <f>G99*40.4</f>
        <v/>
      </c>
      <c r="I99" s="146" t="inlineStr">
        <is>
          <t>1#管廊</t>
        </is>
      </c>
      <c r="J99" s="146" t="inlineStr">
        <is>
          <t>EL5.5M</t>
        </is>
      </c>
      <c r="K99" s="161">
        <f>A99&amp;"-"&amp;B99&amp;C99</f>
        <v/>
      </c>
    </row>
    <row r="100" ht="13.5" customHeight="1" s="154">
      <c r="A100" s="146" t="inlineStr">
        <is>
          <t>P23</t>
        </is>
      </c>
      <c r="B100" s="146" t="inlineStr">
        <is>
          <t>P23-A-26#</t>
        </is>
      </c>
      <c r="C100" s="146" t="inlineStr">
        <is>
          <t>#</t>
        </is>
      </c>
      <c r="D100" s="146" t="n">
        <v>1165</v>
      </c>
      <c r="E100" s="146" t="n">
        <v>575</v>
      </c>
      <c r="F100" s="146" t="n">
        <v>1</v>
      </c>
      <c r="G100" s="187">
        <f>D100*E100*F100/1000000</f>
        <v/>
      </c>
      <c r="H100" s="187">
        <f>G100*40.4</f>
        <v/>
      </c>
      <c r="I100" s="146" t="inlineStr">
        <is>
          <t>1#管廊</t>
        </is>
      </c>
      <c r="J100" s="146" t="inlineStr">
        <is>
          <t>EL5.5M</t>
        </is>
      </c>
      <c r="K100" s="161">
        <f>A100&amp;"-"&amp;B100&amp;C100</f>
        <v/>
      </c>
    </row>
    <row r="101" ht="13.5" customHeight="1" s="154">
      <c r="A101" s="146" t="inlineStr">
        <is>
          <t>P23</t>
        </is>
      </c>
      <c r="B101" s="146" t="inlineStr">
        <is>
          <t>P23-A-1</t>
        </is>
      </c>
      <c r="C101" s="146" t="n"/>
      <c r="D101" s="146" t="n">
        <v>1190</v>
      </c>
      <c r="E101" s="146" t="n">
        <v>605</v>
      </c>
      <c r="F101" s="146" t="n">
        <v>1</v>
      </c>
      <c r="G101" s="187">
        <f>D101*E101*F101/1000000</f>
        <v/>
      </c>
      <c r="H101" s="187">
        <f>G101*40.4</f>
        <v/>
      </c>
      <c r="I101" s="146" t="inlineStr">
        <is>
          <t>1#管廊</t>
        </is>
      </c>
      <c r="J101" s="146" t="inlineStr">
        <is>
          <t>EL5.5M</t>
        </is>
      </c>
      <c r="K101" s="161">
        <f>A101&amp;"-"&amp;B101&amp;C101</f>
        <v/>
      </c>
    </row>
    <row r="102" ht="13.5" customHeight="1" s="154">
      <c r="A102" s="146" t="inlineStr">
        <is>
          <t>P23</t>
        </is>
      </c>
      <c r="B102" s="146" t="inlineStr">
        <is>
          <t>P23-A-2</t>
        </is>
      </c>
      <c r="C102" s="146" t="n"/>
      <c r="D102" s="146" t="n">
        <v>1190</v>
      </c>
      <c r="E102" s="146" t="n">
        <v>635</v>
      </c>
      <c r="F102" s="146" t="n">
        <v>1</v>
      </c>
      <c r="G102" s="187">
        <f>D102*E102*F102/1000000</f>
        <v/>
      </c>
      <c r="H102" s="187">
        <f>G102*40.4</f>
        <v/>
      </c>
      <c r="I102" s="146" t="inlineStr">
        <is>
          <t>1#管廊</t>
        </is>
      </c>
      <c r="J102" s="146" t="inlineStr">
        <is>
          <t>EL5.5M</t>
        </is>
      </c>
      <c r="K102" s="161">
        <f>A102&amp;"-"&amp;B102&amp;C102</f>
        <v/>
      </c>
    </row>
    <row r="103" ht="13.5" customHeight="1" s="154">
      <c r="A103" s="146" t="inlineStr">
        <is>
          <t>P23</t>
        </is>
      </c>
      <c r="B103" s="146" t="inlineStr">
        <is>
          <t>P23-A-10#</t>
        </is>
      </c>
      <c r="C103" s="146" t="inlineStr">
        <is>
          <t>#</t>
        </is>
      </c>
      <c r="D103" s="146" t="n">
        <v>2365</v>
      </c>
      <c r="E103" s="146" t="n">
        <v>935</v>
      </c>
      <c r="F103" s="146" t="n">
        <v>1</v>
      </c>
      <c r="G103" s="187">
        <f>D103*E103*F103/1000000</f>
        <v/>
      </c>
      <c r="H103" s="187">
        <f>G103*40.4</f>
        <v/>
      </c>
      <c r="I103" s="146" t="inlineStr">
        <is>
          <t>1#管廊</t>
        </is>
      </c>
      <c r="J103" s="146" t="inlineStr">
        <is>
          <t>EL5.5M</t>
        </is>
      </c>
      <c r="K103" s="161">
        <f>A103&amp;"-"&amp;B103&amp;C103</f>
        <v/>
      </c>
    </row>
    <row r="104" ht="13.5" customHeight="1" s="154">
      <c r="A104" s="146" t="inlineStr">
        <is>
          <t>P23</t>
        </is>
      </c>
      <c r="B104" s="146" t="inlineStr">
        <is>
          <t>P23-A-11</t>
        </is>
      </c>
      <c r="C104" s="146" t="n"/>
      <c r="D104" s="146" t="n">
        <v>2365</v>
      </c>
      <c r="E104" s="146" t="n">
        <v>575</v>
      </c>
      <c r="F104" s="146" t="n">
        <v>1</v>
      </c>
      <c r="G104" s="187">
        <f>D104*E104*F104/1000000</f>
        <v/>
      </c>
      <c r="H104" s="187">
        <f>G104*40.4</f>
        <v/>
      </c>
      <c r="I104" s="146" t="inlineStr">
        <is>
          <t>1#管廊</t>
        </is>
      </c>
      <c r="J104" s="146" t="inlineStr">
        <is>
          <t>EL5.5M</t>
        </is>
      </c>
      <c r="K104" s="161">
        <f>A104&amp;"-"&amp;B104&amp;C104</f>
        <v/>
      </c>
    </row>
    <row r="105" ht="13.5" customHeight="1" s="154">
      <c r="A105" s="146" t="inlineStr">
        <is>
          <t>P23</t>
        </is>
      </c>
      <c r="B105" s="146" t="inlineStr">
        <is>
          <t>P23-A-12</t>
        </is>
      </c>
      <c r="C105" s="146" t="n"/>
      <c r="D105" s="146" t="n">
        <v>2365</v>
      </c>
      <c r="E105" s="146" t="n">
        <v>605</v>
      </c>
      <c r="F105" s="146" t="n">
        <v>2</v>
      </c>
      <c r="G105" s="187">
        <f>D105*E105*F105/1000000</f>
        <v/>
      </c>
      <c r="H105" s="187">
        <f>G105*40.4</f>
        <v/>
      </c>
      <c r="I105" s="146" t="inlineStr">
        <is>
          <t>1#管廊</t>
        </is>
      </c>
      <c r="J105" s="146" t="inlineStr">
        <is>
          <t>EL5.5M</t>
        </is>
      </c>
      <c r="K105" s="161">
        <f>A105&amp;"-"&amp;B105&amp;C105</f>
        <v/>
      </c>
    </row>
    <row r="106" ht="13.5" customHeight="1" s="154">
      <c r="A106" s="146" t="inlineStr">
        <is>
          <t>P23</t>
        </is>
      </c>
      <c r="B106" s="146" t="inlineStr">
        <is>
          <t>P23-A-14#</t>
        </is>
      </c>
      <c r="C106" s="146" t="inlineStr">
        <is>
          <t>#</t>
        </is>
      </c>
      <c r="D106" s="146" t="n">
        <v>2365</v>
      </c>
      <c r="E106" s="146" t="n">
        <v>575</v>
      </c>
      <c r="F106" s="146" t="n">
        <v>1</v>
      </c>
      <c r="G106" s="187">
        <f>D106*E106*F106/1000000</f>
        <v/>
      </c>
      <c r="H106" s="187">
        <f>G106*40.4</f>
        <v/>
      </c>
      <c r="I106" s="146" t="inlineStr">
        <is>
          <t>1#管廊</t>
        </is>
      </c>
      <c r="J106" s="146" t="inlineStr">
        <is>
          <t>EL5.5M</t>
        </is>
      </c>
      <c r="K106" s="161">
        <f>A106&amp;"-"&amp;B106&amp;C106</f>
        <v/>
      </c>
    </row>
    <row r="107" ht="13.5" customHeight="1" s="154">
      <c r="A107" s="146" t="inlineStr">
        <is>
          <t>P23</t>
        </is>
      </c>
      <c r="B107" s="146" t="inlineStr">
        <is>
          <t>P23-A-7</t>
        </is>
      </c>
      <c r="C107" s="146" t="n"/>
      <c r="D107" s="146" t="n">
        <v>2365</v>
      </c>
      <c r="E107" s="146" t="n">
        <v>935</v>
      </c>
      <c r="F107" s="146" t="n">
        <v>1</v>
      </c>
      <c r="G107" s="187">
        <f>D107*E107*F107/1000000</f>
        <v/>
      </c>
      <c r="H107" s="187">
        <f>G107*40.4</f>
        <v/>
      </c>
      <c r="I107" s="146" t="inlineStr">
        <is>
          <t>1#管廊</t>
        </is>
      </c>
      <c r="J107" s="146" t="inlineStr">
        <is>
          <t>EL5.5M</t>
        </is>
      </c>
      <c r="K107" s="161">
        <f>A107&amp;"-"&amp;B107&amp;C107</f>
        <v/>
      </c>
    </row>
    <row r="108" ht="13.5" customHeight="1" s="154">
      <c r="A108" s="146" t="inlineStr">
        <is>
          <t>P23</t>
        </is>
      </c>
      <c r="B108" s="146" t="inlineStr">
        <is>
          <t>P23-A-15</t>
        </is>
      </c>
      <c r="C108" s="146" t="n"/>
      <c r="D108" s="146" t="n">
        <v>2390</v>
      </c>
      <c r="E108" s="146" t="n">
        <v>575</v>
      </c>
      <c r="F108" s="146" t="n">
        <v>2</v>
      </c>
      <c r="G108" s="187">
        <f>D108*E108*F108/1000000</f>
        <v/>
      </c>
      <c r="H108" s="187">
        <f>G108*40.4</f>
        <v/>
      </c>
      <c r="I108" s="146" t="inlineStr">
        <is>
          <t>1#管廊</t>
        </is>
      </c>
      <c r="J108" s="146" t="inlineStr">
        <is>
          <t>EL5.5M</t>
        </is>
      </c>
      <c r="K108" s="161">
        <f>A108&amp;"-"&amp;B108&amp;C108</f>
        <v/>
      </c>
    </row>
    <row r="109" ht="13.5" customHeight="1" s="154">
      <c r="A109" s="146" t="inlineStr">
        <is>
          <t>P23</t>
        </is>
      </c>
      <c r="B109" s="146" t="inlineStr">
        <is>
          <t>P23-A-16</t>
        </is>
      </c>
      <c r="C109" s="146" t="n"/>
      <c r="D109" s="146" t="n">
        <v>2390</v>
      </c>
      <c r="E109" s="146" t="n">
        <v>605</v>
      </c>
      <c r="F109" s="146" t="n">
        <v>2</v>
      </c>
      <c r="G109" s="187">
        <f>D109*E109*F109/1000000</f>
        <v/>
      </c>
      <c r="H109" s="187">
        <f>G109*40.4</f>
        <v/>
      </c>
      <c r="I109" s="146" t="inlineStr">
        <is>
          <t>1#管廊</t>
        </is>
      </c>
      <c r="J109" s="146" t="inlineStr">
        <is>
          <t>EL5.5M</t>
        </is>
      </c>
      <c r="K109" s="161">
        <f>A109&amp;"-"&amp;B109&amp;C109</f>
        <v/>
      </c>
    </row>
    <row r="110" ht="13.5" customHeight="1" s="154">
      <c r="A110" s="146" t="inlineStr">
        <is>
          <t>P23</t>
        </is>
      </c>
      <c r="B110" s="146" t="inlineStr">
        <is>
          <t>P23-A-18</t>
        </is>
      </c>
      <c r="C110" s="146" t="n"/>
      <c r="D110" s="146" t="n">
        <v>2390</v>
      </c>
      <c r="E110" s="146" t="n">
        <v>935</v>
      </c>
      <c r="F110" s="146" t="n">
        <v>2</v>
      </c>
      <c r="G110" s="187">
        <f>D110*E110*F110/1000000</f>
        <v/>
      </c>
      <c r="H110" s="187">
        <f>G110*40.4</f>
        <v/>
      </c>
      <c r="I110" s="146" t="inlineStr">
        <is>
          <t>1#管廊</t>
        </is>
      </c>
      <c r="J110" s="146" t="inlineStr">
        <is>
          <t>EL5.5M</t>
        </is>
      </c>
      <c r="K110" s="161">
        <f>A110&amp;"-"&amp;B110&amp;C110</f>
        <v/>
      </c>
    </row>
    <row r="111" ht="13.5" customHeight="1" s="154">
      <c r="A111" s="146" t="inlineStr">
        <is>
          <t>P24</t>
        </is>
      </c>
      <c r="B111" s="146" t="inlineStr">
        <is>
          <t>P24-B-25#</t>
        </is>
      </c>
      <c r="C111" s="146" t="inlineStr">
        <is>
          <t>#</t>
        </is>
      </c>
      <c r="D111" s="146" t="n">
        <v>990</v>
      </c>
      <c r="E111" s="146" t="n">
        <v>455</v>
      </c>
      <c r="F111" s="146" t="n">
        <v>1</v>
      </c>
      <c r="G111" s="187">
        <f>D111*E111*F111/1000000</f>
        <v/>
      </c>
      <c r="H111" s="187">
        <f>G111*40.4</f>
        <v/>
      </c>
      <c r="I111" s="146" t="inlineStr">
        <is>
          <t>1#管廊</t>
        </is>
      </c>
      <c r="J111" s="146" t="inlineStr">
        <is>
          <t>EL8M</t>
        </is>
      </c>
      <c r="K111" s="161">
        <f>A111&amp;"-"&amp;B111&amp;C111</f>
        <v/>
      </c>
    </row>
    <row r="112" ht="13.5" customHeight="1" s="154">
      <c r="A112" s="146" t="inlineStr">
        <is>
          <t>P24</t>
        </is>
      </c>
      <c r="B112" s="146" t="inlineStr">
        <is>
          <t>P24-B-17</t>
        </is>
      </c>
      <c r="C112" s="146" t="n"/>
      <c r="D112" s="146" t="n">
        <v>1165</v>
      </c>
      <c r="E112" s="146" t="n">
        <v>935</v>
      </c>
      <c r="F112" s="146" t="n">
        <v>1</v>
      </c>
      <c r="G112" s="187">
        <f>D112*E112*F112/1000000</f>
        <v/>
      </c>
      <c r="H112" s="187">
        <f>G112*40.4</f>
        <v/>
      </c>
      <c r="I112" s="146" t="inlineStr">
        <is>
          <t>1#管廊</t>
        </is>
      </c>
      <c r="J112" s="146" t="inlineStr">
        <is>
          <t>EL8M</t>
        </is>
      </c>
      <c r="K112" s="161">
        <f>A112&amp;"-"&amp;B112&amp;C112</f>
        <v/>
      </c>
    </row>
    <row r="113" ht="13.5" customHeight="1" s="154">
      <c r="A113" s="146" t="inlineStr">
        <is>
          <t>P24</t>
        </is>
      </c>
      <c r="B113" s="146" t="inlineStr">
        <is>
          <t>P24-B-20#</t>
        </is>
      </c>
      <c r="C113" s="146" t="inlineStr">
        <is>
          <t>#</t>
        </is>
      </c>
      <c r="D113" s="146" t="n">
        <v>1165</v>
      </c>
      <c r="E113" s="146" t="n">
        <v>935</v>
      </c>
      <c r="F113" s="146" t="n">
        <v>1</v>
      </c>
      <c r="G113" s="187">
        <f>D113*E113*F113/1000000</f>
        <v/>
      </c>
      <c r="H113" s="187">
        <f>G113*40.4</f>
        <v/>
      </c>
      <c r="I113" s="146" t="inlineStr">
        <is>
          <t>1#管廊</t>
        </is>
      </c>
      <c r="J113" s="146" t="inlineStr">
        <is>
          <t>EL8M</t>
        </is>
      </c>
      <c r="K113" s="161">
        <f>A113&amp;"-"&amp;B113&amp;C113</f>
        <v/>
      </c>
    </row>
    <row r="114" ht="13.5" customHeight="1" s="154">
      <c r="A114" s="146" t="inlineStr">
        <is>
          <t>P24</t>
        </is>
      </c>
      <c r="B114" s="146" t="inlineStr">
        <is>
          <t>P24-B-21</t>
        </is>
      </c>
      <c r="C114" s="146" t="n"/>
      <c r="D114" s="146" t="n">
        <v>1165</v>
      </c>
      <c r="E114" s="146" t="n">
        <v>575</v>
      </c>
      <c r="F114" s="146" t="n">
        <v>1</v>
      </c>
      <c r="G114" s="187">
        <f>D114*E114*F114/1000000</f>
        <v/>
      </c>
      <c r="H114" s="187">
        <f>G114*40.4</f>
        <v/>
      </c>
      <c r="I114" s="146" t="inlineStr">
        <is>
          <t>1#管廊</t>
        </is>
      </c>
      <c r="J114" s="146" t="inlineStr">
        <is>
          <t>EL8M</t>
        </is>
      </c>
      <c r="K114" s="161">
        <f>A114&amp;"-"&amp;B114&amp;C114</f>
        <v/>
      </c>
    </row>
    <row r="115" ht="13.5" customHeight="1" s="154">
      <c r="A115" s="146" t="inlineStr">
        <is>
          <t>P24</t>
        </is>
      </c>
      <c r="B115" s="146" t="inlineStr">
        <is>
          <t>P24-B-22</t>
        </is>
      </c>
      <c r="C115" s="146" t="n"/>
      <c r="D115" s="146" t="n">
        <v>1165</v>
      </c>
      <c r="E115" s="146" t="n">
        <v>605</v>
      </c>
      <c r="F115" s="146" t="n">
        <v>2</v>
      </c>
      <c r="G115" s="187">
        <f>D115*E115*F115/1000000</f>
        <v/>
      </c>
      <c r="H115" s="187">
        <f>G115*40.4</f>
        <v/>
      </c>
      <c r="I115" s="146" t="inlineStr">
        <is>
          <t>1#管廊</t>
        </is>
      </c>
      <c r="J115" s="146" t="inlineStr">
        <is>
          <t>EL8M</t>
        </is>
      </c>
      <c r="K115" s="161">
        <f>A115&amp;"-"&amp;B115&amp;C115</f>
        <v/>
      </c>
    </row>
    <row r="116" ht="13.5" customHeight="1" s="154">
      <c r="A116" s="146" t="inlineStr">
        <is>
          <t>P24</t>
        </is>
      </c>
      <c r="B116" s="146" t="inlineStr">
        <is>
          <t>P24-B-24#</t>
        </is>
      </c>
      <c r="C116" s="146" t="inlineStr">
        <is>
          <t>#</t>
        </is>
      </c>
      <c r="D116" s="146" t="n">
        <v>1165</v>
      </c>
      <c r="E116" s="146" t="n">
        <v>575</v>
      </c>
      <c r="F116" s="146" t="n">
        <v>1</v>
      </c>
      <c r="G116" s="187">
        <f>D116*E116*F116/1000000</f>
        <v/>
      </c>
      <c r="H116" s="187">
        <f>G116*40.4</f>
        <v/>
      </c>
      <c r="I116" s="146" t="inlineStr">
        <is>
          <t>1#管廊</t>
        </is>
      </c>
      <c r="J116" s="146" t="inlineStr">
        <is>
          <t>EL8M</t>
        </is>
      </c>
      <c r="K116" s="161">
        <f>A116&amp;"-"&amp;B116&amp;C116</f>
        <v/>
      </c>
    </row>
    <row r="117" ht="13.5" customHeight="1" s="154">
      <c r="A117" s="146" t="inlineStr">
        <is>
          <t>P24</t>
        </is>
      </c>
      <c r="B117" s="146" t="inlineStr">
        <is>
          <t>P24-B-1#</t>
        </is>
      </c>
      <c r="C117" s="146" t="inlineStr">
        <is>
          <t>#</t>
        </is>
      </c>
      <c r="D117" s="146" t="n">
        <v>1190</v>
      </c>
      <c r="E117" s="146" t="n">
        <v>605</v>
      </c>
      <c r="F117" s="146" t="n">
        <v>1</v>
      </c>
      <c r="G117" s="187">
        <f>D117*E117*F117/1000000</f>
        <v/>
      </c>
      <c r="H117" s="187">
        <f>G117*40.4</f>
        <v/>
      </c>
      <c r="I117" s="146" t="inlineStr">
        <is>
          <t>1#管廊</t>
        </is>
      </c>
      <c r="J117" s="146" t="inlineStr">
        <is>
          <t>EL8M</t>
        </is>
      </c>
      <c r="K117" s="161">
        <f>A117&amp;"-"&amp;B117&amp;C117</f>
        <v/>
      </c>
    </row>
    <row r="118" ht="13.5" customHeight="1" s="154">
      <c r="A118" s="146" t="inlineStr">
        <is>
          <t>P24</t>
        </is>
      </c>
      <c r="B118" s="146" t="inlineStr">
        <is>
          <t>P24-B-2</t>
        </is>
      </c>
      <c r="C118" s="146" t="n"/>
      <c r="D118" s="146" t="n">
        <v>1190</v>
      </c>
      <c r="E118" s="146" t="n">
        <v>635</v>
      </c>
      <c r="F118" s="146" t="n">
        <v>1</v>
      </c>
      <c r="G118" s="187">
        <f>D118*E118*F118/1000000</f>
        <v/>
      </c>
      <c r="H118" s="187">
        <f>G118*40.4</f>
        <v/>
      </c>
      <c r="I118" s="146" t="inlineStr">
        <is>
          <t>1#管廊</t>
        </is>
      </c>
      <c r="J118" s="146" t="inlineStr">
        <is>
          <t>EL8M</t>
        </is>
      </c>
      <c r="K118" s="161">
        <f>A118&amp;"-"&amp;B118&amp;C118</f>
        <v/>
      </c>
    </row>
    <row r="119" ht="13.5" customHeight="1" s="154">
      <c r="A119" s="146" t="inlineStr">
        <is>
          <t>P24</t>
        </is>
      </c>
      <c r="B119" s="146" t="inlineStr">
        <is>
          <t>P24-B-10</t>
        </is>
      </c>
      <c r="C119" s="146" t="n"/>
      <c r="D119" s="146" t="n">
        <v>2365</v>
      </c>
      <c r="E119" s="146" t="n">
        <v>935</v>
      </c>
      <c r="F119" s="146" t="n">
        <v>1</v>
      </c>
      <c r="G119" s="187">
        <f>D119*E119*F119/1000000</f>
        <v/>
      </c>
      <c r="H119" s="187">
        <f>G119*40.4</f>
        <v/>
      </c>
      <c r="I119" s="146" t="inlineStr">
        <is>
          <t>1#管廊</t>
        </is>
      </c>
      <c r="J119" s="146" t="inlineStr">
        <is>
          <t>EL8M</t>
        </is>
      </c>
      <c r="K119" s="161">
        <f>A119&amp;"-"&amp;B119&amp;C119</f>
        <v/>
      </c>
    </row>
    <row r="120" ht="13.5" customHeight="1" s="154">
      <c r="A120" s="146" t="inlineStr">
        <is>
          <t>P24</t>
        </is>
      </c>
      <c r="B120" s="146" t="inlineStr">
        <is>
          <t>P24-B-12#</t>
        </is>
      </c>
      <c r="C120" s="146" t="inlineStr">
        <is>
          <t>#</t>
        </is>
      </c>
      <c r="D120" s="146" t="n">
        <v>2365</v>
      </c>
      <c r="E120" s="146" t="n">
        <v>575</v>
      </c>
      <c r="F120" s="146" t="n">
        <v>1</v>
      </c>
      <c r="G120" s="187">
        <f>D120*E120*F120/1000000</f>
        <v/>
      </c>
      <c r="H120" s="187">
        <f>G120*40.4</f>
        <v/>
      </c>
      <c r="I120" s="146" t="inlineStr">
        <is>
          <t>1#管廊</t>
        </is>
      </c>
      <c r="J120" s="146" t="inlineStr">
        <is>
          <t>EL8M</t>
        </is>
      </c>
      <c r="K120" s="161">
        <f>A120&amp;"-"&amp;B120&amp;C120</f>
        <v/>
      </c>
    </row>
    <row r="121" ht="13.5" customHeight="1" s="154">
      <c r="A121" s="146" t="inlineStr">
        <is>
          <t>P24</t>
        </is>
      </c>
      <c r="B121" s="146" t="inlineStr">
        <is>
          <t>P24-B-5</t>
        </is>
      </c>
      <c r="C121" s="146" t="n"/>
      <c r="D121" s="146" t="n">
        <v>2365</v>
      </c>
      <c r="E121" s="146" t="n">
        <v>575</v>
      </c>
      <c r="F121" s="146" t="n">
        <v>1</v>
      </c>
      <c r="G121" s="187">
        <f>D121*E121*F121/1000000</f>
        <v/>
      </c>
      <c r="H121" s="187">
        <f>G121*40.4</f>
        <v/>
      </c>
      <c r="I121" s="146" t="inlineStr">
        <is>
          <t>1#管廊</t>
        </is>
      </c>
      <c r="J121" s="146" t="inlineStr">
        <is>
          <t>EL8M</t>
        </is>
      </c>
      <c r="K121" s="161">
        <f>A121&amp;"-"&amp;B121&amp;C121</f>
        <v/>
      </c>
    </row>
    <row r="122" ht="13.5" customHeight="1" s="154">
      <c r="A122" s="146" t="inlineStr">
        <is>
          <t>P24</t>
        </is>
      </c>
      <c r="B122" s="146" t="inlineStr">
        <is>
          <t>P24-B-6</t>
        </is>
      </c>
      <c r="C122" s="146" t="n"/>
      <c r="D122" s="146" t="n">
        <v>2365</v>
      </c>
      <c r="E122" s="146" t="n">
        <v>605</v>
      </c>
      <c r="F122" s="146" t="n">
        <v>2</v>
      </c>
      <c r="G122" s="187">
        <f>D122*E122*F122/1000000</f>
        <v/>
      </c>
      <c r="H122" s="187">
        <f>G122*40.4</f>
        <v/>
      </c>
      <c r="I122" s="146" t="inlineStr">
        <is>
          <t>1#管廊</t>
        </is>
      </c>
      <c r="J122" s="146" t="inlineStr">
        <is>
          <t>EL8M</t>
        </is>
      </c>
      <c r="K122" s="161">
        <f>A122&amp;"-"&amp;B122&amp;C122</f>
        <v/>
      </c>
    </row>
    <row r="123" ht="13.5" customHeight="1" s="154">
      <c r="A123" s="146" t="inlineStr">
        <is>
          <t>P24</t>
        </is>
      </c>
      <c r="B123" s="146" t="inlineStr">
        <is>
          <t>P24-B-8#</t>
        </is>
      </c>
      <c r="C123" s="146" t="inlineStr">
        <is>
          <t>#</t>
        </is>
      </c>
      <c r="D123" s="146" t="n">
        <v>2365</v>
      </c>
      <c r="E123" s="146" t="n">
        <v>935</v>
      </c>
      <c r="F123" s="146" t="n">
        <v>1</v>
      </c>
      <c r="G123" s="187">
        <f>D123*E123*F123/1000000</f>
        <v/>
      </c>
      <c r="H123" s="187">
        <f>G123*40.4</f>
        <v/>
      </c>
      <c r="I123" s="146" t="inlineStr">
        <is>
          <t>1#管廊</t>
        </is>
      </c>
      <c r="J123" s="146" t="inlineStr">
        <is>
          <t>EL8M</t>
        </is>
      </c>
      <c r="K123" s="161">
        <f>A123&amp;"-"&amp;B123&amp;C123</f>
        <v/>
      </c>
    </row>
    <row r="124" ht="13.5" customHeight="1" s="154">
      <c r="A124" s="146" t="inlineStr">
        <is>
          <t>P24</t>
        </is>
      </c>
      <c r="B124" s="146" t="inlineStr">
        <is>
          <t>P24-B-13</t>
        </is>
      </c>
      <c r="C124" s="146" t="n"/>
      <c r="D124" s="146" t="n">
        <v>2390</v>
      </c>
      <c r="E124" s="146" t="n">
        <v>575</v>
      </c>
      <c r="F124" s="146" t="n">
        <v>2</v>
      </c>
      <c r="G124" s="187">
        <f>D124*E124*F124/1000000</f>
        <v/>
      </c>
      <c r="H124" s="187">
        <f>G124*40.4</f>
        <v/>
      </c>
      <c r="I124" s="146" t="inlineStr">
        <is>
          <t>1#管廊</t>
        </is>
      </c>
      <c r="J124" s="146" t="inlineStr">
        <is>
          <t>EL8M</t>
        </is>
      </c>
      <c r="K124" s="161">
        <f>A124&amp;"-"&amp;B124&amp;C124</f>
        <v/>
      </c>
    </row>
    <row r="125" ht="13.5" customHeight="1" s="154">
      <c r="A125" s="146" t="inlineStr">
        <is>
          <t>P24</t>
        </is>
      </c>
      <c r="B125" s="146" t="inlineStr">
        <is>
          <t>P24-B-14</t>
        </is>
      </c>
      <c r="C125" s="146" t="n"/>
      <c r="D125" s="146" t="n">
        <v>2390</v>
      </c>
      <c r="E125" s="146" t="n">
        <v>605</v>
      </c>
      <c r="F125" s="146" t="n">
        <v>2</v>
      </c>
      <c r="G125" s="187">
        <f>D125*E125*F125/1000000</f>
        <v/>
      </c>
      <c r="H125" s="187">
        <f>G125*40.4</f>
        <v/>
      </c>
      <c r="I125" s="146" t="inlineStr">
        <is>
          <t>1#管廊</t>
        </is>
      </c>
      <c r="J125" s="146" t="inlineStr">
        <is>
          <t>EL8M</t>
        </is>
      </c>
      <c r="K125" s="161">
        <f>A125&amp;"-"&amp;B125&amp;C125</f>
        <v/>
      </c>
    </row>
    <row r="126" ht="13.5" customHeight="1" s="154">
      <c r="A126" s="146" t="inlineStr">
        <is>
          <t>P24</t>
        </is>
      </c>
      <c r="B126" s="146" t="inlineStr">
        <is>
          <t>P24-B-16</t>
        </is>
      </c>
      <c r="C126" s="146" t="n"/>
      <c r="D126" s="146" t="n">
        <v>2390</v>
      </c>
      <c r="E126" s="146" t="n">
        <v>935</v>
      </c>
      <c r="F126" s="146" t="n">
        <v>2</v>
      </c>
      <c r="G126" s="187">
        <f>D126*E126*F126/1000000</f>
        <v/>
      </c>
      <c r="H126" s="187">
        <f>G126*40.4</f>
        <v/>
      </c>
      <c r="I126" s="146" t="inlineStr">
        <is>
          <t>1#管廊</t>
        </is>
      </c>
      <c r="J126" s="146" t="inlineStr">
        <is>
          <t>EL8M</t>
        </is>
      </c>
      <c r="K126" s="161">
        <f>A126&amp;"-"&amp;B126&amp;C126</f>
        <v/>
      </c>
    </row>
    <row r="127" ht="13.5" customHeight="1" s="154">
      <c r="A127" s="146" t="inlineStr">
        <is>
          <t>P24</t>
        </is>
      </c>
      <c r="B127" s="146" t="inlineStr">
        <is>
          <t>P24-C-1</t>
        </is>
      </c>
      <c r="C127" s="146" t="n"/>
      <c r="D127" s="146" t="n">
        <v>790</v>
      </c>
      <c r="E127" s="146" t="n">
        <v>965</v>
      </c>
      <c r="F127" s="146" t="n">
        <v>1</v>
      </c>
      <c r="G127" s="187">
        <f>D127*E127*F127/1000000</f>
        <v/>
      </c>
      <c r="H127" s="187">
        <f>G127*40.4</f>
        <v/>
      </c>
      <c r="I127" s="146" t="inlineStr">
        <is>
          <t>1#管廊</t>
        </is>
      </c>
      <c r="J127" s="146" t="inlineStr">
        <is>
          <t>EL9.5M</t>
        </is>
      </c>
      <c r="K127" s="161">
        <f>A127&amp;"-"&amp;B127&amp;C127</f>
        <v/>
      </c>
    </row>
    <row r="128" ht="13.5" customHeight="1" s="154">
      <c r="A128" s="146" t="inlineStr">
        <is>
          <t>P26</t>
        </is>
      </c>
      <c r="B128" s="146" t="inlineStr">
        <is>
          <t>P26-D-19</t>
        </is>
      </c>
      <c r="C128" s="146" t="n"/>
      <c r="D128" s="146" t="n">
        <v>1165</v>
      </c>
      <c r="E128" s="146" t="n">
        <v>935</v>
      </c>
      <c r="F128" s="146" t="n">
        <v>1</v>
      </c>
      <c r="G128" s="187">
        <f>D128*E128*F128/1000000</f>
        <v/>
      </c>
      <c r="H128" s="187">
        <f>G128*40.4</f>
        <v/>
      </c>
      <c r="I128" s="146" t="inlineStr">
        <is>
          <t>1#管廊</t>
        </is>
      </c>
      <c r="J128" s="146" t="inlineStr">
        <is>
          <t>EL10.5M</t>
        </is>
      </c>
      <c r="K128" s="161">
        <f>A128&amp;"-"&amp;B128&amp;C128</f>
        <v/>
      </c>
    </row>
    <row r="129" ht="13.5" customHeight="1" s="154">
      <c r="A129" s="146" t="inlineStr">
        <is>
          <t>P26</t>
        </is>
      </c>
      <c r="B129" s="146" t="inlineStr">
        <is>
          <t>P26-D-22#</t>
        </is>
      </c>
      <c r="C129" s="146" t="inlineStr">
        <is>
          <t>#</t>
        </is>
      </c>
      <c r="D129" s="146" t="n">
        <v>1165</v>
      </c>
      <c r="E129" s="146" t="n">
        <v>935</v>
      </c>
      <c r="F129" s="146" t="n">
        <v>1</v>
      </c>
      <c r="G129" s="187">
        <f>D129*E129*F129/1000000</f>
        <v/>
      </c>
      <c r="H129" s="187">
        <f>G129*40.4</f>
        <v/>
      </c>
      <c r="I129" s="146" t="inlineStr">
        <is>
          <t>1#管廊</t>
        </is>
      </c>
      <c r="J129" s="146" t="inlineStr">
        <is>
          <t>EL10.5M</t>
        </is>
      </c>
      <c r="K129" s="161">
        <f>A129&amp;"-"&amp;B129&amp;C129</f>
        <v/>
      </c>
    </row>
    <row r="130" ht="13.5" customHeight="1" s="154">
      <c r="A130" s="146" t="inlineStr">
        <is>
          <t>P26</t>
        </is>
      </c>
      <c r="B130" s="146" t="inlineStr">
        <is>
          <t>P26-D-23</t>
        </is>
      </c>
      <c r="C130" s="146" t="n"/>
      <c r="D130" s="146" t="n">
        <v>1165</v>
      </c>
      <c r="E130" s="146" t="n">
        <v>575</v>
      </c>
      <c r="F130" s="146" t="n">
        <v>1</v>
      </c>
      <c r="G130" s="187">
        <f>D130*E130*F130/1000000</f>
        <v/>
      </c>
      <c r="H130" s="187">
        <f>G130*40.4</f>
        <v/>
      </c>
      <c r="I130" s="146" t="inlineStr">
        <is>
          <t>1#管廊</t>
        </is>
      </c>
      <c r="J130" s="146" t="inlineStr">
        <is>
          <t>EL10.5M</t>
        </is>
      </c>
      <c r="K130" s="161">
        <f>A130&amp;"-"&amp;B130&amp;C130</f>
        <v/>
      </c>
    </row>
    <row r="131" ht="13.5" customHeight="1" s="154">
      <c r="A131" s="146" t="inlineStr">
        <is>
          <t>P26</t>
        </is>
      </c>
      <c r="B131" s="146" t="inlineStr">
        <is>
          <t>P26-D-24</t>
        </is>
      </c>
      <c r="C131" s="146" t="n"/>
      <c r="D131" s="146" t="n">
        <v>1165</v>
      </c>
      <c r="E131" s="146" t="n">
        <v>605</v>
      </c>
      <c r="F131" s="146" t="n">
        <v>2</v>
      </c>
      <c r="G131" s="187">
        <f>D131*E131*F131/1000000</f>
        <v/>
      </c>
      <c r="H131" s="187">
        <f>G131*40.4</f>
        <v/>
      </c>
      <c r="I131" s="146" t="inlineStr">
        <is>
          <t>1#管廊</t>
        </is>
      </c>
      <c r="J131" s="146" t="inlineStr">
        <is>
          <t>EL10.5M</t>
        </is>
      </c>
      <c r="K131" s="161">
        <f>A131&amp;"-"&amp;B131&amp;C131</f>
        <v/>
      </c>
    </row>
    <row r="132" ht="13.5" customHeight="1" s="154">
      <c r="A132" s="146" t="inlineStr">
        <is>
          <t>P26</t>
        </is>
      </c>
      <c r="B132" s="146" t="inlineStr">
        <is>
          <t>P26-D-26#</t>
        </is>
      </c>
      <c r="C132" s="146" t="inlineStr">
        <is>
          <t>#</t>
        </is>
      </c>
      <c r="D132" s="146" t="n">
        <v>1165</v>
      </c>
      <c r="E132" s="146" t="n">
        <v>575</v>
      </c>
      <c r="F132" s="146" t="n">
        <v>1</v>
      </c>
      <c r="G132" s="187">
        <f>D132*E132*F132/1000000</f>
        <v/>
      </c>
      <c r="H132" s="187">
        <f>G132*40.4</f>
        <v/>
      </c>
      <c r="I132" s="146" t="inlineStr">
        <is>
          <t>1#管廊</t>
        </is>
      </c>
      <c r="J132" s="146" t="inlineStr">
        <is>
          <t>EL10.5M</t>
        </is>
      </c>
      <c r="K132" s="161">
        <f>A132&amp;"-"&amp;B132&amp;C132</f>
        <v/>
      </c>
    </row>
    <row r="133" ht="13.5" customHeight="1" s="154">
      <c r="A133" s="146" t="inlineStr">
        <is>
          <t>P26</t>
        </is>
      </c>
      <c r="B133" s="146" t="inlineStr">
        <is>
          <t>P26-D-1</t>
        </is>
      </c>
      <c r="C133" s="146" t="n"/>
      <c r="D133" s="146" t="n">
        <v>1190</v>
      </c>
      <c r="E133" s="146" t="n">
        <v>605</v>
      </c>
      <c r="F133" s="146" t="n">
        <v>1</v>
      </c>
      <c r="G133" s="187">
        <f>D133*E133*F133/1000000</f>
        <v/>
      </c>
      <c r="H133" s="187">
        <f>G133*40.4</f>
        <v/>
      </c>
      <c r="I133" s="146" t="inlineStr">
        <is>
          <t>1#管廊</t>
        </is>
      </c>
      <c r="J133" s="146" t="inlineStr">
        <is>
          <t>EL10.5M</t>
        </is>
      </c>
      <c r="K133" s="161">
        <f>A133&amp;"-"&amp;B133&amp;C133</f>
        <v/>
      </c>
    </row>
    <row r="134" ht="13.5" customHeight="1" s="154">
      <c r="A134" s="146" t="inlineStr">
        <is>
          <t>P26</t>
        </is>
      </c>
      <c r="B134" s="146" t="inlineStr">
        <is>
          <t>P26-D-2</t>
        </is>
      </c>
      <c r="C134" s="146" t="n"/>
      <c r="D134" s="146" t="n">
        <v>1190</v>
      </c>
      <c r="E134" s="146" t="n">
        <v>635</v>
      </c>
      <c r="F134" s="146" t="n">
        <v>1</v>
      </c>
      <c r="G134" s="187">
        <f>D134*E134*F134/1000000</f>
        <v/>
      </c>
      <c r="H134" s="187">
        <f>G134*40.4</f>
        <v/>
      </c>
      <c r="I134" s="146" t="inlineStr">
        <is>
          <t>1#管廊</t>
        </is>
      </c>
      <c r="J134" s="146" t="inlineStr">
        <is>
          <t>EL10.5M</t>
        </is>
      </c>
      <c r="K134" s="161">
        <f>A134&amp;"-"&amp;B134&amp;C134</f>
        <v/>
      </c>
    </row>
    <row r="135" ht="13.5" customHeight="1" s="154">
      <c r="A135" s="146" t="inlineStr">
        <is>
          <t>P26</t>
        </is>
      </c>
      <c r="B135" s="146" t="inlineStr">
        <is>
          <t>P26-D-27#</t>
        </is>
      </c>
      <c r="C135" s="146" t="inlineStr">
        <is>
          <t>#</t>
        </is>
      </c>
      <c r="D135" s="146" t="n">
        <v>1790</v>
      </c>
      <c r="E135" s="146" t="n">
        <v>425</v>
      </c>
      <c r="F135" s="146" t="n">
        <v>1</v>
      </c>
      <c r="G135" s="187">
        <f>D135*E135*F135/1000000</f>
        <v/>
      </c>
      <c r="H135" s="187">
        <f>G135*40.4</f>
        <v/>
      </c>
      <c r="I135" s="146" t="inlineStr">
        <is>
          <t>1#管廊</t>
        </is>
      </c>
      <c r="J135" s="146" t="inlineStr">
        <is>
          <t>EL10.5M</t>
        </is>
      </c>
      <c r="K135" s="161">
        <f>A135&amp;"-"&amp;B135&amp;C135</f>
        <v/>
      </c>
    </row>
    <row r="136" ht="13.5" customHeight="1" s="154">
      <c r="A136" s="146" t="inlineStr">
        <is>
          <t>P26</t>
        </is>
      </c>
      <c r="B136" s="146" t="inlineStr">
        <is>
          <t>P26-D-10#</t>
        </is>
      </c>
      <c r="C136" s="146" t="inlineStr">
        <is>
          <t>#</t>
        </is>
      </c>
      <c r="D136" s="146" t="n">
        <v>2365</v>
      </c>
      <c r="E136" s="146" t="n">
        <v>935</v>
      </c>
      <c r="F136" s="146" t="n">
        <v>1</v>
      </c>
      <c r="G136" s="187">
        <f>D136*E136*F136/1000000</f>
        <v/>
      </c>
      <c r="H136" s="187">
        <f>G136*40.4</f>
        <v/>
      </c>
      <c r="I136" s="146" t="inlineStr">
        <is>
          <t>1#管廊</t>
        </is>
      </c>
      <c r="J136" s="146" t="inlineStr">
        <is>
          <t>EL10.5M</t>
        </is>
      </c>
      <c r="K136" s="161">
        <f>A136&amp;"-"&amp;B136&amp;C136</f>
        <v/>
      </c>
    </row>
    <row r="137" ht="13.5" customHeight="1" s="154">
      <c r="A137" s="146" t="inlineStr">
        <is>
          <t>P26</t>
        </is>
      </c>
      <c r="B137" s="146" t="inlineStr">
        <is>
          <t>P26-D-11</t>
        </is>
      </c>
      <c r="C137" s="146" t="n"/>
      <c r="D137" s="146" t="n">
        <v>2365</v>
      </c>
      <c r="E137" s="146" t="n">
        <v>575</v>
      </c>
      <c r="F137" s="146" t="n">
        <v>1</v>
      </c>
      <c r="G137" s="187">
        <f>D137*E137*F137/1000000</f>
        <v/>
      </c>
      <c r="H137" s="187">
        <f>G137*40.4</f>
        <v/>
      </c>
      <c r="I137" s="146" t="inlineStr">
        <is>
          <t>1#管廊</t>
        </is>
      </c>
      <c r="J137" s="146" t="inlineStr">
        <is>
          <t>EL10.5M</t>
        </is>
      </c>
      <c r="K137" s="161">
        <f>A137&amp;"-"&amp;B137&amp;C137</f>
        <v/>
      </c>
    </row>
    <row r="138" ht="13.5" customHeight="1" s="154">
      <c r="A138" s="146" t="inlineStr">
        <is>
          <t>P26</t>
        </is>
      </c>
      <c r="B138" s="146" t="inlineStr">
        <is>
          <t>P26-D-12</t>
        </is>
      </c>
      <c r="C138" s="146" t="n"/>
      <c r="D138" s="146" t="n">
        <v>2365</v>
      </c>
      <c r="E138" s="146" t="n">
        <v>605</v>
      </c>
      <c r="F138" s="146" t="n">
        <v>2</v>
      </c>
      <c r="G138" s="187">
        <f>D138*E138*F138/1000000</f>
        <v/>
      </c>
      <c r="H138" s="187">
        <f>G138*40.4</f>
        <v/>
      </c>
      <c r="I138" s="146" t="inlineStr">
        <is>
          <t>1#管廊</t>
        </is>
      </c>
      <c r="J138" s="146" t="inlineStr">
        <is>
          <t>EL10.5M</t>
        </is>
      </c>
      <c r="K138" s="161">
        <f>A138&amp;"-"&amp;B138&amp;C138</f>
        <v/>
      </c>
    </row>
    <row r="139" ht="13.5" customHeight="1" s="154">
      <c r="A139" s="146" t="inlineStr">
        <is>
          <t>P26</t>
        </is>
      </c>
      <c r="B139" s="146" t="inlineStr">
        <is>
          <t>P26-D-14#</t>
        </is>
      </c>
      <c r="C139" s="146" t="inlineStr">
        <is>
          <t>#</t>
        </is>
      </c>
      <c r="D139" s="146" t="n">
        <v>2365</v>
      </c>
      <c r="E139" s="146" t="n">
        <v>575</v>
      </c>
      <c r="F139" s="146" t="n">
        <v>1</v>
      </c>
      <c r="G139" s="187">
        <f>D139*E139*F139/1000000</f>
        <v/>
      </c>
      <c r="H139" s="187">
        <f>G139*40.4</f>
        <v/>
      </c>
      <c r="I139" s="146" t="inlineStr">
        <is>
          <t>1#管廊</t>
        </is>
      </c>
      <c r="J139" s="146" t="inlineStr">
        <is>
          <t>EL10.5M</t>
        </is>
      </c>
      <c r="K139" s="161">
        <f>A139&amp;"-"&amp;B139&amp;C139</f>
        <v/>
      </c>
    </row>
    <row r="140" ht="13.5" customHeight="1" s="154">
      <c r="A140" s="146" t="inlineStr">
        <is>
          <t>P26</t>
        </is>
      </c>
      <c r="B140" s="146" t="inlineStr">
        <is>
          <t>P26-D-7</t>
        </is>
      </c>
      <c r="C140" s="146" t="n"/>
      <c r="D140" s="146" t="n">
        <v>2365</v>
      </c>
      <c r="E140" s="146" t="n">
        <v>935</v>
      </c>
      <c r="F140" s="146" t="n">
        <v>1</v>
      </c>
      <c r="G140" s="187">
        <f>D140*E140*F140/1000000</f>
        <v/>
      </c>
      <c r="H140" s="187">
        <f>G140*40.4</f>
        <v/>
      </c>
      <c r="I140" s="146" t="inlineStr">
        <is>
          <t>1#管廊</t>
        </is>
      </c>
      <c r="J140" s="146" t="inlineStr">
        <is>
          <t>EL10.5M</t>
        </is>
      </c>
      <c r="K140" s="161">
        <f>A140&amp;"-"&amp;B140&amp;C140</f>
        <v/>
      </c>
    </row>
    <row r="141" ht="13.5" customHeight="1" s="154">
      <c r="A141" s="146" t="inlineStr">
        <is>
          <t>P26</t>
        </is>
      </c>
      <c r="B141" s="146" t="inlineStr">
        <is>
          <t>P26-D-15</t>
        </is>
      </c>
      <c r="C141" s="146" t="n"/>
      <c r="D141" s="146" t="n">
        <v>2390</v>
      </c>
      <c r="E141" s="146" t="n">
        <v>575</v>
      </c>
      <c r="F141" s="146" t="n">
        <v>2</v>
      </c>
      <c r="G141" s="187">
        <f>D141*E141*F141/1000000</f>
        <v/>
      </c>
      <c r="H141" s="187">
        <f>G141*40.4</f>
        <v/>
      </c>
      <c r="I141" s="146" t="inlineStr">
        <is>
          <t>1#管廊</t>
        </is>
      </c>
      <c r="J141" s="146" t="inlineStr">
        <is>
          <t>EL10.5M</t>
        </is>
      </c>
      <c r="K141" s="161">
        <f>A141&amp;"-"&amp;B141&amp;C141</f>
        <v/>
      </c>
    </row>
    <row r="142" ht="13.5" customHeight="1" s="154">
      <c r="A142" s="146" t="inlineStr">
        <is>
          <t>P26</t>
        </is>
      </c>
      <c r="B142" s="146" t="inlineStr">
        <is>
          <t>P26-D-16</t>
        </is>
      </c>
      <c r="C142" s="146" t="n"/>
      <c r="D142" s="146" t="n">
        <v>2390</v>
      </c>
      <c r="E142" s="146" t="n">
        <v>605</v>
      </c>
      <c r="F142" s="146" t="n">
        <v>2</v>
      </c>
      <c r="G142" s="187">
        <f>D142*E142*F142/1000000</f>
        <v/>
      </c>
      <c r="H142" s="187">
        <f>G142*40.4</f>
        <v/>
      </c>
      <c r="I142" s="146" t="inlineStr">
        <is>
          <t>1#管廊</t>
        </is>
      </c>
      <c r="J142" s="146" t="inlineStr">
        <is>
          <t>EL10.5M</t>
        </is>
      </c>
      <c r="K142" s="161">
        <f>A142&amp;"-"&amp;B142&amp;C142</f>
        <v/>
      </c>
    </row>
    <row r="143" ht="13.5" customHeight="1" s="154">
      <c r="A143" s="146" t="inlineStr">
        <is>
          <t>P26</t>
        </is>
      </c>
      <c r="B143" s="146" t="inlineStr">
        <is>
          <t>P26-D-18</t>
        </is>
      </c>
      <c r="C143" s="146" t="n"/>
      <c r="D143" s="146" t="n">
        <v>2390</v>
      </c>
      <c r="E143" s="146" t="n">
        <v>935</v>
      </c>
      <c r="F143" s="146" t="n">
        <v>2</v>
      </c>
      <c r="G143" s="187">
        <f>D143*E143*F143/1000000</f>
        <v/>
      </c>
      <c r="H143" s="187">
        <f>G143*40.4</f>
        <v/>
      </c>
      <c r="I143" s="146" t="inlineStr">
        <is>
          <t>1#管廊</t>
        </is>
      </c>
      <c r="J143" s="146" t="inlineStr">
        <is>
          <t>EL10.5M</t>
        </is>
      </c>
      <c r="K143" s="161">
        <f>A143&amp;"-"&amp;B143&amp;C143</f>
        <v/>
      </c>
    </row>
    <row r="144" ht="13.5" customHeight="1" s="154">
      <c r="A144" s="146" t="inlineStr">
        <is>
          <t>P27</t>
        </is>
      </c>
      <c r="B144" s="146" t="inlineStr">
        <is>
          <t>P27-E-1</t>
        </is>
      </c>
      <c r="C144" s="146" t="n"/>
      <c r="D144" s="146" t="n">
        <v>790</v>
      </c>
      <c r="E144" s="146" t="n">
        <v>905</v>
      </c>
      <c r="F144" s="146" t="n">
        <v>2</v>
      </c>
      <c r="G144" s="187">
        <f>D144*E144*F144/1000000</f>
        <v/>
      </c>
      <c r="H144" s="187">
        <f>G144*40.4</f>
        <v/>
      </c>
      <c r="I144" s="146" t="inlineStr">
        <is>
          <t>1#管廊</t>
        </is>
      </c>
      <c r="J144" s="146" t="inlineStr">
        <is>
          <t>EL13.5M</t>
        </is>
      </c>
      <c r="K144" s="161">
        <f>A144&amp;"-"&amp;B144&amp;C144</f>
        <v/>
      </c>
    </row>
    <row r="145" ht="13.5" customHeight="1" s="154">
      <c r="A145" s="146" t="inlineStr">
        <is>
          <t>P28</t>
        </is>
      </c>
      <c r="B145" s="146" t="inlineStr">
        <is>
          <t>P28-F-1</t>
        </is>
      </c>
      <c r="C145" s="146" t="n"/>
      <c r="D145" s="146" t="n">
        <v>790</v>
      </c>
      <c r="E145" s="146" t="n">
        <v>965</v>
      </c>
      <c r="F145" s="146" t="n">
        <v>1</v>
      </c>
      <c r="G145" s="187">
        <f>D145*E145*F145/1000000</f>
        <v/>
      </c>
      <c r="H145" s="187">
        <f>G145*40.4</f>
        <v/>
      </c>
      <c r="I145" s="146" t="inlineStr">
        <is>
          <t>1#管廊</t>
        </is>
      </c>
      <c r="J145" s="146" t="inlineStr">
        <is>
          <t>EL16M</t>
        </is>
      </c>
      <c r="K145" s="161">
        <f>A145&amp;"-"&amp;B145&amp;C145</f>
        <v/>
      </c>
    </row>
    <row r="146" ht="13.5" customHeight="1" s="154">
      <c r="A146" s="146" t="inlineStr">
        <is>
          <t>P28</t>
        </is>
      </c>
      <c r="B146" s="146" t="inlineStr">
        <is>
          <t>P28-F-3</t>
        </is>
      </c>
      <c r="C146" s="146" t="n"/>
      <c r="D146" s="146" t="n">
        <v>790</v>
      </c>
      <c r="E146" s="146" t="n">
        <v>575</v>
      </c>
      <c r="F146" s="146" t="n">
        <v>1</v>
      </c>
      <c r="G146" s="187">
        <f>D146*E146*F146/1000000</f>
        <v/>
      </c>
      <c r="H146" s="187">
        <f>G146*40.4</f>
        <v/>
      </c>
      <c r="I146" s="146" t="inlineStr">
        <is>
          <t>1#管廊</t>
        </is>
      </c>
      <c r="J146" s="146" t="inlineStr">
        <is>
          <t>EL16M</t>
        </is>
      </c>
      <c r="K146" s="161">
        <f>A146&amp;"-"&amp;B146&amp;C146</f>
        <v/>
      </c>
    </row>
    <row r="147" ht="13.5" customHeight="1" s="154">
      <c r="A147" s="146" t="inlineStr">
        <is>
          <t>P28</t>
        </is>
      </c>
      <c r="B147" s="146" t="inlineStr">
        <is>
          <t>P28-F-4</t>
        </is>
      </c>
      <c r="C147" s="146" t="n"/>
      <c r="D147" s="146" t="n">
        <v>790</v>
      </c>
      <c r="E147" s="146" t="n">
        <v>605</v>
      </c>
      <c r="F147" s="146" t="n">
        <v>1</v>
      </c>
      <c r="G147" s="187">
        <f>D147*E147*F147/1000000</f>
        <v/>
      </c>
      <c r="H147" s="187">
        <f>G147*40.4</f>
        <v/>
      </c>
      <c r="I147" s="146" t="inlineStr">
        <is>
          <t>1#管廊</t>
        </is>
      </c>
      <c r="J147" s="146" t="inlineStr">
        <is>
          <t>EL16M</t>
        </is>
      </c>
      <c r="K147" s="161">
        <f>A147&amp;"-"&amp;B147&amp;C147</f>
        <v/>
      </c>
    </row>
    <row r="148" ht="13.5" customHeight="1" s="154">
      <c r="A148" s="146" t="inlineStr">
        <is>
          <t>P29</t>
        </is>
      </c>
      <c r="B148" s="146" t="inlineStr">
        <is>
          <t>P29-G-4</t>
        </is>
      </c>
      <c r="C148" s="146" t="n"/>
      <c r="D148" s="146" t="n">
        <v>890</v>
      </c>
      <c r="E148" s="146" t="n">
        <v>515</v>
      </c>
      <c r="F148" s="146" t="n">
        <v>2</v>
      </c>
      <c r="G148" s="187">
        <f>D148*E148*F148/1000000</f>
        <v/>
      </c>
      <c r="H148" s="187">
        <f>G148*40.4</f>
        <v/>
      </c>
      <c r="I148" s="146" t="inlineStr">
        <is>
          <t>1#管廊</t>
        </is>
      </c>
      <c r="J148" s="146" t="inlineStr">
        <is>
          <t>楼梯平台</t>
        </is>
      </c>
      <c r="K148" s="161">
        <f>A148&amp;"-"&amp;B148&amp;C148</f>
        <v/>
      </c>
    </row>
    <row r="149" ht="13.5" customHeight="1" s="154">
      <c r="A149" s="146" t="inlineStr">
        <is>
          <t>P29</t>
        </is>
      </c>
      <c r="B149" s="146" t="inlineStr">
        <is>
          <t>P29-G-1</t>
        </is>
      </c>
      <c r="C149" s="146" t="n"/>
      <c r="D149" s="146" t="n">
        <v>1940</v>
      </c>
      <c r="E149" s="146" t="n">
        <v>545</v>
      </c>
      <c r="F149" s="146" t="n">
        <v>5</v>
      </c>
      <c r="G149" s="187">
        <f>D149*E149*F149/1000000</f>
        <v/>
      </c>
      <c r="H149" s="187">
        <f>G149*40.4</f>
        <v/>
      </c>
      <c r="I149" s="146" t="inlineStr">
        <is>
          <t>1#管廊</t>
        </is>
      </c>
      <c r="J149" s="146" t="inlineStr">
        <is>
          <t>楼梯平台</t>
        </is>
      </c>
      <c r="K149" s="161">
        <f>A149&amp;"-"&amp;B149&amp;C149</f>
        <v/>
      </c>
    </row>
    <row r="150" ht="13.5" customHeight="1" s="154">
      <c r="A150" s="146" t="inlineStr">
        <is>
          <t>P29</t>
        </is>
      </c>
      <c r="B150" s="146" t="inlineStr">
        <is>
          <t>P29-G-3</t>
        </is>
      </c>
      <c r="C150" s="146" t="n"/>
      <c r="D150" s="146" t="n">
        <v>1940</v>
      </c>
      <c r="E150" s="146" t="n">
        <v>695</v>
      </c>
      <c r="F150" s="146" t="n">
        <v>1</v>
      </c>
      <c r="G150" s="187">
        <f>D150*E150*F150/1000000</f>
        <v/>
      </c>
      <c r="H150" s="187">
        <f>G150*40.4</f>
        <v/>
      </c>
      <c r="I150" s="146" t="inlineStr">
        <is>
          <t>1#管廊</t>
        </is>
      </c>
      <c r="J150" s="146" t="inlineStr">
        <is>
          <t>楼梯平台</t>
        </is>
      </c>
      <c r="K150" s="161">
        <f>A150&amp;"-"&amp;B150&amp;C150</f>
        <v/>
      </c>
    </row>
    <row r="151" ht="13.5" customHeight="1" s="154">
      <c r="A151" s="146" t="inlineStr">
        <is>
          <t>P30</t>
        </is>
      </c>
      <c r="B151" s="146" t="inlineStr">
        <is>
          <t>P30-H-3#</t>
        </is>
      </c>
      <c r="C151" s="146" t="inlineStr">
        <is>
          <t>#</t>
        </is>
      </c>
      <c r="D151" s="146" t="n">
        <v>1190</v>
      </c>
      <c r="E151" s="146" t="n">
        <v>485</v>
      </c>
      <c r="F151" s="146" t="n">
        <v>1</v>
      </c>
      <c r="G151" s="187">
        <f>D151*E151*F151/1000000</f>
        <v/>
      </c>
      <c r="H151" s="187">
        <f>G151*40.4</f>
        <v/>
      </c>
      <c r="I151" s="146" t="inlineStr">
        <is>
          <t>2#管廊</t>
        </is>
      </c>
      <c r="J151" s="146" t="inlineStr">
        <is>
          <t>EL5.5M</t>
        </is>
      </c>
      <c r="K151" s="161">
        <f>A151&amp;"-"&amp;B151&amp;C151</f>
        <v/>
      </c>
    </row>
    <row r="152" ht="13.5" customHeight="1" s="154">
      <c r="A152" s="146" t="inlineStr">
        <is>
          <t>P31</t>
        </is>
      </c>
      <c r="B152" s="146" t="inlineStr">
        <is>
          <t>P31-J-7</t>
        </is>
      </c>
      <c r="C152" s="146" t="n"/>
      <c r="D152" s="146" t="n">
        <v>790</v>
      </c>
      <c r="E152" s="146" t="n">
        <v>935</v>
      </c>
      <c r="F152" s="146" t="n">
        <v>1</v>
      </c>
      <c r="G152" s="187">
        <f>D152*E152*F152/1000000</f>
        <v/>
      </c>
      <c r="H152" s="187">
        <f>G152*40.4</f>
        <v/>
      </c>
      <c r="I152" s="146" t="inlineStr">
        <is>
          <t>2#管廊</t>
        </is>
      </c>
      <c r="J152" s="146" t="inlineStr">
        <is>
          <t>EL6.5M</t>
        </is>
      </c>
      <c r="K152" s="161">
        <f>A152&amp;"-"&amp;B152&amp;C152</f>
        <v/>
      </c>
    </row>
    <row r="153" ht="13.5" customHeight="1" s="154">
      <c r="A153" s="146" t="inlineStr">
        <is>
          <t>P31</t>
        </is>
      </c>
      <c r="B153" s="146" t="inlineStr">
        <is>
          <t>P31-J-1</t>
        </is>
      </c>
      <c r="C153" s="146" t="n"/>
      <c r="D153" s="146" t="n">
        <v>900</v>
      </c>
      <c r="E153" s="146" t="n">
        <v>635</v>
      </c>
      <c r="F153" s="146" t="n">
        <v>4</v>
      </c>
      <c r="G153" s="187">
        <f>D153*E153*F153/1000000</f>
        <v/>
      </c>
      <c r="H153" s="187">
        <f>G153*40.4</f>
        <v/>
      </c>
      <c r="I153" s="146" t="inlineStr">
        <is>
          <t>2#管廊</t>
        </is>
      </c>
      <c r="J153" s="146" t="inlineStr">
        <is>
          <t>EL6.5M</t>
        </is>
      </c>
      <c r="K153" s="161">
        <f>A153&amp;"-"&amp;B153&amp;C153</f>
        <v/>
      </c>
    </row>
    <row r="154" ht="13.5" customHeight="1" s="154">
      <c r="A154" s="146" t="inlineStr">
        <is>
          <t>P31</t>
        </is>
      </c>
      <c r="B154" s="146" t="inlineStr">
        <is>
          <t>P31-J-2</t>
        </is>
      </c>
      <c r="C154" s="146" t="n"/>
      <c r="D154" s="146" t="n">
        <v>900</v>
      </c>
      <c r="E154" s="146" t="n">
        <v>605</v>
      </c>
      <c r="F154" s="146" t="n">
        <v>1</v>
      </c>
      <c r="G154" s="187">
        <f>D154*E154*F154/1000000</f>
        <v/>
      </c>
      <c r="H154" s="187">
        <f>G154*40.4</f>
        <v/>
      </c>
      <c r="I154" s="146" t="inlineStr">
        <is>
          <t>2#管廊</t>
        </is>
      </c>
      <c r="J154" s="146" t="inlineStr">
        <is>
          <t>EL6.5M</t>
        </is>
      </c>
      <c r="K154" s="161">
        <f>A154&amp;"-"&amp;B154&amp;C154</f>
        <v/>
      </c>
    </row>
    <row r="155" ht="13.5" customHeight="1" s="154">
      <c r="A155" s="146" t="inlineStr">
        <is>
          <t>P31</t>
        </is>
      </c>
      <c r="B155" s="146" t="inlineStr">
        <is>
          <t>P31-J-3</t>
        </is>
      </c>
      <c r="C155" s="146" t="n"/>
      <c r="D155" s="146" t="n">
        <v>900</v>
      </c>
      <c r="E155" s="146" t="n">
        <v>665</v>
      </c>
      <c r="F155" s="146" t="n">
        <v>3</v>
      </c>
      <c r="G155" s="187">
        <f>D155*E155*F155/1000000</f>
        <v/>
      </c>
      <c r="H155" s="187">
        <f>G155*40.4</f>
        <v/>
      </c>
      <c r="I155" s="146" t="inlineStr">
        <is>
          <t>2#管廊</t>
        </is>
      </c>
      <c r="J155" s="146" t="inlineStr">
        <is>
          <t>EL6.5M</t>
        </is>
      </c>
      <c r="K155" s="161">
        <f>A155&amp;"-"&amp;B155&amp;C155</f>
        <v/>
      </c>
    </row>
    <row r="156" ht="13.5" customHeight="1" s="154">
      <c r="A156" s="146" t="inlineStr">
        <is>
          <t>P31</t>
        </is>
      </c>
      <c r="B156" s="146" t="inlineStr">
        <is>
          <t>P31-J-4</t>
        </is>
      </c>
      <c r="C156" s="146" t="n"/>
      <c r="D156" s="146" t="n">
        <v>900</v>
      </c>
      <c r="E156" s="146" t="n">
        <v>545</v>
      </c>
      <c r="F156" s="146" t="n">
        <v>2</v>
      </c>
      <c r="G156" s="187">
        <f>D156*E156*F156/1000000</f>
        <v/>
      </c>
      <c r="H156" s="187">
        <f>G156*40.4</f>
        <v/>
      </c>
      <c r="I156" s="146" t="inlineStr">
        <is>
          <t>2#管廊</t>
        </is>
      </c>
      <c r="J156" s="146" t="inlineStr">
        <is>
          <t>EL6.5M</t>
        </is>
      </c>
      <c r="K156" s="161">
        <f>A156&amp;"-"&amp;B156&amp;C156</f>
        <v/>
      </c>
    </row>
    <row r="157" ht="13.5" customHeight="1" s="154">
      <c r="A157" s="146" t="inlineStr">
        <is>
          <t>P31</t>
        </is>
      </c>
      <c r="B157" s="146" t="inlineStr">
        <is>
          <t>P31-J-5</t>
        </is>
      </c>
      <c r="C157" s="146" t="n"/>
      <c r="D157" s="146" t="n">
        <v>900</v>
      </c>
      <c r="E157" s="146" t="n">
        <v>515</v>
      </c>
      <c r="F157" s="146" t="n">
        <v>1</v>
      </c>
      <c r="G157" s="187">
        <f>D157*E157*F157/1000000</f>
        <v/>
      </c>
      <c r="H157" s="187">
        <f>G157*40.4</f>
        <v/>
      </c>
      <c r="I157" s="146" t="inlineStr">
        <is>
          <t>2#管廊</t>
        </is>
      </c>
      <c r="J157" s="146" t="inlineStr">
        <is>
          <t>EL6.5M</t>
        </is>
      </c>
      <c r="K157" s="161">
        <f>A157&amp;"-"&amp;B157&amp;C157</f>
        <v/>
      </c>
    </row>
    <row r="158" ht="13.5" customHeight="1" s="154">
      <c r="A158" s="146" t="inlineStr">
        <is>
          <t>P31</t>
        </is>
      </c>
      <c r="B158" s="146" t="inlineStr">
        <is>
          <t>P31-K-1</t>
        </is>
      </c>
      <c r="C158" s="146" t="n"/>
      <c r="D158" s="146" t="n">
        <v>2390</v>
      </c>
      <c r="E158" s="146" t="n">
        <v>485</v>
      </c>
      <c r="F158" s="146" t="n">
        <v>1</v>
      </c>
      <c r="G158" s="187">
        <f>D158*E158*F158/1000000</f>
        <v/>
      </c>
      <c r="H158" s="187">
        <f>G158*40.4</f>
        <v/>
      </c>
      <c r="I158" s="146" t="inlineStr">
        <is>
          <t>2#管廊</t>
        </is>
      </c>
      <c r="J158" s="146" t="inlineStr">
        <is>
          <t>EL7.5M</t>
        </is>
      </c>
      <c r="K158" s="161">
        <f>A158&amp;"-"&amp;B158&amp;C158</f>
        <v/>
      </c>
    </row>
    <row r="159" ht="13.5" customHeight="1" s="154">
      <c r="A159" s="146" t="inlineStr">
        <is>
          <t>P33</t>
        </is>
      </c>
      <c r="B159" s="146" t="inlineStr">
        <is>
          <t>P33-L-11#</t>
        </is>
      </c>
      <c r="C159" s="146" t="inlineStr">
        <is>
          <t>#</t>
        </is>
      </c>
      <c r="D159" s="146" t="n">
        <v>990</v>
      </c>
      <c r="E159" s="146" t="n">
        <v>485</v>
      </c>
      <c r="F159" s="146" t="n">
        <v>1</v>
      </c>
      <c r="G159" s="187">
        <f>D159*E159*F159/1000000</f>
        <v/>
      </c>
      <c r="H159" s="187">
        <f>G159*40.4</f>
        <v/>
      </c>
      <c r="I159" s="146" t="inlineStr">
        <is>
          <t>2#管廊</t>
        </is>
      </c>
      <c r="J159" s="146" t="inlineStr">
        <is>
          <t>EL9.5M</t>
        </is>
      </c>
      <c r="K159" s="161">
        <f>A159&amp;"-"&amp;B159&amp;C159</f>
        <v/>
      </c>
    </row>
    <row r="160" ht="13.5" customHeight="1" s="154">
      <c r="A160" s="146" t="inlineStr">
        <is>
          <t>P33</t>
        </is>
      </c>
      <c r="B160" s="146" t="inlineStr">
        <is>
          <t>P33-L-14#</t>
        </is>
      </c>
      <c r="C160" s="146" t="inlineStr">
        <is>
          <t>#</t>
        </is>
      </c>
      <c r="D160" s="146" t="n">
        <v>1165</v>
      </c>
      <c r="E160" s="146" t="n">
        <v>935</v>
      </c>
      <c r="F160" s="146" t="n">
        <v>2</v>
      </c>
      <c r="G160" s="187">
        <f>D160*E160*F160/1000000</f>
        <v/>
      </c>
      <c r="H160" s="187">
        <f>G160*40.4</f>
        <v/>
      </c>
      <c r="I160" s="146" t="inlineStr">
        <is>
          <t>2#管廊</t>
        </is>
      </c>
      <c r="J160" s="146" t="inlineStr">
        <is>
          <t>EL9.5M</t>
        </is>
      </c>
      <c r="K160" s="161">
        <f>A160&amp;"-"&amp;B160&amp;C160</f>
        <v/>
      </c>
    </row>
    <row r="161" ht="13.5" customHeight="1" s="154">
      <c r="A161" s="146" t="inlineStr">
        <is>
          <t>P33</t>
        </is>
      </c>
      <c r="B161" s="146" t="inlineStr">
        <is>
          <t>P33-L-15</t>
        </is>
      </c>
      <c r="C161" s="146" t="n"/>
      <c r="D161" s="146" t="n">
        <v>1165</v>
      </c>
      <c r="E161" s="146" t="n">
        <v>425</v>
      </c>
      <c r="F161" s="146" t="n">
        <v>1</v>
      </c>
      <c r="G161" s="187">
        <f>D161*E161*F161/1000000</f>
        <v/>
      </c>
      <c r="H161" s="187">
        <f>G161*40.4</f>
        <v/>
      </c>
      <c r="I161" s="146" t="inlineStr">
        <is>
          <t>2#管廊</t>
        </is>
      </c>
      <c r="J161" s="146" t="inlineStr">
        <is>
          <t>EL9.5M</t>
        </is>
      </c>
      <c r="K161" s="161">
        <f>A161&amp;"-"&amp;B161&amp;C161</f>
        <v/>
      </c>
    </row>
    <row r="162" ht="13.5" customHeight="1" s="154">
      <c r="A162" s="146" t="inlineStr">
        <is>
          <t>P33</t>
        </is>
      </c>
      <c r="B162" s="146" t="inlineStr">
        <is>
          <t>P33-L-19#</t>
        </is>
      </c>
      <c r="C162" s="146" t="inlineStr">
        <is>
          <t>#</t>
        </is>
      </c>
      <c r="D162" s="146" t="n">
        <v>1165</v>
      </c>
      <c r="E162" s="146" t="n">
        <v>425</v>
      </c>
      <c r="F162" s="146" t="n">
        <v>1</v>
      </c>
      <c r="G162" s="187">
        <f>D162*E162*F162/1000000</f>
        <v/>
      </c>
      <c r="H162" s="187">
        <f>G162*40.4</f>
        <v/>
      </c>
      <c r="I162" s="146" t="inlineStr">
        <is>
          <t>2#管廊</t>
        </is>
      </c>
      <c r="J162" s="146" t="inlineStr">
        <is>
          <t>EL9.5M</t>
        </is>
      </c>
      <c r="K162" s="161">
        <f>A162&amp;"-"&amp;B162&amp;C162</f>
        <v/>
      </c>
    </row>
    <row r="163" ht="13.5" customHeight="1" s="154">
      <c r="A163" s="146" t="inlineStr">
        <is>
          <t>P33</t>
        </is>
      </c>
      <c r="B163" s="146" t="inlineStr">
        <is>
          <t>P33-L-8</t>
        </is>
      </c>
      <c r="C163" s="146" t="n"/>
      <c r="D163" s="146" t="n">
        <v>1165</v>
      </c>
      <c r="E163" s="146" t="n">
        <v>935</v>
      </c>
      <c r="F163" s="146" t="n">
        <v>3</v>
      </c>
      <c r="G163" s="187">
        <f>D163*E163*F163/1000000</f>
        <v/>
      </c>
      <c r="H163" s="187">
        <f>G163*40.4</f>
        <v/>
      </c>
      <c r="I163" s="146" t="inlineStr">
        <is>
          <t>2#管廊</t>
        </is>
      </c>
      <c r="J163" s="146" t="inlineStr">
        <is>
          <t>EL9.5M</t>
        </is>
      </c>
      <c r="K163" s="161">
        <f>A163&amp;"-"&amp;B163&amp;C163</f>
        <v/>
      </c>
    </row>
    <row r="164" ht="13.5" customHeight="1" s="154">
      <c r="A164" s="146" t="inlineStr">
        <is>
          <t>P33</t>
        </is>
      </c>
      <c r="B164" s="146" t="inlineStr">
        <is>
          <t>P33-L-1</t>
        </is>
      </c>
      <c r="C164" s="146" t="n"/>
      <c r="D164" s="146" t="n">
        <v>1190</v>
      </c>
      <c r="E164" s="146" t="n">
        <v>575</v>
      </c>
      <c r="F164" s="146" t="n">
        <v>1</v>
      </c>
      <c r="G164" s="187">
        <f>D164*E164*F164/1000000</f>
        <v/>
      </c>
      <c r="H164" s="187">
        <f>G164*40.4</f>
        <v/>
      </c>
      <c r="I164" s="146" t="inlineStr">
        <is>
          <t>2#管廊</t>
        </is>
      </c>
      <c r="J164" s="146" t="inlineStr">
        <is>
          <t>EL9.5M</t>
        </is>
      </c>
      <c r="K164" s="161">
        <f>A164&amp;"-"&amp;B164&amp;C164</f>
        <v/>
      </c>
    </row>
    <row r="165" ht="13.5" customHeight="1" s="154">
      <c r="A165" s="146" t="inlineStr">
        <is>
          <t>P33</t>
        </is>
      </c>
      <c r="B165" s="146" t="inlineStr">
        <is>
          <t>P33-L-2</t>
        </is>
      </c>
      <c r="C165" s="146" t="n"/>
      <c r="D165" s="146" t="n">
        <v>1190</v>
      </c>
      <c r="E165" s="146" t="n">
        <v>605</v>
      </c>
      <c r="F165" s="146" t="n">
        <v>1</v>
      </c>
      <c r="G165" s="187">
        <f>D165*E165*F165/1000000</f>
        <v/>
      </c>
      <c r="H165" s="187">
        <f>G165*40.4</f>
        <v/>
      </c>
      <c r="I165" s="146" t="inlineStr">
        <is>
          <t>2#管廊</t>
        </is>
      </c>
      <c r="J165" s="146" t="inlineStr">
        <is>
          <t>EL9.5M</t>
        </is>
      </c>
      <c r="K165" s="161">
        <f>A165&amp;"-"&amp;B165&amp;C165</f>
        <v/>
      </c>
    </row>
    <row r="166" ht="13.5" customHeight="1" s="154">
      <c r="A166" s="146" t="inlineStr">
        <is>
          <t>P33</t>
        </is>
      </c>
      <c r="B166" s="146" t="inlineStr">
        <is>
          <t>P33-L-13#</t>
        </is>
      </c>
      <c r="C166" s="146" t="inlineStr">
        <is>
          <t>#</t>
        </is>
      </c>
      <c r="D166" s="146" t="n">
        <v>2365</v>
      </c>
      <c r="E166" s="146" t="n">
        <v>935</v>
      </c>
      <c r="F166" s="146" t="n">
        <v>1</v>
      </c>
      <c r="G166" s="187">
        <f>D166*E166*F166/1000000</f>
        <v/>
      </c>
      <c r="H166" s="187">
        <f>G166*40.4</f>
        <v/>
      </c>
      <c r="I166" s="146" t="inlineStr">
        <is>
          <t>2#管廊</t>
        </is>
      </c>
      <c r="J166" s="146" t="inlineStr">
        <is>
          <t>EL9.5M</t>
        </is>
      </c>
      <c r="K166" s="161">
        <f>A166&amp;"-"&amp;B166&amp;C166</f>
        <v/>
      </c>
    </row>
    <row r="167" ht="13.5" customHeight="1" s="154">
      <c r="A167" s="146" t="inlineStr">
        <is>
          <t>P33</t>
        </is>
      </c>
      <c r="B167" s="146" t="inlineStr">
        <is>
          <t>P33-L-17</t>
        </is>
      </c>
      <c r="C167" s="146" t="n"/>
      <c r="D167" s="146" t="n">
        <v>2365</v>
      </c>
      <c r="E167" s="146" t="n">
        <v>425</v>
      </c>
      <c r="F167" s="146" t="n">
        <v>1</v>
      </c>
      <c r="G167" s="187">
        <f>D167*E167*F167/1000000</f>
        <v/>
      </c>
      <c r="H167" s="187">
        <f>G167*40.4</f>
        <v/>
      </c>
      <c r="I167" s="146" t="inlineStr">
        <is>
          <t>2#管廊</t>
        </is>
      </c>
      <c r="J167" s="146" t="inlineStr">
        <is>
          <t>EL9.5M</t>
        </is>
      </c>
      <c r="K167" s="161">
        <f>A167&amp;"-"&amp;B167&amp;C167</f>
        <v/>
      </c>
    </row>
    <row r="168" ht="13.5" customHeight="1" s="154">
      <c r="A168" s="146" t="inlineStr">
        <is>
          <t>P33</t>
        </is>
      </c>
      <c r="B168" s="146" t="inlineStr">
        <is>
          <t>P33-L-18#</t>
        </is>
      </c>
      <c r="C168" s="146" t="inlineStr">
        <is>
          <t>#</t>
        </is>
      </c>
      <c r="D168" s="146" t="n">
        <v>2365</v>
      </c>
      <c r="E168" s="146" t="n">
        <v>425</v>
      </c>
      <c r="F168" s="146" t="n">
        <v>1</v>
      </c>
      <c r="G168" s="187">
        <f>D168*E168*F168/1000000</f>
        <v/>
      </c>
      <c r="H168" s="187">
        <f>G168*40.4</f>
        <v/>
      </c>
      <c r="I168" s="146" t="inlineStr">
        <is>
          <t>2#管廊</t>
        </is>
      </c>
      <c r="J168" s="146" t="inlineStr">
        <is>
          <t>EL9.5M</t>
        </is>
      </c>
      <c r="K168" s="161">
        <f>A168&amp;"-"&amp;B168&amp;C168</f>
        <v/>
      </c>
    </row>
    <row r="169" ht="13.5" customHeight="1" s="154">
      <c r="A169" s="146" t="inlineStr">
        <is>
          <t>P33</t>
        </is>
      </c>
      <c r="B169" s="146" t="inlineStr">
        <is>
          <t>P33-L-20</t>
        </is>
      </c>
      <c r="C169" s="146" t="n"/>
      <c r="D169" s="146" t="n">
        <v>2365</v>
      </c>
      <c r="E169" s="146" t="n">
        <v>695</v>
      </c>
      <c r="F169" s="146" t="n">
        <v>1</v>
      </c>
      <c r="G169" s="187">
        <f>D169*E169*F169/1000000</f>
        <v/>
      </c>
      <c r="H169" s="187">
        <f>G169*40.4</f>
        <v/>
      </c>
      <c r="I169" s="146" t="inlineStr">
        <is>
          <t>2#管廊</t>
        </is>
      </c>
      <c r="J169" s="146" t="inlineStr">
        <is>
          <t>EL9.5M</t>
        </is>
      </c>
      <c r="K169" s="161">
        <f>A169&amp;"-"&amp;B169&amp;C169</f>
        <v/>
      </c>
    </row>
    <row r="170" ht="13.5" customHeight="1" s="154">
      <c r="A170" s="146" t="inlineStr">
        <is>
          <t>P33</t>
        </is>
      </c>
      <c r="B170" s="146" t="inlineStr">
        <is>
          <t>P33-L-21#</t>
        </is>
      </c>
      <c r="C170" s="146" t="inlineStr">
        <is>
          <t>#</t>
        </is>
      </c>
      <c r="D170" s="146" t="n">
        <v>2365</v>
      </c>
      <c r="E170" s="146" t="n">
        <v>665</v>
      </c>
      <c r="F170" s="146" t="n">
        <v>1</v>
      </c>
      <c r="G170" s="187">
        <f>D170*E170*F170/1000000</f>
        <v/>
      </c>
      <c r="H170" s="187">
        <f>G170*40.4</f>
        <v/>
      </c>
      <c r="I170" s="146" t="inlineStr">
        <is>
          <t>2#管廊</t>
        </is>
      </c>
      <c r="J170" s="146" t="inlineStr">
        <is>
          <t>EL9.5M</t>
        </is>
      </c>
      <c r="K170" s="161">
        <f>A170&amp;"-"&amp;B170&amp;C170</f>
        <v/>
      </c>
    </row>
    <row r="171" ht="13.5" customHeight="1" s="154">
      <c r="A171" s="146" t="inlineStr">
        <is>
          <t>P33</t>
        </is>
      </c>
      <c r="B171" s="146" t="inlineStr">
        <is>
          <t>P33-L-22#</t>
        </is>
      </c>
      <c r="C171" s="146" t="inlineStr">
        <is>
          <t>#</t>
        </is>
      </c>
      <c r="D171" s="146" t="n">
        <v>2365</v>
      </c>
      <c r="E171" s="146" t="n">
        <v>575</v>
      </c>
      <c r="F171" s="146" t="n">
        <v>1</v>
      </c>
      <c r="G171" s="187">
        <f>D171*E171*F171/1000000</f>
        <v/>
      </c>
      <c r="H171" s="187">
        <f>G171*40.4</f>
        <v/>
      </c>
      <c r="I171" s="146" t="inlineStr">
        <is>
          <t>2#管廊</t>
        </is>
      </c>
      <c r="J171" s="146" t="inlineStr">
        <is>
          <t>EL9.5M</t>
        </is>
      </c>
      <c r="K171" s="161">
        <f>A171&amp;"-"&amp;B171&amp;C171</f>
        <v/>
      </c>
    </row>
    <row r="172" ht="13.5" customHeight="1" s="154">
      <c r="A172" s="146" t="inlineStr">
        <is>
          <t>P33</t>
        </is>
      </c>
      <c r="B172" s="146" t="inlineStr">
        <is>
          <t>P33-L-23#</t>
        </is>
      </c>
      <c r="C172" s="146" t="inlineStr">
        <is>
          <t>#</t>
        </is>
      </c>
      <c r="D172" s="146" t="n">
        <v>2365</v>
      </c>
      <c r="E172" s="146" t="n">
        <v>635</v>
      </c>
      <c r="F172" s="146" t="n">
        <v>1</v>
      </c>
      <c r="G172" s="187">
        <f>D172*E172*F172/1000000</f>
        <v/>
      </c>
      <c r="H172" s="187">
        <f>G172*40.4</f>
        <v/>
      </c>
      <c r="I172" s="146" t="inlineStr">
        <is>
          <t>2#管廊</t>
        </is>
      </c>
      <c r="J172" s="146" t="inlineStr">
        <is>
          <t>EL9.5M</t>
        </is>
      </c>
      <c r="K172" s="161">
        <f>A172&amp;"-"&amp;B172&amp;C172</f>
        <v/>
      </c>
    </row>
    <row r="173" ht="13.5" customHeight="1" s="154">
      <c r="A173" s="146" t="inlineStr">
        <is>
          <t>P33</t>
        </is>
      </c>
      <c r="B173" s="146" t="inlineStr">
        <is>
          <t>P33-L-24</t>
        </is>
      </c>
      <c r="C173" s="146" t="n"/>
      <c r="D173" s="146" t="n">
        <v>2365</v>
      </c>
      <c r="E173" s="146" t="n">
        <v>635</v>
      </c>
      <c r="F173" s="146" t="n">
        <v>1</v>
      </c>
      <c r="G173" s="187">
        <f>D173*E173*F173/1000000</f>
        <v/>
      </c>
      <c r="H173" s="187">
        <f>G173*40.4</f>
        <v/>
      </c>
      <c r="I173" s="146" t="inlineStr">
        <is>
          <t>2#管廊</t>
        </is>
      </c>
      <c r="J173" s="146" t="inlineStr">
        <is>
          <t>EL9.5M</t>
        </is>
      </c>
      <c r="K173" s="161">
        <f>A173&amp;"-"&amp;B173&amp;C173</f>
        <v/>
      </c>
    </row>
    <row r="174" ht="13.5" customHeight="1" s="154">
      <c r="A174" s="146" t="inlineStr">
        <is>
          <t>P33</t>
        </is>
      </c>
      <c r="B174" s="146" t="inlineStr">
        <is>
          <t>P33-L-26#</t>
        </is>
      </c>
      <c r="C174" s="146" t="inlineStr">
        <is>
          <t>#</t>
        </is>
      </c>
      <c r="D174" s="146" t="n">
        <v>2365</v>
      </c>
      <c r="E174" s="146" t="n">
        <v>665</v>
      </c>
      <c r="F174" s="146" t="n">
        <v>1</v>
      </c>
      <c r="G174" s="187">
        <f>D174*E174*F174/1000000</f>
        <v/>
      </c>
      <c r="H174" s="187">
        <f>G174*40.4</f>
        <v/>
      </c>
      <c r="I174" s="146" t="inlineStr">
        <is>
          <t>2#管廊</t>
        </is>
      </c>
      <c r="J174" s="146" t="inlineStr">
        <is>
          <t>EL9.5M</t>
        </is>
      </c>
      <c r="K174" s="161">
        <f>A174&amp;"-"&amp;B174&amp;C174</f>
        <v/>
      </c>
    </row>
    <row r="175" ht="13.5" customHeight="1" s="154">
      <c r="A175" s="146" t="inlineStr">
        <is>
          <t>P33</t>
        </is>
      </c>
      <c r="B175" s="146" t="inlineStr">
        <is>
          <t>P33-L-3</t>
        </is>
      </c>
      <c r="C175" s="146" t="n"/>
      <c r="D175" s="146" t="n">
        <v>2365</v>
      </c>
      <c r="E175" s="146" t="n">
        <v>935</v>
      </c>
      <c r="F175" s="146" t="n">
        <v>2</v>
      </c>
      <c r="G175" s="187">
        <f>D175*E175*F175/1000000</f>
        <v/>
      </c>
      <c r="H175" s="187">
        <f>G175*40.4</f>
        <v/>
      </c>
      <c r="I175" s="146" t="inlineStr">
        <is>
          <t>2#管廊</t>
        </is>
      </c>
      <c r="J175" s="146" t="inlineStr">
        <is>
          <t>EL9.5M</t>
        </is>
      </c>
      <c r="K175" s="161">
        <f>A175&amp;"-"&amp;B175&amp;C175</f>
        <v/>
      </c>
    </row>
    <row r="176" ht="13.5" customHeight="1" s="154">
      <c r="A176" s="146" t="inlineStr">
        <is>
          <t>P33</t>
        </is>
      </c>
      <c r="B176" s="146" t="inlineStr">
        <is>
          <t>P33-L-16</t>
        </is>
      </c>
      <c r="C176" s="146" t="n"/>
      <c r="D176" s="146" t="n">
        <v>2390</v>
      </c>
      <c r="E176" s="146" t="n">
        <v>425</v>
      </c>
      <c r="F176" s="146" t="n">
        <v>2</v>
      </c>
      <c r="G176" s="187">
        <f>D176*E176*F176/1000000</f>
        <v/>
      </c>
      <c r="H176" s="187">
        <f>G176*40.4</f>
        <v/>
      </c>
      <c r="I176" s="146" t="inlineStr">
        <is>
          <t>2#管廊</t>
        </is>
      </c>
      <c r="J176" s="146" t="inlineStr">
        <is>
          <t>EL9.5M</t>
        </is>
      </c>
      <c r="K176" s="161">
        <f>A176&amp;"-"&amp;B176&amp;C176</f>
        <v/>
      </c>
    </row>
    <row r="177" ht="13.5" customHeight="1" s="154">
      <c r="A177" s="146" t="inlineStr">
        <is>
          <t>P33</t>
        </is>
      </c>
      <c r="B177" s="146" t="inlineStr">
        <is>
          <t>P33-L-6</t>
        </is>
      </c>
      <c r="C177" s="146" t="n"/>
      <c r="D177" s="146" t="n">
        <v>2390</v>
      </c>
      <c r="E177" s="146" t="n">
        <v>935</v>
      </c>
      <c r="F177" s="146" t="n">
        <v>5</v>
      </c>
      <c r="G177" s="187">
        <f>D177*E177*F177/1000000</f>
        <v/>
      </c>
      <c r="H177" s="187">
        <f>G177*40.4</f>
        <v/>
      </c>
      <c r="I177" s="146" t="inlineStr">
        <is>
          <t>2#管廊</t>
        </is>
      </c>
      <c r="J177" s="146" t="inlineStr">
        <is>
          <t>EL9.5M</t>
        </is>
      </c>
      <c r="K177" s="161">
        <f>A177&amp;"-"&amp;B177&amp;C177</f>
        <v/>
      </c>
    </row>
    <row r="178" ht="13.5" customHeight="1" s="154">
      <c r="A178" s="146" t="inlineStr">
        <is>
          <t>P34</t>
        </is>
      </c>
      <c r="B178" s="146" t="inlineStr">
        <is>
          <t>P34-M-1</t>
        </is>
      </c>
      <c r="C178" s="146" t="n"/>
      <c r="D178" s="146" t="n">
        <v>790</v>
      </c>
      <c r="E178" s="146" t="n">
        <v>695</v>
      </c>
      <c r="F178" s="146" t="n">
        <v>1</v>
      </c>
      <c r="G178" s="187">
        <f>D178*E178*F178/1000000</f>
        <v/>
      </c>
      <c r="H178" s="187">
        <f>G178*40.4</f>
        <v/>
      </c>
      <c r="I178" s="146" t="inlineStr">
        <is>
          <t>2#管廊</t>
        </is>
      </c>
      <c r="J178" s="146" t="inlineStr">
        <is>
          <t>EL12.5M</t>
        </is>
      </c>
      <c r="K178" s="161">
        <f>A178&amp;"-"&amp;B178&amp;C178</f>
        <v/>
      </c>
    </row>
    <row r="179" ht="13.5" customHeight="1" s="154">
      <c r="A179" s="146" t="inlineStr">
        <is>
          <t>P34</t>
        </is>
      </c>
      <c r="B179" s="146" t="inlineStr">
        <is>
          <t>P34-M-15</t>
        </is>
      </c>
      <c r="C179" s="146" t="n"/>
      <c r="D179" s="146" t="n">
        <v>790</v>
      </c>
      <c r="E179" s="146" t="n">
        <v>935</v>
      </c>
      <c r="F179" s="146" t="n">
        <v>1</v>
      </c>
      <c r="G179" s="187">
        <f>D179*E179*F179/1000000</f>
        <v/>
      </c>
      <c r="H179" s="187">
        <f>G179*40.4</f>
        <v/>
      </c>
      <c r="I179" s="146" t="inlineStr">
        <is>
          <t>2#管廊</t>
        </is>
      </c>
      <c r="J179" s="146" t="inlineStr">
        <is>
          <t>EL12.5M</t>
        </is>
      </c>
      <c r="K179" s="161">
        <f>A179&amp;"-"&amp;B179&amp;C179</f>
        <v/>
      </c>
    </row>
    <row r="180" ht="13.5" customHeight="1" s="154">
      <c r="A180" s="146" t="inlineStr">
        <is>
          <t>P34</t>
        </is>
      </c>
      <c r="B180" s="146" t="inlineStr">
        <is>
          <t>P34-M-8</t>
        </is>
      </c>
      <c r="C180" s="146" t="n"/>
      <c r="D180" s="146" t="n">
        <v>790</v>
      </c>
      <c r="E180" s="146" t="n">
        <v>515</v>
      </c>
      <c r="F180" s="146" t="n">
        <v>1</v>
      </c>
      <c r="G180" s="187">
        <f>D180*E180*F180/1000000</f>
        <v/>
      </c>
      <c r="H180" s="187">
        <f>G180*40.4</f>
        <v/>
      </c>
      <c r="I180" s="146" t="inlineStr">
        <is>
          <t>2#管廊</t>
        </is>
      </c>
      <c r="J180" s="146" t="inlineStr">
        <is>
          <t>EL12.5M</t>
        </is>
      </c>
      <c r="K180" s="161">
        <f>A180&amp;"-"&amp;B180&amp;C180</f>
        <v/>
      </c>
    </row>
    <row r="181" ht="13.5" customHeight="1" s="154">
      <c r="A181" s="146" t="inlineStr">
        <is>
          <t>P34</t>
        </is>
      </c>
      <c r="B181" s="146" t="inlineStr">
        <is>
          <t>P34-M-9</t>
        </is>
      </c>
      <c r="C181" s="146" t="n"/>
      <c r="D181" s="146" t="n">
        <v>790</v>
      </c>
      <c r="E181" s="146" t="n">
        <v>575</v>
      </c>
      <c r="F181" s="146" t="n">
        <v>2</v>
      </c>
      <c r="G181" s="187">
        <f>D181*E181*F181/1000000</f>
        <v/>
      </c>
      <c r="H181" s="187">
        <f>G181*40.4</f>
        <v/>
      </c>
      <c r="I181" s="146" t="inlineStr">
        <is>
          <t>2#管廊</t>
        </is>
      </c>
      <c r="J181" s="146" t="inlineStr">
        <is>
          <t>EL12.5M</t>
        </is>
      </c>
      <c r="K181" s="161">
        <f>A181&amp;"-"&amp;B181&amp;C181</f>
        <v/>
      </c>
    </row>
    <row r="182" ht="13.5" customHeight="1" s="154">
      <c r="A182" s="146" t="inlineStr">
        <is>
          <t>P34</t>
        </is>
      </c>
      <c r="B182" s="146" t="inlineStr">
        <is>
          <t>P34-M-3</t>
        </is>
      </c>
      <c r="C182" s="146" t="n"/>
      <c r="D182" s="146" t="n">
        <v>2190</v>
      </c>
      <c r="E182" s="146" t="n">
        <v>575</v>
      </c>
      <c r="F182" s="146" t="n">
        <v>1</v>
      </c>
      <c r="G182" s="187">
        <f>D182*E182*F182/1000000</f>
        <v/>
      </c>
      <c r="H182" s="187">
        <f>G182*40.4</f>
        <v/>
      </c>
      <c r="I182" s="146" t="inlineStr">
        <is>
          <t>2#管廊</t>
        </is>
      </c>
      <c r="J182" s="146" t="inlineStr">
        <is>
          <t>EL12.5M</t>
        </is>
      </c>
      <c r="K182" s="161">
        <f>A182&amp;"-"&amp;B182&amp;C182</f>
        <v/>
      </c>
    </row>
    <row r="183" ht="13.5" customHeight="1" s="154">
      <c r="A183" s="146" t="inlineStr">
        <is>
          <t>P34</t>
        </is>
      </c>
      <c r="B183" s="146" t="inlineStr">
        <is>
          <t>P34-M-5#</t>
        </is>
      </c>
      <c r="C183" s="146" t="inlineStr">
        <is>
          <t>#</t>
        </is>
      </c>
      <c r="D183" s="146" t="n">
        <v>2990</v>
      </c>
      <c r="E183" s="146" t="n">
        <v>965</v>
      </c>
      <c r="F183" s="146" t="n">
        <v>1</v>
      </c>
      <c r="G183" s="187">
        <f>D183*E183*F183/1000000</f>
        <v/>
      </c>
      <c r="H183" s="187">
        <f>G183*40.4</f>
        <v/>
      </c>
      <c r="I183" s="146" t="inlineStr">
        <is>
          <t>2#管廊</t>
        </is>
      </c>
      <c r="J183" s="146" t="inlineStr">
        <is>
          <t>EL12.5M</t>
        </is>
      </c>
      <c r="K183" s="161">
        <f>A183&amp;"-"&amp;B183&amp;C183</f>
        <v/>
      </c>
    </row>
    <row r="184" ht="13.5" customHeight="1" s="154">
      <c r="A184" s="146" t="inlineStr">
        <is>
          <t>P32</t>
        </is>
      </c>
      <c r="B184" s="146" t="inlineStr">
        <is>
          <t>P32-N-3</t>
        </is>
      </c>
      <c r="C184" s="146" t="n"/>
      <c r="D184" s="146" t="n">
        <v>1090</v>
      </c>
      <c r="E184" s="146" t="n">
        <v>695</v>
      </c>
      <c r="F184" s="146" t="n">
        <v>2</v>
      </c>
      <c r="G184" s="187">
        <f>D184*E184*F184/1000000</f>
        <v/>
      </c>
      <c r="H184" s="187">
        <f>G184*40.4</f>
        <v/>
      </c>
      <c r="I184" s="146" t="inlineStr">
        <is>
          <t>2#管廊</t>
        </is>
      </c>
      <c r="J184" s="146" t="inlineStr">
        <is>
          <t>EL13.5M</t>
        </is>
      </c>
      <c r="K184" s="161">
        <f>A184&amp;"-"&amp;B184&amp;C184</f>
        <v/>
      </c>
    </row>
    <row r="185" ht="13.5" customHeight="1" s="154">
      <c r="A185" s="146" t="inlineStr">
        <is>
          <t>P32</t>
        </is>
      </c>
      <c r="B185" s="146" t="inlineStr">
        <is>
          <t>P32-N-4</t>
        </is>
      </c>
      <c r="C185" s="146" t="n"/>
      <c r="D185" s="146" t="n">
        <v>1090</v>
      </c>
      <c r="E185" s="146" t="n">
        <v>575</v>
      </c>
      <c r="F185" s="146" t="n">
        <v>1</v>
      </c>
      <c r="G185" s="187">
        <f>D185*E185*F185/1000000</f>
        <v/>
      </c>
      <c r="H185" s="187">
        <f>G185*40.4</f>
        <v/>
      </c>
      <c r="I185" s="146" t="inlineStr">
        <is>
          <t>2#管廊</t>
        </is>
      </c>
      <c r="J185" s="146" t="inlineStr">
        <is>
          <t>EL13.5M</t>
        </is>
      </c>
      <c r="K185" s="161">
        <f>A185&amp;"-"&amp;B185&amp;C185</f>
        <v/>
      </c>
    </row>
    <row r="186" ht="13.5" customHeight="1" s="154">
      <c r="A186" s="146" t="inlineStr">
        <is>
          <t>P32</t>
        </is>
      </c>
      <c r="B186" s="146" t="inlineStr">
        <is>
          <t>P32-N-5</t>
        </is>
      </c>
      <c r="C186" s="146" t="n"/>
      <c r="D186" s="146" t="n">
        <v>1090</v>
      </c>
      <c r="E186" s="146" t="n">
        <v>605</v>
      </c>
      <c r="F186" s="146" t="n">
        <v>1</v>
      </c>
      <c r="G186" s="187">
        <f>D186*E186*F186/1000000</f>
        <v/>
      </c>
      <c r="H186" s="187">
        <f>G186*40.4</f>
        <v/>
      </c>
      <c r="I186" s="146" t="inlineStr">
        <is>
          <t>2#管廊</t>
        </is>
      </c>
      <c r="J186" s="146" t="inlineStr">
        <is>
          <t>EL13.5M</t>
        </is>
      </c>
      <c r="K186" s="161">
        <f>A186&amp;"-"&amp;B186&amp;C186</f>
        <v/>
      </c>
    </row>
    <row r="187" ht="13.5" customHeight="1" s="154">
      <c r="A187" s="146" t="inlineStr">
        <is>
          <t>P32</t>
        </is>
      </c>
      <c r="B187" s="146" t="inlineStr">
        <is>
          <t>P32-N-1</t>
        </is>
      </c>
      <c r="C187" s="146" t="n"/>
      <c r="D187" s="146" t="n">
        <v>1190</v>
      </c>
      <c r="E187" s="146" t="n">
        <v>515</v>
      </c>
      <c r="F187" s="146" t="n">
        <v>2</v>
      </c>
      <c r="G187" s="187">
        <f>D187*E187*F187/1000000</f>
        <v/>
      </c>
      <c r="H187" s="187">
        <f>G187*40.4</f>
        <v/>
      </c>
      <c r="I187" s="146" t="inlineStr">
        <is>
          <t>2#管廊</t>
        </is>
      </c>
      <c r="J187" s="146" t="inlineStr">
        <is>
          <t>EL13.5M</t>
        </is>
      </c>
      <c r="K187" s="161">
        <f>A187&amp;"-"&amp;B187&amp;C187</f>
        <v/>
      </c>
    </row>
    <row r="188" ht="13.5" customHeight="1" s="154">
      <c r="A188" s="146" t="inlineStr">
        <is>
          <t>P32</t>
        </is>
      </c>
      <c r="B188" s="146" t="inlineStr">
        <is>
          <t>P32-Q-1</t>
        </is>
      </c>
      <c r="C188" s="146" t="n"/>
      <c r="D188" s="146" t="n">
        <v>790</v>
      </c>
      <c r="E188" s="146" t="n">
        <v>935</v>
      </c>
      <c r="F188" s="146" t="n">
        <v>1</v>
      </c>
      <c r="G188" s="187">
        <f>D188*E188*F188/1000000</f>
        <v/>
      </c>
      <c r="H188" s="187">
        <f>G188*40.4</f>
        <v/>
      </c>
      <c r="I188" s="146" t="inlineStr">
        <is>
          <t>2#管廊</t>
        </is>
      </c>
      <c r="J188" s="146" t="inlineStr">
        <is>
          <t>EL10M</t>
        </is>
      </c>
      <c r="K188" s="161">
        <f>A188&amp;"-"&amp;B188&amp;C188</f>
        <v/>
      </c>
    </row>
    <row r="189" ht="13.5" customHeight="1" s="154">
      <c r="A189" s="146" t="inlineStr">
        <is>
          <t>P25</t>
        </is>
      </c>
      <c r="B189" s="146" t="inlineStr">
        <is>
          <t>P25-R-2</t>
        </is>
      </c>
      <c r="C189" s="146" t="n"/>
      <c r="D189" s="146" t="n">
        <v>790</v>
      </c>
      <c r="E189" s="146" t="n">
        <v>575</v>
      </c>
      <c r="F189" s="146" t="n">
        <v>1</v>
      </c>
      <c r="G189" s="187">
        <f>D189*E189*F189/1000000</f>
        <v/>
      </c>
      <c r="H189" s="187">
        <f>G189*40.4</f>
        <v/>
      </c>
      <c r="I189" s="146" t="inlineStr">
        <is>
          <t>2#管廊</t>
        </is>
      </c>
      <c r="J189" s="146" t="inlineStr">
        <is>
          <t>EL15M</t>
        </is>
      </c>
      <c r="K189" s="161">
        <f>A189&amp;"-"&amp;B189&amp;C189</f>
        <v/>
      </c>
    </row>
    <row r="190" ht="13.5" customHeight="1" s="154">
      <c r="A190" s="146" t="inlineStr">
        <is>
          <t>P25</t>
        </is>
      </c>
      <c r="B190" s="146" t="inlineStr">
        <is>
          <t>P25-R-3</t>
        </is>
      </c>
      <c r="C190" s="146" t="n"/>
      <c r="D190" s="146" t="n">
        <v>790</v>
      </c>
      <c r="E190" s="146" t="n">
        <v>605</v>
      </c>
      <c r="F190" s="146" t="n">
        <v>1</v>
      </c>
      <c r="G190" s="187">
        <f>D190*E190*F190/1000000</f>
        <v/>
      </c>
      <c r="H190" s="187">
        <f>G190*40.4</f>
        <v/>
      </c>
      <c r="I190" s="146" t="inlineStr">
        <is>
          <t>2#管廊</t>
        </is>
      </c>
      <c r="J190" s="146" t="inlineStr">
        <is>
          <t>EL15M</t>
        </is>
      </c>
      <c r="K190" s="161">
        <f>A190&amp;"-"&amp;B190&amp;C190</f>
        <v/>
      </c>
    </row>
    <row r="191" ht="13.5" customHeight="1" s="154">
      <c r="A191" s="146" t="inlineStr">
        <is>
          <t>P25</t>
        </is>
      </c>
      <c r="B191" s="146" t="inlineStr">
        <is>
          <t>P25-R-5</t>
        </is>
      </c>
      <c r="C191" s="146" t="n"/>
      <c r="D191" s="146" t="n">
        <v>790</v>
      </c>
      <c r="E191" s="146" t="n">
        <v>785</v>
      </c>
      <c r="F191" s="146" t="n">
        <v>1</v>
      </c>
      <c r="G191" s="187">
        <f>D191*E191*F191/1000000</f>
        <v/>
      </c>
      <c r="H191" s="187">
        <f>G191*40.4</f>
        <v/>
      </c>
      <c r="I191" s="146" t="inlineStr">
        <is>
          <t>2#管廊</t>
        </is>
      </c>
      <c r="J191" s="146" t="inlineStr">
        <is>
          <t>EL15M</t>
        </is>
      </c>
      <c r="K191" s="161">
        <f>A191&amp;"-"&amp;B191&amp;C191</f>
        <v/>
      </c>
    </row>
    <row r="192" ht="13.5" customHeight="1" s="154">
      <c r="A192" s="146" t="inlineStr">
        <is>
          <t>P25</t>
        </is>
      </c>
      <c r="B192" s="146" t="inlineStr">
        <is>
          <t>P25-R-1</t>
        </is>
      </c>
      <c r="C192" s="146" t="n"/>
      <c r="D192" s="146" t="n">
        <v>990</v>
      </c>
      <c r="E192" s="146" t="n">
        <v>695</v>
      </c>
      <c r="F192" s="146" t="n">
        <v>2</v>
      </c>
      <c r="G192" s="187">
        <f>D192*E192*F192/1000000</f>
        <v/>
      </c>
      <c r="H192" s="187">
        <f>G192*40.4</f>
        <v/>
      </c>
      <c r="I192" s="146" t="inlineStr">
        <is>
          <t>2#管廊</t>
        </is>
      </c>
      <c r="J192" s="146" t="inlineStr">
        <is>
          <t>EL15M</t>
        </is>
      </c>
      <c r="K192" s="161">
        <f>A192&amp;"-"&amp;B192&amp;C192</f>
        <v/>
      </c>
    </row>
    <row r="193" ht="13.5" customHeight="1" s="154">
      <c r="A193" s="146" t="inlineStr">
        <is>
          <t>P13</t>
        </is>
      </c>
      <c r="B193" s="146" t="inlineStr">
        <is>
          <t>P13-TB1</t>
        </is>
      </c>
      <c r="C193" s="146" t="n"/>
      <c r="D193" s="146" t="n">
        <v>900</v>
      </c>
      <c r="E193" s="146" t="n">
        <v>275</v>
      </c>
      <c r="F193" s="146" t="n">
        <v>75</v>
      </c>
      <c r="G193" s="187">
        <f>D193*E193*F193/1000000</f>
        <v/>
      </c>
      <c r="H193" s="187">
        <f>10.97*F193</f>
        <v/>
      </c>
      <c r="I193" s="146" t="inlineStr">
        <is>
          <t>江西富煌管廊</t>
        </is>
      </c>
      <c r="J193" s="146" t="inlineStr">
        <is>
          <t>踏步板</t>
        </is>
      </c>
      <c r="K193" s="161">
        <f>A193&amp;"-"&amp;B193&amp;C193</f>
        <v/>
      </c>
    </row>
    <row r="194" ht="13.5" customHeight="1" s="154">
      <c r="A194" s="146" t="inlineStr">
        <is>
          <t>P13</t>
        </is>
      </c>
      <c r="B194" s="146" t="inlineStr">
        <is>
          <t>P13-TB2</t>
        </is>
      </c>
      <c r="C194" s="146" t="n"/>
      <c r="D194" s="146" t="n">
        <v>900</v>
      </c>
      <c r="E194" s="146" t="n">
        <v>245</v>
      </c>
      <c r="F194" s="146" t="n">
        <v>45</v>
      </c>
      <c r="G194" s="187">
        <f>D194*E194*F194/1000000</f>
        <v/>
      </c>
      <c r="H194" s="187">
        <f>9.89*F194</f>
        <v/>
      </c>
      <c r="I194" s="146" t="inlineStr">
        <is>
          <t>江西富煌管廊</t>
        </is>
      </c>
      <c r="J194" s="146" t="inlineStr">
        <is>
          <t>踏步板</t>
        </is>
      </c>
      <c r="K194" s="161">
        <f>A194&amp;"-"&amp;B194&amp;C194</f>
        <v/>
      </c>
    </row>
    <row r="195" ht="13.5" customHeight="1" s="154">
      <c r="A195" s="146" t="inlineStr">
        <is>
          <t>P20</t>
        </is>
      </c>
      <c r="B195" s="146" t="inlineStr">
        <is>
          <t>P20-TB2</t>
        </is>
      </c>
      <c r="C195" s="146" t="n"/>
      <c r="D195" s="146" t="n">
        <v>900</v>
      </c>
      <c r="E195" s="146" t="n">
        <v>245</v>
      </c>
      <c r="F195" s="146" t="n">
        <v>85</v>
      </c>
      <c r="G195" s="187">
        <f>D195*E195*F195/1000000</f>
        <v/>
      </c>
      <c r="H195" s="187">
        <f>9.89*F195</f>
        <v/>
      </c>
      <c r="I195" s="146" t="inlineStr">
        <is>
          <t>江西富煌管廊</t>
        </is>
      </c>
      <c r="J195" s="146" t="inlineStr">
        <is>
          <t>踏步板</t>
        </is>
      </c>
      <c r="K195" s="161">
        <f>A195&amp;"-"&amp;B195&amp;C195</f>
        <v/>
      </c>
    </row>
    <row r="196" ht="13.5" customHeight="1" s="154">
      <c r="A196" s="146" t="inlineStr">
        <is>
          <t>P20</t>
        </is>
      </c>
      <c r="B196" s="146" t="inlineStr">
        <is>
          <t>P20-TB3</t>
        </is>
      </c>
      <c r="C196" s="146" t="n"/>
      <c r="D196" s="146" t="n">
        <v>900</v>
      </c>
      <c r="E196" s="146" t="n">
        <v>80</v>
      </c>
      <c r="F196" s="146" t="n">
        <v>1</v>
      </c>
      <c r="G196" s="187">
        <f>D196*E196*F196/1000000</f>
        <v/>
      </c>
      <c r="H196" s="187">
        <f>3.47*F196</f>
        <v/>
      </c>
      <c r="I196" s="146" t="inlineStr">
        <is>
          <t>江西富煌管廊</t>
        </is>
      </c>
      <c r="J196" s="146" t="inlineStr">
        <is>
          <t>踏步板</t>
        </is>
      </c>
      <c r="K196" s="161">
        <f>A196&amp;"-"&amp;B196&amp;C196</f>
        <v/>
      </c>
    </row>
    <row r="197" ht="13.5" customHeight="1" s="154">
      <c r="A197" s="146" t="inlineStr">
        <is>
          <t>P20</t>
        </is>
      </c>
      <c r="B197" s="146" t="inlineStr">
        <is>
          <t>P20-TB4</t>
        </is>
      </c>
      <c r="C197" s="146" t="n"/>
      <c r="D197" s="146" t="n">
        <v>800</v>
      </c>
      <c r="E197" s="146" t="n">
        <v>275</v>
      </c>
      <c r="F197" s="146" t="n">
        <v>15</v>
      </c>
      <c r="G197" s="187">
        <f>D197*E197*F197/1000000</f>
        <v/>
      </c>
      <c r="H197" s="187">
        <f>9.81*F197</f>
        <v/>
      </c>
      <c r="I197" s="146" t="inlineStr">
        <is>
          <t>江西富煌管廊</t>
        </is>
      </c>
      <c r="J197" s="146" t="inlineStr">
        <is>
          <t>踏步板</t>
        </is>
      </c>
      <c r="K197" s="161">
        <f>A197&amp;"-"&amp;B197&amp;C197</f>
        <v/>
      </c>
    </row>
    <row r="198" ht="13.5" customHeight="1" s="154">
      <c r="A198" s="146" t="inlineStr">
        <is>
          <t>P20</t>
        </is>
      </c>
      <c r="B198" s="146" t="inlineStr">
        <is>
          <t>P20-TB5</t>
        </is>
      </c>
      <c r="C198" s="146" t="n"/>
      <c r="D198" s="146" t="n">
        <v>800</v>
      </c>
      <c r="E198" s="146" t="n">
        <v>245</v>
      </c>
      <c r="F198" s="146" t="n">
        <v>20</v>
      </c>
      <c r="G198" s="187">
        <f>D198*E198*F198/1000000</f>
        <v/>
      </c>
      <c r="H198" s="187">
        <f>8.85*F198</f>
        <v/>
      </c>
      <c r="I198" s="146" t="inlineStr">
        <is>
          <t>江西富煌管廊</t>
        </is>
      </c>
      <c r="J198" s="146" t="inlineStr">
        <is>
          <t>踏步板</t>
        </is>
      </c>
      <c r="K198" s="161">
        <f>A198&amp;"-"&amp;B198&amp;C198</f>
        <v/>
      </c>
    </row>
    <row r="199" ht="13.5" customHeight="1" s="154">
      <c r="A199" s="146" t="inlineStr">
        <is>
          <t>P20</t>
        </is>
      </c>
      <c r="B199" s="146" t="inlineStr">
        <is>
          <t>P20-TB6</t>
        </is>
      </c>
      <c r="C199" s="146" t="n"/>
      <c r="D199" s="146" t="n">
        <v>800</v>
      </c>
      <c r="E199" s="146" t="n">
        <v>80</v>
      </c>
      <c r="F199" s="146" t="n">
        <v>2</v>
      </c>
      <c r="G199" s="187">
        <f>D199*E199*F199/1000000</f>
        <v/>
      </c>
      <c r="H199" s="146">
        <f>3.11*F199</f>
        <v/>
      </c>
      <c r="I199" s="146" t="inlineStr">
        <is>
          <t>江西富煌管廊</t>
        </is>
      </c>
      <c r="J199" s="146" t="inlineStr">
        <is>
          <t>踏步板</t>
        </is>
      </c>
      <c r="K199" s="161">
        <f>A199&amp;"-"&amp;B199&amp;C199</f>
        <v/>
      </c>
    </row>
  </sheetData>
  <autoFilter ref="A4:W199"/>
  <mergeCells count="8">
    <mergeCell ref="A1:J1"/>
    <mergeCell ref="B3:D3"/>
    <mergeCell ref="I4:J4"/>
    <mergeCell ref="G2:H2"/>
    <mergeCell ref="E2:F2"/>
    <mergeCell ref="B2:D2"/>
    <mergeCell ref="G3:H3"/>
    <mergeCell ref="E3:F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2022-05-14T09:39:00Z</dcterms:created>
  <dcterms:modified xmlns:dcterms="http://purl.org/dc/terms/" xmlns:xsi="http://www.w3.org/2001/XMLSchema-instance" xsi:type="dcterms:W3CDTF">2025-08-21T00:51:56Z</dcterms:modified>
  <cp:lastModifiedBy>Mr. Wang</cp:lastModifiedBy>
  <cp:lastPrinted>2025-08-13T07:19:29Z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B3DD935612114546A96A315B1132D09F</vt:lpwstr>
  </property>
  <property name="KSOProductBuildVer" fmtid="{D5CDD505-2E9C-101B-9397-08002B2CF9AE}" pid="3">
    <vt:lpwstr xmlns:vt="http://schemas.openxmlformats.org/officeDocument/2006/docPropsVTypes">2052-12.1.0.21915</vt:lpwstr>
  </property>
</Properties>
</file>