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<sst xmlns="http://schemas.openxmlformats.org/spreadsheetml/2006/main" count="123" uniqueCount="62">
  <si>
    <t>DREAM MESS MEAL
CALCULATION SHEET</t>
  </si>
  <si>
    <t>DECEMBER, 2024
MEAL MANAGER - JIM
MOBILE / WHATSAPP - 01608292938</t>
  </si>
  <si>
    <t>SL. NO</t>
  </si>
  <si>
    <t>NAME</t>
  </si>
  <si>
    <t>FULL</t>
  </si>
  <si>
    <t>HALF</t>
  </si>
  <si>
    <t>FULL
COST</t>
  </si>
  <si>
    <t>HALF
COST</t>
  </si>
  <si>
    <t>TOTAL
MEAL
COST</t>
  </si>
  <si>
    <t>CREDIT</t>
  </si>
  <si>
    <t>CURRENT
BALANCE</t>
  </si>
  <si>
    <t>RONJU VAI</t>
  </si>
  <si>
    <t>JIM</t>
  </si>
  <si>
    <t>D</t>
  </si>
  <si>
    <t>RISAD</t>
  </si>
  <si>
    <t>SABBIR</t>
  </si>
  <si>
    <t>AKTARUZZAMAN</t>
  </si>
  <si>
    <t>SHAKIL</t>
  </si>
  <si>
    <t>NOYON</t>
  </si>
  <si>
    <t>N</t>
  </si>
  <si>
    <t>FIROJ</t>
  </si>
  <si>
    <t>LEMON</t>
  </si>
  <si>
    <t>2D</t>
  </si>
  <si>
    <t>NAHID</t>
  </si>
  <si>
    <t>IMRUL</t>
  </si>
  <si>
    <t>ASAD VAI</t>
  </si>
  <si>
    <t>JOHIRUL</t>
  </si>
  <si>
    <t>MIJAN</t>
  </si>
  <si>
    <t>JOY</t>
  </si>
  <si>
    <t>SAKIB</t>
  </si>
  <si>
    <t>AMIR HAMJA</t>
  </si>
  <si>
    <t>SHAHJAHAN VAI</t>
  </si>
  <si>
    <t>SHUVO</t>
  </si>
  <si>
    <t>RONI</t>
  </si>
  <si>
    <t>SOJIB</t>
  </si>
  <si>
    <t>NURUZZAMAN</t>
  </si>
  <si>
    <t>HASAN</t>
  </si>
  <si>
    <t>MEAL  CHARGE</t>
  </si>
  <si>
    <t xml:space="preserve"> </t>
  </si>
  <si>
    <t>EXTRA</t>
  </si>
  <si>
    <t>TAKA</t>
  </si>
  <si>
    <t>DATE</t>
  </si>
  <si>
    <t>HOLUD</t>
  </si>
  <si>
    <t>17, 30</t>
  </si>
  <si>
    <t>KOPI,
MORICH</t>
  </si>
  <si>
    <t>27, 29</t>
  </si>
  <si>
    <t>TEL,
LOBON</t>
  </si>
  <si>
    <t>24, 28</t>
  </si>
  <si>
    <t>MEAL
LOST, 31 fiest</t>
  </si>
  <si>
    <t>7, 17, 31</t>
  </si>
  <si>
    <t>TOTAL</t>
  </si>
  <si>
    <t>BAJAR PENALTY</t>
  </si>
  <si>
    <t>TOTAL
PENALTY</t>
  </si>
  <si>
    <t>GUEST
MEAL</t>
  </si>
  <si>
    <t>TOTAL BAJAR</t>
  </si>
  <si>
    <t>TOTAL COST</t>
  </si>
  <si>
    <t>KHALA &amp; PAPER BILL</t>
  </si>
  <si>
    <t>TOTAL EXTRA</t>
  </si>
  <si>
    <t>AVERAGE EXTRA</t>
  </si>
  <si>
    <t>RICE DEPOSIT LIST</t>
  </si>
  <si>
    <t>KHALA &amp; MANAGER</t>
  </si>
  <si>
    <t>31st PICNIC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</si>
</sst>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40.0"/>
      <color rgb="FF203764"/>
      <name val="Lobster"/>
    </font>
    <font/>
    <font>
      <sz val="16.0"/>
      <color rgb="FF000000"/>
      <name val="Lobster"/>
    </font>
    <font>
      <b/>
      <color theme="1"/>
      <name val="Times New Roman"/>
    </font>
    <font>
      <color theme="1"/>
      <name val="Times New Roman"/>
    </font>
    <font>
      <b/>
      <sz val="9.0"/>
      <color theme="1"/>
      <name val="Times New Roman"/>
    </font>
    <font>
      <b/>
      <sz val="11.0"/>
      <color theme="1"/>
      <name val="Times New Roman"/>
    </font>
    <font>
      <b/>
      <sz val="8.0"/>
      <color theme="1"/>
      <name val="Times New Roman"/>
    </font>
    <font>
      <b/>
      <sz val="7.0"/>
      <color theme="1"/>
      <name val="Times New Roman"/>
    </font>
    <font>
      <b/>
      <sz val="20.0"/>
      <color theme="1"/>
      <name val="Times New Roman"/>
    </font>
    <font>
      <b/>
      <sz val="10.0"/>
      <color theme="1"/>
      <name val="Times New Roman"/>
    </font>
    <font>
      <b/>
      <sz val="30.0"/>
      <color theme="1"/>
      <name val="Times New Roman"/>
    </font>
    <font>
      <color theme="1"/>
      <name val="Arial"/>
      <scheme val="minor"/>
    </font>
    <font>
      <b/>
      <sz val="12.0"/>
      <color theme="1"/>
      <name val="Times New Roman"/>
    </font>
    <font>
      <b/>
      <sz val="15.0"/>
      <color theme="1"/>
      <name val="Times New Roman"/>
    </font>
    <font>
      <b/>
      <sz val="22.0"/>
      <color theme="1"/>
      <name val="Times New Roman"/>
    </font>
    <font>
      <b/>
      <sz val="25.0"/>
      <color theme="1"/>
      <name val="Times New Roman"/>
    </font>
  </fonts>
  <fills count="2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CC0000"/>
        <bgColor rgb="FFCC0000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theme="8"/>
        <bgColor theme="8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0"/>
    </xf>
    <xf borderId="3" fillId="3" fontId="4" numFmtId="0" xfId="0" applyAlignment="1" applyBorder="1" applyFill="1" applyFont="1">
      <alignment horizontal="center" readingOrder="0" vertical="center"/>
    </xf>
    <xf borderId="3" fillId="4" fontId="4" numFmtId="0" xfId="0" applyAlignment="1" applyBorder="1" applyFill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5" fontId="4" numFmtId="0" xfId="0" applyAlignment="1" applyBorder="1" applyFill="1" applyFont="1">
      <alignment horizontal="center" readingOrder="0" vertical="center"/>
    </xf>
    <xf borderId="3" fillId="6" fontId="4" numFmtId="0" xfId="0" applyAlignment="1" applyBorder="1" applyFill="1" applyFont="1">
      <alignment horizontal="center" readingOrder="0" vertical="center"/>
    </xf>
    <xf borderId="3" fillId="7" fontId="4" numFmtId="0" xfId="0" applyAlignment="1" applyBorder="1" applyFill="1" applyFont="1">
      <alignment horizontal="center" readingOrder="0" vertical="center"/>
    </xf>
    <xf borderId="3" fillId="8" fontId="4" numFmtId="0" xfId="0" applyAlignment="1" applyBorder="1" applyFill="1" applyFont="1">
      <alignment horizontal="center" readingOrder="0" vertical="center"/>
    </xf>
    <xf borderId="3" fillId="9" fontId="4" numFmtId="0" xfId="0" applyAlignment="1" applyBorder="1" applyFill="1" applyFont="1">
      <alignment horizontal="center" readingOrder="0" vertical="center"/>
    </xf>
    <xf borderId="3" fillId="10" fontId="4" numFmtId="0" xfId="0" applyAlignment="1" applyBorder="1" applyFill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3" fillId="11" fontId="4" numFmtId="0" xfId="0" applyAlignment="1" applyBorder="1" applyFill="1" applyFont="1">
      <alignment horizontal="center" readingOrder="0" vertical="center"/>
    </xf>
    <xf borderId="3" fillId="6" fontId="5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vertical="center"/>
    </xf>
    <xf borderId="3" fillId="7" fontId="4" numFmtId="0" xfId="0" applyAlignment="1" applyBorder="1" applyFont="1">
      <alignment horizontal="center" vertical="center"/>
    </xf>
    <xf borderId="3" fillId="8" fontId="4" numFmtId="2" xfId="0" applyAlignment="1" applyBorder="1" applyFont="1" applyNumberFormat="1">
      <alignment horizontal="center" vertical="center"/>
    </xf>
    <xf borderId="3" fillId="12" fontId="4" numFmtId="0" xfId="0" applyAlignment="1" applyBorder="1" applyFill="1" applyFont="1">
      <alignment horizontal="center" readingOrder="0" vertical="center"/>
    </xf>
    <xf borderId="3" fillId="0" fontId="5" numFmtId="2" xfId="0" applyAlignment="1" applyBorder="1" applyFont="1" applyNumberFormat="1">
      <alignment horizontal="center" vertical="center"/>
    </xf>
    <xf borderId="3" fillId="10" fontId="5" numFmtId="0" xfId="0" applyAlignment="1" applyBorder="1" applyFont="1">
      <alignment horizontal="center" readingOrder="0" vertical="center"/>
    </xf>
    <xf borderId="3" fillId="13" fontId="5" numFmtId="0" xfId="0" applyAlignment="1" applyBorder="1" applyFill="1" applyFont="1">
      <alignment horizontal="center" readingOrder="0" vertical="center"/>
    </xf>
    <xf borderId="3" fillId="14" fontId="5" numFmtId="2" xfId="0" applyAlignment="1" applyBorder="1" applyFill="1" applyFont="1" applyNumberFormat="1">
      <alignment horizontal="center" vertical="center"/>
    </xf>
    <xf borderId="3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4" fillId="15" fontId="4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3" fillId="15" fontId="6" numFmtId="0" xfId="0" applyAlignment="1" applyBorder="1" applyFont="1">
      <alignment horizontal="center" readingOrder="0" vertical="center"/>
    </xf>
    <xf borderId="0" fillId="0" fontId="5" numFmtId="0" xfId="0" applyFont="1"/>
    <xf borderId="6" fillId="0" fontId="2" numFmtId="0" xfId="0" applyBorder="1" applyFont="1"/>
    <xf borderId="7" fillId="0" fontId="2" numFmtId="0" xfId="0" applyBorder="1" applyFont="1"/>
    <xf borderId="3" fillId="15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3" fillId="16" fontId="7" numFmtId="0" xfId="0" applyAlignment="1" applyBorder="1" applyFill="1" applyFont="1">
      <alignment horizontal="center" readingOrder="0" vertical="center"/>
    </xf>
    <xf borderId="1" fillId="16" fontId="4" numFmtId="0" xfId="0" applyAlignment="1" applyBorder="1" applyFont="1">
      <alignment horizontal="center" readingOrder="0" vertical="center"/>
    </xf>
    <xf borderId="8" fillId="0" fontId="2" numFmtId="0" xfId="0" applyBorder="1" applyFont="1"/>
    <xf borderId="3" fillId="16" fontId="4" numFmtId="0" xfId="0" applyAlignment="1" applyBorder="1" applyFont="1">
      <alignment horizontal="center" readingOrder="0" vertical="center"/>
    </xf>
    <xf borderId="3" fillId="16" fontId="8" numFmtId="0" xfId="0" applyAlignment="1" applyBorder="1" applyFont="1">
      <alignment horizontal="center" readingOrder="0" vertical="center"/>
    </xf>
    <xf borderId="3" fillId="16" fontId="9" numFmtId="0" xfId="0" applyAlignment="1" applyBorder="1" applyFont="1">
      <alignment horizontal="center" readingOrder="0" vertical="center"/>
    </xf>
    <xf borderId="3" fillId="16" fontId="4" numFmtId="0" xfId="0" applyAlignment="1" applyBorder="1" applyFont="1">
      <alignment horizontal="center" vertical="center"/>
    </xf>
    <xf borderId="1" fillId="16" fontId="4" numFmtId="0" xfId="0" applyAlignment="1" applyBorder="1" applyFont="1">
      <alignment horizontal="center" vertical="center"/>
    </xf>
    <xf borderId="1" fillId="17" fontId="10" numFmtId="0" xfId="0" applyAlignment="1" applyBorder="1" applyFill="1" applyFont="1">
      <alignment horizontal="center" readingOrder="0" vertical="center"/>
    </xf>
    <xf borderId="3" fillId="17" fontId="10" numFmtId="0" xfId="0" applyAlignment="1" applyBorder="1" applyFont="1">
      <alignment horizontal="center" readingOrder="0" vertical="center"/>
    </xf>
    <xf borderId="1" fillId="17" fontId="11" numFmtId="0" xfId="0" applyAlignment="1" applyBorder="1" applyFont="1">
      <alignment horizontal="center" readingOrder="0" vertical="center"/>
    </xf>
    <xf borderId="1" fillId="12" fontId="4" numFmtId="0" xfId="0" applyAlignment="1" applyBorder="1" applyFont="1">
      <alignment horizontal="center" readingOrder="0" vertical="center"/>
    </xf>
    <xf borderId="3" fillId="12" fontId="6" numFmtId="0" xfId="0" applyAlignment="1" applyBorder="1" applyFont="1">
      <alignment horizontal="center" readingOrder="0" textRotation="255" vertical="center"/>
    </xf>
    <xf borderId="3" fillId="12" fontId="10" numFmtId="0" xfId="0" applyAlignment="1" applyBorder="1" applyFont="1">
      <alignment horizontal="center" readingOrder="0" vertical="center"/>
    </xf>
    <xf borderId="1" fillId="17" fontId="4" numFmtId="0" xfId="0" applyAlignment="1" applyBorder="1" applyFont="1">
      <alignment horizontal="center" readingOrder="0" vertical="center"/>
    </xf>
    <xf borderId="3" fillId="2" fontId="4" numFmtId="0" xfId="0" applyAlignment="1" applyBorder="1" applyFont="1">
      <alignment horizontal="center" vertical="center"/>
    </xf>
    <xf borderId="1" fillId="18" fontId="4" numFmtId="0" xfId="0" applyAlignment="1" applyBorder="1" applyFill="1" applyFont="1">
      <alignment horizontal="center" vertical="center"/>
    </xf>
    <xf borderId="1" fillId="12" fontId="8" numFmtId="0" xfId="0" applyAlignment="1" applyBorder="1" applyFont="1">
      <alignment horizontal="center" readingOrder="0" vertical="center"/>
    </xf>
    <xf borderId="3" fillId="12" fontId="4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3" fillId="6" fontId="4" numFmtId="0" xfId="0" applyAlignment="1" applyBorder="1" applyFont="1">
      <alignment horizontal="center" vertical="center"/>
    </xf>
    <xf borderId="1" fillId="19" fontId="4" numFmtId="0" xfId="0" applyAlignment="1" applyBorder="1" applyFill="1" applyFont="1">
      <alignment horizontal="center" readingOrder="0" vertical="center"/>
    </xf>
    <xf borderId="3" fillId="19" fontId="4" numFmtId="0" xfId="0" applyAlignment="1" applyBorder="1" applyFont="1">
      <alignment horizontal="center" readingOrder="0" vertical="center"/>
    </xf>
    <xf borderId="1" fillId="20" fontId="4" numFmtId="0" xfId="0" applyAlignment="1" applyBorder="1" applyFill="1" applyFont="1">
      <alignment horizontal="center" readingOrder="0" vertical="center"/>
    </xf>
    <xf borderId="1" fillId="20" fontId="4" numFmtId="0" xfId="0" applyAlignment="1" applyBorder="1" applyFont="1">
      <alignment horizontal="center" vertical="center"/>
    </xf>
    <xf borderId="1" fillId="21" fontId="4" numFmtId="0" xfId="0" applyAlignment="1" applyBorder="1" applyFill="1" applyFont="1">
      <alignment horizontal="center" readingOrder="0" vertical="center"/>
    </xf>
    <xf borderId="1" fillId="21" fontId="4" numFmtId="2" xfId="0" applyAlignment="1" applyBorder="1" applyFont="1" applyNumberFormat="1">
      <alignment horizontal="center" vertical="center"/>
    </xf>
    <xf borderId="1" fillId="18" fontId="12" numFmtId="0" xfId="0" applyAlignment="1" applyBorder="1" applyFont="1">
      <alignment horizontal="center" readingOrder="0" vertical="center"/>
    </xf>
    <xf borderId="9" fillId="8" fontId="11" numFmtId="0" xfId="0" applyAlignment="1" applyBorder="1" applyFont="1">
      <alignment horizontal="center" readingOrder="0" textRotation="255" vertical="center"/>
    </xf>
    <xf borderId="4" fillId="18" fontId="4" numFmtId="0" xfId="0" applyAlignment="1" applyBorder="1" applyFont="1">
      <alignment horizontal="center" readingOrder="0" vertical="center"/>
    </xf>
    <xf borderId="4" fillId="22" fontId="4" numFmtId="0" xfId="0" applyAlignment="1" applyBorder="1" applyFill="1" applyFont="1">
      <alignment horizontal="center" readingOrder="0" vertical="center"/>
    </xf>
    <xf borderId="3" fillId="2" fontId="4" numFmtId="0" xfId="0" applyAlignment="1" applyBorder="1" applyFont="1">
      <alignment horizontal="center" readingOrder="0" vertical="center"/>
    </xf>
    <xf borderId="3" fillId="22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3" fillId="23" fontId="4" numFmtId="0" xfId="0" applyAlignment="1" applyBorder="1" applyFill="1" applyFont="1">
      <alignment horizontal="center" readingOrder="0" vertical="center"/>
    </xf>
    <xf borderId="3" fillId="8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12" fontId="4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4" fillId="19" fontId="14" numFmtId="0" xfId="0" applyAlignment="1" applyBorder="1" applyFont="1">
      <alignment horizontal="center" readingOrder="0" vertical="center"/>
    </xf>
    <xf borderId="9" fillId="19" fontId="15" numFmtId="0" xfId="0" applyAlignment="1" applyBorder="1" applyFont="1">
      <alignment horizontal="center" readingOrder="0" vertical="center"/>
    </xf>
    <xf borderId="1" fillId="4" fontId="16" numFmtId="0" xfId="0" applyAlignment="1" applyBorder="1" applyFont="1">
      <alignment horizontal="center" readingOrder="0" vertical="center"/>
    </xf>
    <xf borderId="3" fillId="4" fontId="1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4.38"/>
    <col customWidth="1" min="3" max="4" width="4.5"/>
    <col customWidth="1" min="5" max="33" width="4.13"/>
    <col customWidth="1" min="34" max="34" width="6.0"/>
    <col customWidth="1" min="35" max="35" width="5.0"/>
    <col customWidth="1" min="36" max="36" width="6.88"/>
    <col customWidth="1" min="37" max="37" width="7.0"/>
    <col customWidth="1" min="38" max="38" width="6.75"/>
    <col customWidth="1" min="39" max="39" width="8.75"/>
    <col customWidth="1" min="40" max="40" width="9.13"/>
  </cols>
  <sheetData>
    <row r="1" ht="95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ht="77.2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ht="38.25" customHeight="1">
      <c r="A3" s="4" t="s">
        <v>2</v>
      </c>
      <c r="B3" s="5" t="s">
        <v>3</v>
      </c>
      <c r="C3" s="6">
        <v>1.0</v>
      </c>
      <c r="D3" s="6">
        <v>2.0</v>
      </c>
      <c r="E3" s="6">
        <v>3.0</v>
      </c>
      <c r="F3" s="6">
        <v>4.0</v>
      </c>
      <c r="G3" s="6">
        <v>5.0</v>
      </c>
      <c r="H3" s="6">
        <v>6.0</v>
      </c>
      <c r="I3" s="6">
        <v>7.0</v>
      </c>
      <c r="J3" s="6">
        <v>8.0</v>
      </c>
      <c r="K3" s="6">
        <v>9.0</v>
      </c>
      <c r="L3" s="6">
        <v>10.0</v>
      </c>
      <c r="M3" s="6">
        <v>11.0</v>
      </c>
      <c r="N3" s="6">
        <v>12.0</v>
      </c>
      <c r="O3" s="6">
        <v>13.0</v>
      </c>
      <c r="P3" s="6">
        <v>14.0</v>
      </c>
      <c r="Q3" s="6">
        <v>15.0</v>
      </c>
      <c r="R3" s="6">
        <v>16.0</v>
      </c>
      <c r="S3" s="6">
        <v>17.0</v>
      </c>
      <c r="T3" s="6">
        <v>18.0</v>
      </c>
      <c r="U3" s="7">
        <v>19.0</v>
      </c>
      <c r="V3" s="6">
        <v>20.0</v>
      </c>
      <c r="W3" s="6">
        <v>21.0</v>
      </c>
      <c r="X3" s="6">
        <v>22.0</v>
      </c>
      <c r="Y3" s="6">
        <v>23.0</v>
      </c>
      <c r="Z3" s="6">
        <v>24.0</v>
      </c>
      <c r="AA3" s="6">
        <v>25.0</v>
      </c>
      <c r="AB3" s="6">
        <v>26.0</v>
      </c>
      <c r="AC3" s="6">
        <v>27.0</v>
      </c>
      <c r="AD3" s="6">
        <v>28.0</v>
      </c>
      <c r="AE3" s="6">
        <v>29.0</v>
      </c>
      <c r="AF3" s="6">
        <v>30.0</v>
      </c>
      <c r="AG3" s="8">
        <v>31.0</v>
      </c>
      <c r="AH3" s="6" t="s">
        <v>4</v>
      </c>
      <c r="AI3" s="6" t="s">
        <v>5</v>
      </c>
      <c r="AJ3" s="9" t="s">
        <v>6</v>
      </c>
      <c r="AK3" s="9" t="s">
        <v>7</v>
      </c>
      <c r="AL3" s="10" t="s">
        <v>8</v>
      </c>
      <c r="AM3" s="11" t="s">
        <v>9</v>
      </c>
      <c r="AN3" s="12" t="s">
        <v>10</v>
      </c>
    </row>
    <row r="4">
      <c r="A4" s="4">
        <v>1.0</v>
      </c>
      <c r="B4" s="5" t="s">
        <v>11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1.0</v>
      </c>
      <c r="M4" s="13">
        <v>1.0</v>
      </c>
      <c r="N4" s="13">
        <v>1.0</v>
      </c>
      <c r="O4" s="13">
        <v>1.0</v>
      </c>
      <c r="P4" s="13">
        <v>1.0</v>
      </c>
      <c r="Q4" s="13">
        <v>1.0</v>
      </c>
      <c r="R4" s="13">
        <v>1.0</v>
      </c>
      <c r="S4" s="13">
        <v>1.0</v>
      </c>
      <c r="T4" s="13">
        <v>1.0</v>
      </c>
      <c r="U4" s="14">
        <v>0.0</v>
      </c>
      <c r="V4" s="13">
        <v>0.0</v>
      </c>
      <c r="W4" s="13">
        <v>0.0</v>
      </c>
      <c r="X4" s="13">
        <v>0.0</v>
      </c>
      <c r="Y4" s="13">
        <v>0.0</v>
      </c>
      <c r="Z4" s="13">
        <v>0.0</v>
      </c>
      <c r="AA4" s="13">
        <v>0.0</v>
      </c>
      <c r="AB4" s="13">
        <v>0.0</v>
      </c>
      <c r="AC4" s="13">
        <v>1.0</v>
      </c>
      <c r="AD4" s="13">
        <v>0.0</v>
      </c>
      <c r="AE4" s="13">
        <v>0.0</v>
      </c>
      <c r="AF4" s="13">
        <v>0.0</v>
      </c>
      <c r="AG4" s="15">
        <v>1.0</v>
      </c>
      <c r="AH4" s="16">
        <f t="shared" ref="AH4:AH26" si="1">SUM(C4:AG4)</f>
        <v>11</v>
      </c>
      <c r="AI4" s="6">
        <v>0.0</v>
      </c>
      <c r="AJ4" s="17">
        <f t="shared" ref="AJ4:AJ26" si="2">_xlfn.CEILING.MATH(AH4*$C$30)</f>
        <v>330</v>
      </c>
      <c r="AK4" s="17">
        <f>_xlfn.CEILING.MATH(AI4*D30)</f>
        <v>0</v>
      </c>
      <c r="AL4" s="18">
        <f t="shared" ref="AL4:AL26" si="3">AJ4+AK4+$A$49</f>
        <v>534.3478261</v>
      </c>
      <c r="AM4" s="19">
        <v>783.0</v>
      </c>
      <c r="AN4" s="20">
        <f>AM4-AL4-$C$43-N39</f>
        <v>-71.34782609</v>
      </c>
    </row>
    <row r="5">
      <c r="A5" s="4">
        <v>2.0</v>
      </c>
      <c r="B5" s="5" t="s">
        <v>12</v>
      </c>
      <c r="C5" s="13">
        <v>0.0</v>
      </c>
      <c r="D5" s="13">
        <v>0.0</v>
      </c>
      <c r="E5" s="13">
        <v>1.0</v>
      </c>
      <c r="F5" s="13">
        <v>0.0</v>
      </c>
      <c r="G5" s="13">
        <v>1.0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1.0</v>
      </c>
      <c r="P5" s="13">
        <v>1.0</v>
      </c>
      <c r="Q5" s="13">
        <v>0.0</v>
      </c>
      <c r="R5" s="13">
        <v>0.0</v>
      </c>
      <c r="S5" s="13">
        <v>0.0</v>
      </c>
      <c r="T5" s="13">
        <v>1.0</v>
      </c>
      <c r="U5" s="14">
        <v>0.0</v>
      </c>
      <c r="V5" s="13">
        <v>1.0</v>
      </c>
      <c r="W5" s="13">
        <v>1.0</v>
      </c>
      <c r="X5" s="13">
        <v>1.0</v>
      </c>
      <c r="Y5" s="21">
        <v>2.0</v>
      </c>
      <c r="Z5" s="22" t="s">
        <v>13</v>
      </c>
      <c r="AA5" s="21">
        <v>2.0</v>
      </c>
      <c r="AB5" s="21">
        <v>2.0</v>
      </c>
      <c r="AC5" s="21">
        <v>2.0</v>
      </c>
      <c r="AD5" s="13">
        <v>1.0</v>
      </c>
      <c r="AE5" s="13">
        <v>1.0</v>
      </c>
      <c r="AF5" s="13">
        <v>1.0</v>
      </c>
      <c r="AG5" s="15">
        <v>1.0</v>
      </c>
      <c r="AH5" s="16">
        <f t="shared" si="1"/>
        <v>20</v>
      </c>
      <c r="AI5" s="6">
        <v>1.0</v>
      </c>
      <c r="AJ5" s="17">
        <f t="shared" si="2"/>
        <v>600</v>
      </c>
      <c r="AK5" s="17">
        <f t="shared" ref="AK5:AK26" si="4">_xlfn.CEILING.MATH(AI5*$D$30)</f>
        <v>20</v>
      </c>
      <c r="AL5" s="18">
        <f t="shared" si="3"/>
        <v>824.3478261</v>
      </c>
      <c r="AM5" s="19">
        <v>1114.35</v>
      </c>
      <c r="AN5" s="23">
        <f t="shared" ref="AN5:AN6" si="5">AM5-AL5-$C$43</f>
        <v>0.002173913043</v>
      </c>
    </row>
    <row r="6">
      <c r="A6" s="4">
        <v>3.0</v>
      </c>
      <c r="B6" s="5" t="s">
        <v>14</v>
      </c>
      <c r="C6" s="13">
        <v>1.0</v>
      </c>
      <c r="D6" s="13">
        <v>1.0</v>
      </c>
      <c r="E6" s="13">
        <v>1.0</v>
      </c>
      <c r="F6" s="13">
        <v>0.0</v>
      </c>
      <c r="G6" s="13">
        <v>0.0</v>
      </c>
      <c r="H6" s="13">
        <v>0.0</v>
      </c>
      <c r="I6" s="13">
        <v>1.0</v>
      </c>
      <c r="J6" s="13">
        <v>1.0</v>
      </c>
      <c r="K6" s="13">
        <v>1.0</v>
      </c>
      <c r="L6" s="13">
        <v>1.0</v>
      </c>
      <c r="M6" s="13">
        <v>1.0</v>
      </c>
      <c r="N6" s="13">
        <v>1.0</v>
      </c>
      <c r="O6" s="13">
        <v>1.0</v>
      </c>
      <c r="P6" s="13">
        <v>1.0</v>
      </c>
      <c r="Q6" s="13">
        <v>1.0</v>
      </c>
      <c r="R6" s="13">
        <v>1.0</v>
      </c>
      <c r="S6" s="22" t="s">
        <v>13</v>
      </c>
      <c r="T6" s="13">
        <v>1.0</v>
      </c>
      <c r="U6" s="14">
        <v>0.0</v>
      </c>
      <c r="V6" s="13">
        <v>1.0</v>
      </c>
      <c r="W6" s="13">
        <v>1.0</v>
      </c>
      <c r="X6" s="13">
        <v>1.0</v>
      </c>
      <c r="Y6" s="13">
        <v>1.0</v>
      </c>
      <c r="Z6" s="13">
        <v>1.0</v>
      </c>
      <c r="AA6" s="13">
        <v>1.0</v>
      </c>
      <c r="AB6" s="13">
        <v>1.0</v>
      </c>
      <c r="AC6" s="13">
        <v>1.0</v>
      </c>
      <c r="AD6" s="13">
        <v>1.0</v>
      </c>
      <c r="AE6" s="13">
        <v>1.0</v>
      </c>
      <c r="AF6" s="13">
        <v>1.0</v>
      </c>
      <c r="AG6" s="15">
        <v>1.0</v>
      </c>
      <c r="AH6" s="16">
        <f t="shared" si="1"/>
        <v>26</v>
      </c>
      <c r="AI6" s="6">
        <v>1.0</v>
      </c>
      <c r="AJ6" s="17">
        <f t="shared" si="2"/>
        <v>780</v>
      </c>
      <c r="AK6" s="17">
        <f t="shared" si="4"/>
        <v>20</v>
      </c>
      <c r="AL6" s="18">
        <f t="shared" si="3"/>
        <v>1004.347826</v>
      </c>
      <c r="AM6" s="19">
        <v>1203.0</v>
      </c>
      <c r="AN6" s="20">
        <f t="shared" si="5"/>
        <v>-91.34782609</v>
      </c>
    </row>
    <row r="7">
      <c r="A7" s="4">
        <v>4.0</v>
      </c>
      <c r="B7" s="5" t="s">
        <v>15</v>
      </c>
      <c r="C7" s="13">
        <v>1.0</v>
      </c>
      <c r="D7" s="13">
        <v>0.0</v>
      </c>
      <c r="E7" s="13">
        <v>0.0</v>
      </c>
      <c r="F7" s="13">
        <v>0.0</v>
      </c>
      <c r="G7" s="13">
        <v>1.0</v>
      </c>
      <c r="H7" s="13">
        <v>1.0</v>
      </c>
      <c r="I7" s="13">
        <v>1.0</v>
      </c>
      <c r="J7" s="13">
        <v>0.0</v>
      </c>
      <c r="K7" s="13">
        <v>0.0</v>
      </c>
      <c r="L7" s="13">
        <v>0.0</v>
      </c>
      <c r="M7" s="13">
        <v>0.0</v>
      </c>
      <c r="N7" s="13">
        <v>0.0</v>
      </c>
      <c r="O7" s="13">
        <v>0.0</v>
      </c>
      <c r="P7" s="13">
        <v>0.0</v>
      </c>
      <c r="Q7" s="13">
        <v>0.0</v>
      </c>
      <c r="R7" s="13">
        <v>0.0</v>
      </c>
      <c r="S7" s="13">
        <v>0.0</v>
      </c>
      <c r="T7" s="13">
        <v>0.0</v>
      </c>
      <c r="U7" s="14">
        <v>0.0</v>
      </c>
      <c r="V7" s="13">
        <v>0.0</v>
      </c>
      <c r="W7" s="13">
        <v>0.0</v>
      </c>
      <c r="X7" s="13">
        <v>0.0</v>
      </c>
      <c r="Y7" s="13">
        <v>0.0</v>
      </c>
      <c r="Z7" s="13">
        <v>0.0</v>
      </c>
      <c r="AA7" s="13">
        <v>0.0</v>
      </c>
      <c r="AB7" s="13">
        <v>0.0</v>
      </c>
      <c r="AC7" s="13">
        <v>0.0</v>
      </c>
      <c r="AD7" s="13">
        <v>1.0</v>
      </c>
      <c r="AE7" s="13">
        <v>1.0</v>
      </c>
      <c r="AF7" s="13">
        <v>1.0</v>
      </c>
      <c r="AG7" s="15">
        <v>1.0</v>
      </c>
      <c r="AH7" s="16">
        <f t="shared" si="1"/>
        <v>8</v>
      </c>
      <c r="AI7" s="6">
        <v>0.0</v>
      </c>
      <c r="AJ7" s="17">
        <f t="shared" si="2"/>
        <v>240</v>
      </c>
      <c r="AK7" s="17">
        <f t="shared" si="4"/>
        <v>0</v>
      </c>
      <c r="AL7" s="18">
        <f t="shared" si="3"/>
        <v>444.3478261</v>
      </c>
      <c r="AM7" s="19">
        <v>688.0</v>
      </c>
      <c r="AN7" s="20">
        <f>AM7-AL7-$C$43-N41</f>
        <v>-76.34782609</v>
      </c>
    </row>
    <row r="8">
      <c r="A8" s="4">
        <v>5.0</v>
      </c>
      <c r="B8" s="5" t="s">
        <v>16</v>
      </c>
      <c r="C8" s="21">
        <v>3.0</v>
      </c>
      <c r="D8" s="13">
        <v>1.0</v>
      </c>
      <c r="E8" s="13">
        <v>1.0</v>
      </c>
      <c r="F8" s="13">
        <v>1.0</v>
      </c>
      <c r="G8" s="13">
        <v>1.0</v>
      </c>
      <c r="H8" s="13">
        <v>1.0</v>
      </c>
      <c r="I8" s="13">
        <v>1.0</v>
      </c>
      <c r="J8" s="13">
        <v>1.0</v>
      </c>
      <c r="K8" s="13">
        <v>1.0</v>
      </c>
      <c r="L8" s="13">
        <v>0.0</v>
      </c>
      <c r="M8" s="13">
        <v>0.0</v>
      </c>
      <c r="N8" s="13">
        <v>1.0</v>
      </c>
      <c r="O8" s="13">
        <v>1.0</v>
      </c>
      <c r="P8" s="13">
        <v>0.0</v>
      </c>
      <c r="Q8" s="13">
        <v>0.0</v>
      </c>
      <c r="R8" s="21">
        <v>3.0</v>
      </c>
      <c r="S8" s="13">
        <v>1.0</v>
      </c>
      <c r="T8" s="13">
        <v>1.0</v>
      </c>
      <c r="U8" s="14">
        <v>0.0</v>
      </c>
      <c r="V8" s="13">
        <v>1.0</v>
      </c>
      <c r="W8" s="13">
        <v>1.0</v>
      </c>
      <c r="X8" s="13">
        <v>1.0</v>
      </c>
      <c r="Y8" s="13">
        <v>1.0</v>
      </c>
      <c r="Z8" s="13">
        <v>0.0</v>
      </c>
      <c r="AA8" s="13">
        <v>0.0</v>
      </c>
      <c r="AB8" s="13">
        <v>0.0</v>
      </c>
      <c r="AC8" s="13">
        <v>0.0</v>
      </c>
      <c r="AD8" s="13">
        <v>1.0</v>
      </c>
      <c r="AE8" s="13">
        <v>1.0</v>
      </c>
      <c r="AF8" s="13">
        <v>1.0</v>
      </c>
      <c r="AG8" s="15">
        <v>1.0</v>
      </c>
      <c r="AH8" s="16">
        <f t="shared" si="1"/>
        <v>26</v>
      </c>
      <c r="AI8" s="6">
        <v>0.0</v>
      </c>
      <c r="AJ8" s="17">
        <f t="shared" si="2"/>
        <v>780</v>
      </c>
      <c r="AK8" s="17">
        <f t="shared" si="4"/>
        <v>0</v>
      </c>
      <c r="AL8" s="18">
        <f t="shared" si="3"/>
        <v>984.3478261</v>
      </c>
      <c r="AM8" s="19">
        <v>1507.0</v>
      </c>
      <c r="AN8" s="20">
        <f>AM8-AL8-$C$43-N42-X38</f>
        <v>182.6521739</v>
      </c>
    </row>
    <row r="9">
      <c r="A9" s="4">
        <v>6.0</v>
      </c>
      <c r="B9" s="5" t="s">
        <v>17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13">
        <v>0.0</v>
      </c>
      <c r="S9" s="13">
        <v>0.0</v>
      </c>
      <c r="T9" s="13">
        <v>0.0</v>
      </c>
      <c r="U9" s="14">
        <v>0.0</v>
      </c>
      <c r="V9" s="13">
        <v>0.0</v>
      </c>
      <c r="W9" s="13">
        <v>0.0</v>
      </c>
      <c r="X9" s="13">
        <v>0.0</v>
      </c>
      <c r="Y9" s="13">
        <v>0.0</v>
      </c>
      <c r="Z9" s="13">
        <v>0.0</v>
      </c>
      <c r="AA9" s="13">
        <v>0.0</v>
      </c>
      <c r="AB9" s="13">
        <v>0.0</v>
      </c>
      <c r="AC9" s="13">
        <v>0.0</v>
      </c>
      <c r="AD9" s="13">
        <v>1.0</v>
      </c>
      <c r="AE9" s="13">
        <v>1.0</v>
      </c>
      <c r="AF9" s="13">
        <v>1.0</v>
      </c>
      <c r="AG9" s="15">
        <v>1.0</v>
      </c>
      <c r="AH9" s="16">
        <f t="shared" si="1"/>
        <v>4</v>
      </c>
      <c r="AI9" s="6">
        <v>0.0</v>
      </c>
      <c r="AJ9" s="17">
        <f t="shared" si="2"/>
        <v>120</v>
      </c>
      <c r="AK9" s="17">
        <f t="shared" si="4"/>
        <v>0</v>
      </c>
      <c r="AL9" s="18">
        <f t="shared" si="3"/>
        <v>324.3478261</v>
      </c>
      <c r="AM9" s="19">
        <v>500.0</v>
      </c>
      <c r="AN9" s="20">
        <f t="shared" ref="AN9:AN10" si="6">AM9-AL9-$C$43</f>
        <v>-114.3478261</v>
      </c>
    </row>
    <row r="10">
      <c r="A10" s="4">
        <v>7.0</v>
      </c>
      <c r="B10" s="5" t="s">
        <v>18</v>
      </c>
      <c r="C10" s="13">
        <v>0.0</v>
      </c>
      <c r="D10" s="13">
        <v>0.0</v>
      </c>
      <c r="E10" s="13">
        <v>1.0</v>
      </c>
      <c r="F10" s="13">
        <v>1.0</v>
      </c>
      <c r="G10" s="13">
        <v>1.0</v>
      </c>
      <c r="H10" s="13">
        <v>1.0</v>
      </c>
      <c r="I10" s="13">
        <v>1.0</v>
      </c>
      <c r="J10" s="13">
        <v>1.0</v>
      </c>
      <c r="K10" s="13">
        <v>1.0</v>
      </c>
      <c r="L10" s="13">
        <v>1.0</v>
      </c>
      <c r="M10" s="13">
        <v>0.0</v>
      </c>
      <c r="N10" s="13">
        <v>0.0</v>
      </c>
      <c r="O10" s="13">
        <v>0.0</v>
      </c>
      <c r="P10" s="13">
        <v>0.0</v>
      </c>
      <c r="Q10" s="13">
        <v>1.0</v>
      </c>
      <c r="R10" s="13">
        <v>1.0</v>
      </c>
      <c r="S10" s="13">
        <v>1.0</v>
      </c>
      <c r="T10" s="13">
        <v>1.0</v>
      </c>
      <c r="U10" s="14">
        <v>0.0</v>
      </c>
      <c r="V10" s="13">
        <v>1.0</v>
      </c>
      <c r="W10" s="22" t="s">
        <v>19</v>
      </c>
      <c r="X10" s="13">
        <v>0.0</v>
      </c>
      <c r="Y10" s="13">
        <v>1.0</v>
      </c>
      <c r="Z10" s="13">
        <v>1.0</v>
      </c>
      <c r="AA10" s="13">
        <v>1.0</v>
      </c>
      <c r="AB10" s="13">
        <v>1.0</v>
      </c>
      <c r="AC10" s="13">
        <v>0.0</v>
      </c>
      <c r="AD10" s="13">
        <v>0.0</v>
      </c>
      <c r="AE10" s="13">
        <v>0.0</v>
      </c>
      <c r="AF10" s="13">
        <v>1.0</v>
      </c>
      <c r="AG10" s="15">
        <v>1.0</v>
      </c>
      <c r="AH10" s="16">
        <f t="shared" si="1"/>
        <v>19</v>
      </c>
      <c r="AI10" s="6">
        <v>1.0</v>
      </c>
      <c r="AJ10" s="17">
        <f t="shared" si="2"/>
        <v>570</v>
      </c>
      <c r="AK10" s="17">
        <f t="shared" si="4"/>
        <v>20</v>
      </c>
      <c r="AL10" s="18">
        <f t="shared" si="3"/>
        <v>794.3478261</v>
      </c>
      <c r="AM10" s="19">
        <v>995.0</v>
      </c>
      <c r="AN10" s="20">
        <f t="shared" si="6"/>
        <v>-89.34782609</v>
      </c>
    </row>
    <row r="11">
      <c r="A11" s="4">
        <v>8.0</v>
      </c>
      <c r="B11" s="5" t="s">
        <v>20</v>
      </c>
      <c r="C11" s="13">
        <v>1.0</v>
      </c>
      <c r="D11" s="13">
        <v>1.0</v>
      </c>
      <c r="E11" s="13">
        <v>1.0</v>
      </c>
      <c r="F11" s="13">
        <v>1.0</v>
      </c>
      <c r="G11" s="13">
        <v>1.0</v>
      </c>
      <c r="H11" s="13">
        <v>1.0</v>
      </c>
      <c r="I11" s="13">
        <v>1.0</v>
      </c>
      <c r="J11" s="13">
        <v>1.0</v>
      </c>
      <c r="K11" s="13">
        <v>1.0</v>
      </c>
      <c r="L11" s="13">
        <v>1.0</v>
      </c>
      <c r="M11" s="13">
        <v>1.0</v>
      </c>
      <c r="N11" s="13">
        <v>1.0</v>
      </c>
      <c r="O11" s="13">
        <v>0.0</v>
      </c>
      <c r="P11" s="13">
        <v>1.0</v>
      </c>
      <c r="Q11" s="13">
        <v>0.0</v>
      </c>
      <c r="R11" s="13">
        <v>0.0</v>
      </c>
      <c r="S11" s="13">
        <v>0.0</v>
      </c>
      <c r="T11" s="13">
        <v>0.0</v>
      </c>
      <c r="U11" s="14">
        <v>0.0</v>
      </c>
      <c r="V11" s="13">
        <v>0.0</v>
      </c>
      <c r="W11" s="13">
        <v>0.0</v>
      </c>
      <c r="X11" s="13">
        <v>0.0</v>
      </c>
      <c r="Y11" s="13">
        <v>1.0</v>
      </c>
      <c r="Z11" s="22" t="s">
        <v>19</v>
      </c>
      <c r="AA11" s="13">
        <v>0.0</v>
      </c>
      <c r="AB11" s="13">
        <v>1.0</v>
      </c>
      <c r="AC11" s="13">
        <v>1.0</v>
      </c>
      <c r="AD11" s="13">
        <v>0.0</v>
      </c>
      <c r="AE11" s="13">
        <v>0.0</v>
      </c>
      <c r="AF11" s="13">
        <v>1.0</v>
      </c>
      <c r="AG11" s="15">
        <v>1.0</v>
      </c>
      <c r="AH11" s="16">
        <f t="shared" si="1"/>
        <v>18</v>
      </c>
      <c r="AI11" s="6">
        <v>1.0</v>
      </c>
      <c r="AJ11" s="17">
        <f t="shared" si="2"/>
        <v>540</v>
      </c>
      <c r="AK11" s="17">
        <f t="shared" si="4"/>
        <v>20</v>
      </c>
      <c r="AL11" s="18">
        <f t="shared" si="3"/>
        <v>764.3478261</v>
      </c>
      <c r="AM11" s="19">
        <v>948.0</v>
      </c>
      <c r="AN11" s="20">
        <f>AM11-AL11-$C$43-N44</f>
        <v>-136.3478261</v>
      </c>
    </row>
    <row r="12">
      <c r="A12" s="4">
        <v>9.0</v>
      </c>
      <c r="B12" s="5" t="s">
        <v>21</v>
      </c>
      <c r="C12" s="13">
        <v>1.0</v>
      </c>
      <c r="D12" s="13">
        <v>1.0</v>
      </c>
      <c r="E12" s="13">
        <v>1.0</v>
      </c>
      <c r="F12" s="13">
        <v>1.0</v>
      </c>
      <c r="G12" s="21" t="s">
        <v>22</v>
      </c>
      <c r="H12" s="13">
        <v>1.0</v>
      </c>
      <c r="I12" s="13">
        <v>1.0</v>
      </c>
      <c r="J12" s="13">
        <v>1.0</v>
      </c>
      <c r="K12" s="13">
        <v>1.0</v>
      </c>
      <c r="L12" s="13">
        <v>1.0</v>
      </c>
      <c r="M12" s="13">
        <v>1.0</v>
      </c>
      <c r="N12" s="13">
        <v>1.0</v>
      </c>
      <c r="O12" s="13">
        <v>0.0</v>
      </c>
      <c r="P12" s="13">
        <v>0.0</v>
      </c>
      <c r="Q12" s="13">
        <v>0.0</v>
      </c>
      <c r="R12" s="13">
        <v>0.0</v>
      </c>
      <c r="S12" s="13">
        <v>0.0</v>
      </c>
      <c r="T12" s="13">
        <v>0.0</v>
      </c>
      <c r="U12" s="14">
        <v>0.0</v>
      </c>
      <c r="V12" s="13">
        <v>0.0</v>
      </c>
      <c r="W12" s="13">
        <v>0.0</v>
      </c>
      <c r="X12" s="13">
        <v>0.0</v>
      </c>
      <c r="Y12" s="13">
        <v>0.0</v>
      </c>
      <c r="Z12" s="13">
        <v>0.0</v>
      </c>
      <c r="AA12" s="13">
        <v>0.0</v>
      </c>
      <c r="AB12" s="13">
        <v>0.0</v>
      </c>
      <c r="AC12" s="13">
        <v>1.0</v>
      </c>
      <c r="AD12" s="13">
        <v>1.0</v>
      </c>
      <c r="AE12" s="13">
        <v>1.0</v>
      </c>
      <c r="AF12" s="13">
        <v>1.0</v>
      </c>
      <c r="AG12" s="15">
        <v>1.0</v>
      </c>
      <c r="AH12" s="16">
        <f t="shared" si="1"/>
        <v>16</v>
      </c>
      <c r="AI12" s="6">
        <v>2.0</v>
      </c>
      <c r="AJ12" s="17">
        <f t="shared" si="2"/>
        <v>480</v>
      </c>
      <c r="AK12" s="17">
        <f t="shared" si="4"/>
        <v>40</v>
      </c>
      <c r="AL12" s="18">
        <f t="shared" si="3"/>
        <v>724.3478261</v>
      </c>
      <c r="AM12" s="19">
        <v>1183.0</v>
      </c>
      <c r="AN12" s="20">
        <f>AM12-AL12-$C$43-X40</f>
        <v>163.6521739</v>
      </c>
    </row>
    <row r="13">
      <c r="A13" s="4">
        <v>10.0</v>
      </c>
      <c r="B13" s="5" t="s">
        <v>23</v>
      </c>
      <c r="C13" s="13">
        <v>1.0</v>
      </c>
      <c r="D13" s="13">
        <v>1.0</v>
      </c>
      <c r="E13" s="13">
        <v>1.0</v>
      </c>
      <c r="F13" s="13">
        <v>1.0</v>
      </c>
      <c r="G13" s="13">
        <v>1.0</v>
      </c>
      <c r="H13" s="13">
        <v>1.0</v>
      </c>
      <c r="I13" s="13">
        <v>1.0</v>
      </c>
      <c r="J13" s="13">
        <v>1.0</v>
      </c>
      <c r="K13" s="13">
        <v>1.0</v>
      </c>
      <c r="L13" s="13">
        <v>1.0</v>
      </c>
      <c r="M13" s="13">
        <v>1.0</v>
      </c>
      <c r="N13" s="13">
        <v>1.0</v>
      </c>
      <c r="O13" s="13">
        <v>1.0</v>
      </c>
      <c r="P13" s="13">
        <v>1.0</v>
      </c>
      <c r="Q13" s="13">
        <v>1.0</v>
      </c>
      <c r="R13" s="13">
        <v>1.0</v>
      </c>
      <c r="S13" s="13">
        <v>1.0</v>
      </c>
      <c r="T13" s="13">
        <v>1.0</v>
      </c>
      <c r="U13" s="14">
        <v>0.0</v>
      </c>
      <c r="V13" s="13">
        <v>1.0</v>
      </c>
      <c r="W13" s="13">
        <v>1.0</v>
      </c>
      <c r="X13" s="13">
        <v>1.0</v>
      </c>
      <c r="Y13" s="13">
        <v>1.0</v>
      </c>
      <c r="Z13" s="13">
        <v>1.0</v>
      </c>
      <c r="AA13" s="13">
        <v>1.0</v>
      </c>
      <c r="AB13" s="13">
        <v>1.0</v>
      </c>
      <c r="AC13" s="13">
        <v>1.0</v>
      </c>
      <c r="AD13" s="13">
        <v>1.0</v>
      </c>
      <c r="AE13" s="13">
        <v>1.0</v>
      </c>
      <c r="AF13" s="13">
        <v>1.0</v>
      </c>
      <c r="AG13" s="15">
        <v>1.0</v>
      </c>
      <c r="AH13" s="16">
        <f t="shared" si="1"/>
        <v>30</v>
      </c>
      <c r="AI13" s="6">
        <v>0.0</v>
      </c>
      <c r="AJ13" s="17">
        <f t="shared" si="2"/>
        <v>900</v>
      </c>
      <c r="AK13" s="17">
        <f t="shared" si="4"/>
        <v>0</v>
      </c>
      <c r="AL13" s="18">
        <f t="shared" si="3"/>
        <v>1104.347826</v>
      </c>
      <c r="AM13" s="19">
        <v>1240.0</v>
      </c>
      <c r="AN13" s="20">
        <f>AM13-AL13-$C$43</f>
        <v>-154.3478261</v>
      </c>
    </row>
    <row r="14">
      <c r="A14" s="4">
        <v>11.0</v>
      </c>
      <c r="B14" s="5" t="s">
        <v>24</v>
      </c>
      <c r="C14" s="13">
        <v>1.0</v>
      </c>
      <c r="D14" s="13">
        <v>1.0</v>
      </c>
      <c r="E14" s="13">
        <v>1.0</v>
      </c>
      <c r="F14" s="13">
        <v>0.0</v>
      </c>
      <c r="G14" s="13">
        <v>1.0</v>
      </c>
      <c r="H14" s="13">
        <v>1.0</v>
      </c>
      <c r="I14" s="13">
        <v>1.0</v>
      </c>
      <c r="J14" s="13">
        <v>1.0</v>
      </c>
      <c r="K14" s="13">
        <v>1.0</v>
      </c>
      <c r="L14" s="13">
        <v>1.0</v>
      </c>
      <c r="M14" s="13">
        <v>0.0</v>
      </c>
      <c r="N14" s="13">
        <v>0.0</v>
      </c>
      <c r="O14" s="13">
        <v>0.0</v>
      </c>
      <c r="P14" s="13">
        <v>0.0</v>
      </c>
      <c r="Q14" s="13">
        <v>0.0</v>
      </c>
      <c r="R14" s="13">
        <v>0.0</v>
      </c>
      <c r="S14" s="13">
        <v>0.0</v>
      </c>
      <c r="T14" s="13">
        <v>0.0</v>
      </c>
      <c r="U14" s="14">
        <v>0.0</v>
      </c>
      <c r="V14" s="13">
        <v>0.0</v>
      </c>
      <c r="W14" s="13">
        <v>0.0</v>
      </c>
      <c r="X14" s="13">
        <v>0.0</v>
      </c>
      <c r="Y14" s="13">
        <v>0.0</v>
      </c>
      <c r="Z14" s="13">
        <v>0.0</v>
      </c>
      <c r="AA14" s="13">
        <v>0.0</v>
      </c>
      <c r="AB14" s="13">
        <v>0.0</v>
      </c>
      <c r="AC14" s="13">
        <v>0.0</v>
      </c>
      <c r="AD14" s="13">
        <v>0.0</v>
      </c>
      <c r="AE14" s="13">
        <v>0.0</v>
      </c>
      <c r="AF14" s="13">
        <v>0.0</v>
      </c>
      <c r="AG14" s="15">
        <v>0.0</v>
      </c>
      <c r="AH14" s="16">
        <f t="shared" si="1"/>
        <v>9</v>
      </c>
      <c r="AI14" s="6">
        <v>0.0</v>
      </c>
      <c r="AJ14" s="17">
        <f t="shared" si="2"/>
        <v>270</v>
      </c>
      <c r="AK14" s="17">
        <f t="shared" si="4"/>
        <v>0</v>
      </c>
      <c r="AL14" s="18">
        <f t="shared" si="3"/>
        <v>474.3478261</v>
      </c>
      <c r="AM14" s="19">
        <v>660.0</v>
      </c>
      <c r="AN14" s="20">
        <f>AM14-AL14-$C$43-N43</f>
        <v>-134.3478261</v>
      </c>
    </row>
    <row r="15">
      <c r="A15" s="4">
        <v>12.0</v>
      </c>
      <c r="B15" s="5" t="s">
        <v>25</v>
      </c>
      <c r="C15" s="22" t="s">
        <v>19</v>
      </c>
      <c r="D15" s="13">
        <v>0.0</v>
      </c>
      <c r="E15" s="13">
        <v>0.0</v>
      </c>
      <c r="F15" s="13">
        <v>0.0</v>
      </c>
      <c r="G15" s="13">
        <v>0.0</v>
      </c>
      <c r="H15" s="13">
        <v>0.0</v>
      </c>
      <c r="I15" s="13">
        <v>1.0</v>
      </c>
      <c r="J15" s="13">
        <v>1.0</v>
      </c>
      <c r="K15" s="13">
        <v>1.0</v>
      </c>
      <c r="L15" s="13">
        <v>1.0</v>
      </c>
      <c r="M15" s="13">
        <v>1.0</v>
      </c>
      <c r="N15" s="13">
        <v>1.0</v>
      </c>
      <c r="O15" s="13">
        <v>1.0</v>
      </c>
      <c r="P15" s="13">
        <v>1.0</v>
      </c>
      <c r="Q15" s="13">
        <v>1.0</v>
      </c>
      <c r="R15" s="13">
        <v>1.0</v>
      </c>
      <c r="S15" s="13">
        <v>1.0</v>
      </c>
      <c r="T15" s="13">
        <v>1.0</v>
      </c>
      <c r="U15" s="14">
        <v>0.0</v>
      </c>
      <c r="V15" s="13">
        <v>1.0</v>
      </c>
      <c r="W15" s="13">
        <v>1.0</v>
      </c>
      <c r="X15" s="13">
        <v>1.0</v>
      </c>
      <c r="Y15" s="13">
        <v>1.0</v>
      </c>
      <c r="Z15" s="13">
        <v>1.0</v>
      </c>
      <c r="AA15" s="13">
        <v>1.0</v>
      </c>
      <c r="AB15" s="13">
        <v>1.0</v>
      </c>
      <c r="AC15" s="13">
        <v>1.0</v>
      </c>
      <c r="AD15" s="13">
        <v>1.0</v>
      </c>
      <c r="AE15" s="13">
        <v>1.0</v>
      </c>
      <c r="AF15" s="13">
        <v>1.0</v>
      </c>
      <c r="AG15" s="15">
        <v>1.0</v>
      </c>
      <c r="AH15" s="16">
        <f t="shared" si="1"/>
        <v>24</v>
      </c>
      <c r="AI15" s="6">
        <v>1.0</v>
      </c>
      <c r="AJ15" s="17">
        <f t="shared" si="2"/>
        <v>720</v>
      </c>
      <c r="AK15" s="17">
        <f t="shared" si="4"/>
        <v>20</v>
      </c>
      <c r="AL15" s="18">
        <f t="shared" si="3"/>
        <v>944.3478261</v>
      </c>
      <c r="AM15" s="19">
        <v>702.0</v>
      </c>
      <c r="AN15" s="20">
        <f>AM15-AL15-$C$43</f>
        <v>-532.3478261</v>
      </c>
    </row>
    <row r="16">
      <c r="A16" s="4">
        <v>13.0</v>
      </c>
      <c r="B16" s="5" t="s">
        <v>26</v>
      </c>
      <c r="C16" s="13">
        <v>0.0</v>
      </c>
      <c r="D16" s="22" t="s">
        <v>19</v>
      </c>
      <c r="E16" s="22" t="s">
        <v>19</v>
      </c>
      <c r="F16" s="22" t="s">
        <v>19</v>
      </c>
      <c r="G16" s="13">
        <v>0.0</v>
      </c>
      <c r="H16" s="22" t="s">
        <v>19</v>
      </c>
      <c r="I16" s="22" t="s">
        <v>19</v>
      </c>
      <c r="J16" s="22" t="s">
        <v>19</v>
      </c>
      <c r="K16" s="22" t="s">
        <v>19</v>
      </c>
      <c r="L16" s="22" t="s">
        <v>19</v>
      </c>
      <c r="M16" s="22" t="s">
        <v>19</v>
      </c>
      <c r="N16" s="13">
        <v>0.0</v>
      </c>
      <c r="O16" s="13">
        <v>0.0</v>
      </c>
      <c r="P16" s="13">
        <v>0.0</v>
      </c>
      <c r="Q16" s="13">
        <v>0.0</v>
      </c>
      <c r="R16" s="13">
        <v>0.0</v>
      </c>
      <c r="S16" s="13">
        <v>0.0</v>
      </c>
      <c r="T16" s="13">
        <v>0.0</v>
      </c>
      <c r="U16" s="14">
        <v>0.0</v>
      </c>
      <c r="V16" s="13">
        <v>0.0</v>
      </c>
      <c r="W16" s="13">
        <v>0.0</v>
      </c>
      <c r="X16" s="13">
        <v>0.0</v>
      </c>
      <c r="Y16" s="13">
        <v>0.0</v>
      </c>
      <c r="Z16" s="13">
        <v>0.0</v>
      </c>
      <c r="AA16" s="13">
        <v>0.0</v>
      </c>
      <c r="AB16" s="13">
        <v>0.0</v>
      </c>
      <c r="AC16" s="13">
        <v>0.0</v>
      </c>
      <c r="AD16" s="13">
        <v>0.0</v>
      </c>
      <c r="AE16" s="13">
        <v>0.0</v>
      </c>
      <c r="AF16" s="13">
        <v>0.0</v>
      </c>
      <c r="AG16" s="15">
        <v>0.0</v>
      </c>
      <c r="AH16" s="16">
        <f t="shared" si="1"/>
        <v>0</v>
      </c>
      <c r="AI16" s="6">
        <v>9.0</v>
      </c>
      <c r="AJ16" s="17">
        <f t="shared" si="2"/>
        <v>0</v>
      </c>
      <c r="AK16" s="17">
        <f t="shared" si="4"/>
        <v>180</v>
      </c>
      <c r="AL16" s="18">
        <f t="shared" si="3"/>
        <v>384.3478261</v>
      </c>
      <c r="AM16" s="19">
        <v>532.0</v>
      </c>
      <c r="AN16" s="20">
        <f>AM16-AL16-$C$43-N40</f>
        <v>-202.3478261</v>
      </c>
    </row>
    <row r="17">
      <c r="A17" s="4">
        <v>14.0</v>
      </c>
      <c r="B17" s="5" t="s">
        <v>27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3">
        <v>0.0</v>
      </c>
      <c r="O17" s="13">
        <v>0.0</v>
      </c>
      <c r="P17" s="13">
        <v>0.0</v>
      </c>
      <c r="Q17" s="13">
        <v>0.0</v>
      </c>
      <c r="R17" s="13">
        <v>0.0</v>
      </c>
      <c r="S17" s="13">
        <v>0.0</v>
      </c>
      <c r="T17" s="13">
        <v>0.0</v>
      </c>
      <c r="U17" s="14">
        <v>0.0</v>
      </c>
      <c r="V17" s="13">
        <v>0.0</v>
      </c>
      <c r="W17" s="13">
        <v>0.0</v>
      </c>
      <c r="X17" s="13">
        <v>0.0</v>
      </c>
      <c r="Y17" s="13">
        <v>0.0</v>
      </c>
      <c r="Z17" s="13">
        <v>0.0</v>
      </c>
      <c r="AA17" s="13">
        <v>0.0</v>
      </c>
      <c r="AB17" s="13">
        <v>0.0</v>
      </c>
      <c r="AC17" s="13">
        <v>0.0</v>
      </c>
      <c r="AD17" s="13">
        <v>0.0</v>
      </c>
      <c r="AE17" s="13">
        <v>0.0</v>
      </c>
      <c r="AF17" s="13">
        <v>0.0</v>
      </c>
      <c r="AG17" s="15">
        <v>0.0</v>
      </c>
      <c r="AH17" s="16">
        <f t="shared" si="1"/>
        <v>0</v>
      </c>
      <c r="AI17" s="6">
        <v>0.0</v>
      </c>
      <c r="AJ17" s="17">
        <f t="shared" si="2"/>
        <v>0</v>
      </c>
      <c r="AK17" s="17">
        <f t="shared" si="4"/>
        <v>0</v>
      </c>
      <c r="AL17" s="18">
        <f t="shared" si="3"/>
        <v>204.3478261</v>
      </c>
      <c r="AM17" s="19">
        <v>-113.0</v>
      </c>
      <c r="AN17" s="20">
        <f>AM17-AL17-$C$43-N38</f>
        <v>-697.3478261</v>
      </c>
    </row>
    <row r="18">
      <c r="A18" s="4">
        <v>15.0</v>
      </c>
      <c r="B18" s="5" t="s">
        <v>28</v>
      </c>
      <c r="C18" s="13">
        <v>1.0</v>
      </c>
      <c r="D18" s="13">
        <v>1.0</v>
      </c>
      <c r="E18" s="13">
        <v>1.0</v>
      </c>
      <c r="F18" s="13">
        <v>1.0</v>
      </c>
      <c r="G18" s="13">
        <v>1.0</v>
      </c>
      <c r="H18" s="13">
        <v>1.0</v>
      </c>
      <c r="I18" s="13">
        <v>1.0</v>
      </c>
      <c r="J18" s="13">
        <v>1.0</v>
      </c>
      <c r="K18" s="13">
        <v>1.0</v>
      </c>
      <c r="L18" s="13">
        <v>1.0</v>
      </c>
      <c r="M18" s="13">
        <v>1.0</v>
      </c>
      <c r="N18" s="13">
        <v>1.0</v>
      </c>
      <c r="O18" s="13">
        <v>1.0</v>
      </c>
      <c r="P18" s="13">
        <v>1.0</v>
      </c>
      <c r="Q18" s="13">
        <v>1.0</v>
      </c>
      <c r="R18" s="21">
        <v>2.0</v>
      </c>
      <c r="S18" s="21">
        <v>2.0</v>
      </c>
      <c r="T18" s="13">
        <v>1.0</v>
      </c>
      <c r="U18" s="14">
        <v>0.0</v>
      </c>
      <c r="V18" s="13">
        <v>0.0</v>
      </c>
      <c r="W18" s="13">
        <v>0.0</v>
      </c>
      <c r="X18" s="13">
        <v>1.0</v>
      </c>
      <c r="Y18" s="13">
        <v>1.0</v>
      </c>
      <c r="Z18" s="13">
        <v>1.0</v>
      </c>
      <c r="AA18" s="13">
        <v>1.0</v>
      </c>
      <c r="AB18" s="13">
        <v>1.0</v>
      </c>
      <c r="AC18" s="13">
        <v>1.0</v>
      </c>
      <c r="AD18" s="13">
        <v>1.0</v>
      </c>
      <c r="AE18" s="13">
        <v>1.0</v>
      </c>
      <c r="AF18" s="13">
        <v>1.0</v>
      </c>
      <c r="AG18" s="15">
        <v>1.0</v>
      </c>
      <c r="AH18" s="16">
        <f t="shared" si="1"/>
        <v>30</v>
      </c>
      <c r="AI18" s="6">
        <v>0.0</v>
      </c>
      <c r="AJ18" s="17">
        <f t="shared" si="2"/>
        <v>900</v>
      </c>
      <c r="AK18" s="17">
        <f t="shared" si="4"/>
        <v>0</v>
      </c>
      <c r="AL18" s="18">
        <f t="shared" si="3"/>
        <v>1104.347826</v>
      </c>
      <c r="AM18" s="19">
        <v>1190.0</v>
      </c>
      <c r="AN18" s="20">
        <f>AM18-AL18-$C$43-X39</f>
        <v>-214.3478261</v>
      </c>
    </row>
    <row r="19">
      <c r="A19" s="4">
        <v>16.0</v>
      </c>
      <c r="B19" s="5" t="s">
        <v>29</v>
      </c>
      <c r="C19" s="13">
        <v>1.0</v>
      </c>
      <c r="D19" s="13">
        <v>1.0</v>
      </c>
      <c r="E19" s="13">
        <v>1.0</v>
      </c>
      <c r="F19" s="13">
        <v>1.0</v>
      </c>
      <c r="G19" s="13">
        <v>1.0</v>
      </c>
      <c r="H19" s="13">
        <v>1.0</v>
      </c>
      <c r="I19" s="13">
        <v>1.0</v>
      </c>
      <c r="J19" s="13">
        <v>1.0</v>
      </c>
      <c r="K19" s="13">
        <v>1.0</v>
      </c>
      <c r="L19" s="13">
        <v>1.0</v>
      </c>
      <c r="M19" s="13">
        <v>1.0</v>
      </c>
      <c r="N19" s="13">
        <v>1.0</v>
      </c>
      <c r="O19" s="13">
        <v>1.0</v>
      </c>
      <c r="P19" s="13">
        <v>1.0</v>
      </c>
      <c r="Q19" s="13">
        <v>1.0</v>
      </c>
      <c r="R19" s="21">
        <v>2.0</v>
      </c>
      <c r="S19" s="21">
        <v>2.0</v>
      </c>
      <c r="T19" s="13">
        <v>1.0</v>
      </c>
      <c r="U19" s="14">
        <v>0.0</v>
      </c>
      <c r="V19" s="13">
        <v>1.0</v>
      </c>
      <c r="W19" s="13">
        <v>1.0</v>
      </c>
      <c r="X19" s="13">
        <v>1.0</v>
      </c>
      <c r="Y19" s="13">
        <v>0.0</v>
      </c>
      <c r="Z19" s="13">
        <v>0.0</v>
      </c>
      <c r="AA19" s="13">
        <v>0.0</v>
      </c>
      <c r="AB19" s="13">
        <v>0.0</v>
      </c>
      <c r="AC19" s="13">
        <v>0.0</v>
      </c>
      <c r="AD19" s="13">
        <v>0.0</v>
      </c>
      <c r="AE19" s="13">
        <v>0.0</v>
      </c>
      <c r="AF19" s="13">
        <v>0.0</v>
      </c>
      <c r="AG19" s="15">
        <v>1.0</v>
      </c>
      <c r="AH19" s="16">
        <f t="shared" si="1"/>
        <v>24</v>
      </c>
      <c r="AI19" s="6">
        <v>0.0</v>
      </c>
      <c r="AJ19" s="17">
        <f t="shared" si="2"/>
        <v>720</v>
      </c>
      <c r="AK19" s="17">
        <f t="shared" si="4"/>
        <v>0</v>
      </c>
      <c r="AL19" s="18">
        <f t="shared" si="3"/>
        <v>924.3478261</v>
      </c>
      <c r="AM19" s="19">
        <v>1325.0</v>
      </c>
      <c r="AN19" s="20">
        <f>AM19-AL19-$C$43-N45-X41</f>
        <v>70.65217391</v>
      </c>
    </row>
    <row r="20">
      <c r="A20" s="4">
        <v>17.0</v>
      </c>
      <c r="B20" s="5" t="s">
        <v>30</v>
      </c>
      <c r="C20" s="13">
        <v>1.0</v>
      </c>
      <c r="D20" s="13">
        <v>1.0</v>
      </c>
      <c r="E20" s="13">
        <v>1.0</v>
      </c>
      <c r="F20" s="13">
        <v>1.0</v>
      </c>
      <c r="G20" s="13">
        <v>1.0</v>
      </c>
      <c r="H20" s="13">
        <v>1.0</v>
      </c>
      <c r="I20" s="13">
        <v>1.0</v>
      </c>
      <c r="J20" s="13">
        <v>1.0</v>
      </c>
      <c r="K20" s="13">
        <v>1.0</v>
      </c>
      <c r="L20" s="13">
        <v>1.0</v>
      </c>
      <c r="M20" s="13">
        <v>0.0</v>
      </c>
      <c r="N20" s="13">
        <v>0.0</v>
      </c>
      <c r="O20" s="13">
        <v>1.0</v>
      </c>
      <c r="P20" s="13">
        <v>1.0</v>
      </c>
      <c r="Q20" s="13">
        <v>1.0</v>
      </c>
      <c r="R20" s="13">
        <v>1.0</v>
      </c>
      <c r="S20" s="13">
        <v>0.0</v>
      </c>
      <c r="T20" s="21">
        <v>2.0</v>
      </c>
      <c r="U20" s="14">
        <v>0.0</v>
      </c>
      <c r="V20" s="22" t="s">
        <v>13</v>
      </c>
      <c r="W20" s="13">
        <v>0.0</v>
      </c>
      <c r="X20" s="13">
        <v>1.0</v>
      </c>
      <c r="Y20" s="13">
        <v>0.0</v>
      </c>
      <c r="Z20" s="13">
        <v>0.0</v>
      </c>
      <c r="AA20" s="13">
        <v>0.0</v>
      </c>
      <c r="AB20" s="13">
        <v>0.0</v>
      </c>
      <c r="AC20" s="13">
        <v>0.0</v>
      </c>
      <c r="AD20" s="13">
        <v>0.0</v>
      </c>
      <c r="AE20" s="13">
        <v>1.0</v>
      </c>
      <c r="AF20" s="13">
        <v>0.0</v>
      </c>
      <c r="AG20" s="15">
        <v>0.0</v>
      </c>
      <c r="AH20" s="16">
        <f t="shared" si="1"/>
        <v>18</v>
      </c>
      <c r="AI20" s="6">
        <v>1.0</v>
      </c>
      <c r="AJ20" s="17">
        <f t="shared" si="2"/>
        <v>540</v>
      </c>
      <c r="AK20" s="17">
        <f t="shared" si="4"/>
        <v>20</v>
      </c>
      <c r="AL20" s="18">
        <f t="shared" si="3"/>
        <v>764.3478261</v>
      </c>
      <c r="AM20" s="19">
        <v>1260.0</v>
      </c>
      <c r="AN20" s="20">
        <f>AM20-AL20-$C$43-X42</f>
        <v>200.6521739</v>
      </c>
    </row>
    <row r="21">
      <c r="A21" s="4">
        <v>18.0</v>
      </c>
      <c r="B21" s="5" t="s">
        <v>31</v>
      </c>
      <c r="C21" s="13">
        <v>0.0</v>
      </c>
      <c r="D21" s="13">
        <v>0.0</v>
      </c>
      <c r="E21" s="13">
        <v>0.0</v>
      </c>
      <c r="F21" s="13">
        <v>0.0</v>
      </c>
      <c r="G21" s="13">
        <v>0.0</v>
      </c>
      <c r="H21" s="13">
        <v>0.0</v>
      </c>
      <c r="I21" s="13">
        <v>0.0</v>
      </c>
      <c r="J21" s="13">
        <v>0.0</v>
      </c>
      <c r="K21" s="13">
        <v>0.0</v>
      </c>
      <c r="L21" s="13">
        <v>0.0</v>
      </c>
      <c r="M21" s="13">
        <v>0.0</v>
      </c>
      <c r="N21" s="13">
        <v>0.0</v>
      </c>
      <c r="O21" s="13">
        <v>0.0</v>
      </c>
      <c r="P21" s="22" t="s">
        <v>19</v>
      </c>
      <c r="Q21" s="13">
        <v>0.0</v>
      </c>
      <c r="R21" s="13">
        <v>0.0</v>
      </c>
      <c r="S21" s="13">
        <v>0.0</v>
      </c>
      <c r="T21" s="13">
        <v>0.0</v>
      </c>
      <c r="U21" s="14">
        <v>0.0</v>
      </c>
      <c r="V21" s="13">
        <v>0.0</v>
      </c>
      <c r="W21" s="13">
        <v>0.0</v>
      </c>
      <c r="X21" s="13">
        <v>0.0</v>
      </c>
      <c r="Y21" s="13">
        <v>0.0</v>
      </c>
      <c r="Z21" s="13">
        <v>0.0</v>
      </c>
      <c r="AA21" s="13">
        <v>0.0</v>
      </c>
      <c r="AB21" s="13">
        <v>0.0</v>
      </c>
      <c r="AC21" s="13">
        <v>0.0</v>
      </c>
      <c r="AD21" s="13">
        <v>0.0</v>
      </c>
      <c r="AE21" s="13">
        <v>0.0</v>
      </c>
      <c r="AF21" s="13">
        <v>0.0</v>
      </c>
      <c r="AG21" s="15">
        <v>0.0</v>
      </c>
      <c r="AH21" s="16">
        <f t="shared" si="1"/>
        <v>0</v>
      </c>
      <c r="AI21" s="6">
        <v>1.0</v>
      </c>
      <c r="AJ21" s="17">
        <f t="shared" si="2"/>
        <v>0</v>
      </c>
      <c r="AK21" s="17">
        <f t="shared" si="4"/>
        <v>20</v>
      </c>
      <c r="AL21" s="18">
        <f t="shared" si="3"/>
        <v>224.3478261</v>
      </c>
      <c r="AM21" s="19">
        <v>510.0</v>
      </c>
      <c r="AN21" s="20">
        <f t="shared" ref="AN21:AN26" si="7">AM21-AL21-$C$43</f>
        <v>-4.347826087</v>
      </c>
    </row>
    <row r="22">
      <c r="A22" s="4">
        <v>19.0</v>
      </c>
      <c r="B22" s="5" t="s">
        <v>32</v>
      </c>
      <c r="C22" s="13">
        <v>1.0</v>
      </c>
      <c r="D22" s="13">
        <v>1.0</v>
      </c>
      <c r="E22" s="13">
        <v>1.0</v>
      </c>
      <c r="F22" s="13">
        <v>1.0</v>
      </c>
      <c r="G22" s="13">
        <v>1.0</v>
      </c>
      <c r="H22" s="13">
        <v>1.0</v>
      </c>
      <c r="I22" s="13">
        <v>1.0</v>
      </c>
      <c r="J22" s="13">
        <v>1.0</v>
      </c>
      <c r="K22" s="13">
        <v>1.0</v>
      </c>
      <c r="L22" s="13">
        <v>1.0</v>
      </c>
      <c r="M22" s="13">
        <v>1.0</v>
      </c>
      <c r="N22" s="13">
        <v>0.0</v>
      </c>
      <c r="O22" s="13">
        <v>0.0</v>
      </c>
      <c r="P22" s="13">
        <v>0.0</v>
      </c>
      <c r="Q22" s="13">
        <v>0.0</v>
      </c>
      <c r="R22" s="13">
        <v>0.0</v>
      </c>
      <c r="S22" s="13">
        <v>0.0</v>
      </c>
      <c r="T22" s="13">
        <v>0.0</v>
      </c>
      <c r="U22" s="14">
        <v>0.0</v>
      </c>
      <c r="V22" s="13">
        <v>0.0</v>
      </c>
      <c r="W22" s="13">
        <v>0.0</v>
      </c>
      <c r="X22" s="13">
        <v>0.0</v>
      </c>
      <c r="Y22" s="13">
        <v>0.0</v>
      </c>
      <c r="Z22" s="13">
        <v>0.0</v>
      </c>
      <c r="AA22" s="13">
        <v>0.0</v>
      </c>
      <c r="AB22" s="13">
        <v>0.0</v>
      </c>
      <c r="AC22" s="13">
        <v>0.0</v>
      </c>
      <c r="AD22" s="13">
        <v>0.0</v>
      </c>
      <c r="AE22" s="13">
        <v>0.0</v>
      </c>
      <c r="AF22" s="13">
        <v>0.0</v>
      </c>
      <c r="AG22" s="15">
        <v>0.0</v>
      </c>
      <c r="AH22" s="16">
        <f t="shared" si="1"/>
        <v>11</v>
      </c>
      <c r="AI22" s="6">
        <v>0.0</v>
      </c>
      <c r="AJ22" s="17">
        <f t="shared" si="2"/>
        <v>330</v>
      </c>
      <c r="AK22" s="17">
        <f t="shared" si="4"/>
        <v>0</v>
      </c>
      <c r="AL22" s="18">
        <f t="shared" si="3"/>
        <v>534.3478261</v>
      </c>
      <c r="AM22" s="19">
        <v>837.0</v>
      </c>
      <c r="AN22" s="20">
        <f t="shared" si="7"/>
        <v>12.65217391</v>
      </c>
    </row>
    <row r="23">
      <c r="A23" s="4">
        <v>20.0</v>
      </c>
      <c r="B23" s="5" t="s">
        <v>33</v>
      </c>
      <c r="C23" s="13">
        <v>1.0</v>
      </c>
      <c r="D23" s="13">
        <v>1.0</v>
      </c>
      <c r="E23" s="13">
        <v>1.0</v>
      </c>
      <c r="F23" s="13">
        <v>1.0</v>
      </c>
      <c r="G23" s="13">
        <v>1.0</v>
      </c>
      <c r="H23" s="13">
        <v>1.0</v>
      </c>
      <c r="I23" s="13">
        <v>1.0</v>
      </c>
      <c r="J23" s="13">
        <v>1.0</v>
      </c>
      <c r="K23" s="13">
        <v>1.0</v>
      </c>
      <c r="L23" s="13">
        <v>1.0</v>
      </c>
      <c r="M23" s="13">
        <v>1.0</v>
      </c>
      <c r="N23" s="13">
        <v>1.0</v>
      </c>
      <c r="O23" s="13">
        <v>1.0</v>
      </c>
      <c r="P23" s="13">
        <v>0.0</v>
      </c>
      <c r="Q23" s="13">
        <v>1.0</v>
      </c>
      <c r="R23" s="13">
        <v>1.0</v>
      </c>
      <c r="S23" s="13">
        <v>1.0</v>
      </c>
      <c r="T23" s="13">
        <v>1.0</v>
      </c>
      <c r="U23" s="14">
        <v>0.0</v>
      </c>
      <c r="V23" s="13">
        <v>1.0</v>
      </c>
      <c r="W23" s="13">
        <v>1.0</v>
      </c>
      <c r="X23" s="13">
        <v>1.0</v>
      </c>
      <c r="Y23" s="13">
        <v>1.0</v>
      </c>
      <c r="Z23" s="13">
        <v>1.0</v>
      </c>
      <c r="AA23" s="13">
        <v>1.0</v>
      </c>
      <c r="AB23" s="13">
        <v>1.0</v>
      </c>
      <c r="AC23" s="13">
        <v>0.0</v>
      </c>
      <c r="AD23" s="13">
        <v>1.0</v>
      </c>
      <c r="AE23" s="13">
        <v>1.0</v>
      </c>
      <c r="AF23" s="13">
        <v>1.0</v>
      </c>
      <c r="AG23" s="15">
        <v>1.0</v>
      </c>
      <c r="AH23" s="16">
        <f t="shared" si="1"/>
        <v>28</v>
      </c>
      <c r="AI23" s="6">
        <v>0.0</v>
      </c>
      <c r="AJ23" s="17">
        <f t="shared" si="2"/>
        <v>840</v>
      </c>
      <c r="AK23" s="17">
        <f t="shared" si="4"/>
        <v>0</v>
      </c>
      <c r="AL23" s="18">
        <f t="shared" si="3"/>
        <v>1044.347826</v>
      </c>
      <c r="AM23" s="19">
        <v>1290.0</v>
      </c>
      <c r="AN23" s="20">
        <f t="shared" si="7"/>
        <v>-44.34782609</v>
      </c>
    </row>
    <row r="24">
      <c r="A24" s="4">
        <v>21.0</v>
      </c>
      <c r="B24" s="5" t="s">
        <v>34</v>
      </c>
      <c r="C24" s="13">
        <v>1.0</v>
      </c>
      <c r="D24" s="13">
        <v>1.0</v>
      </c>
      <c r="E24" s="13">
        <v>1.0</v>
      </c>
      <c r="F24" s="13">
        <v>1.0</v>
      </c>
      <c r="G24" s="13">
        <v>1.0</v>
      </c>
      <c r="H24" s="13">
        <v>0.0</v>
      </c>
      <c r="I24" s="13">
        <v>1.0</v>
      </c>
      <c r="J24" s="13">
        <v>1.0</v>
      </c>
      <c r="K24" s="13">
        <v>1.0</v>
      </c>
      <c r="L24" s="13">
        <v>1.0</v>
      </c>
      <c r="M24" s="13">
        <v>1.0</v>
      </c>
      <c r="N24" s="13">
        <v>1.0</v>
      </c>
      <c r="O24" s="13">
        <v>1.0</v>
      </c>
      <c r="P24" s="13">
        <v>1.0</v>
      </c>
      <c r="Q24" s="13">
        <v>1.0</v>
      </c>
      <c r="R24" s="13">
        <v>1.0</v>
      </c>
      <c r="S24" s="13">
        <v>1.0</v>
      </c>
      <c r="T24" s="13">
        <v>1.0</v>
      </c>
      <c r="U24" s="14">
        <v>0.0</v>
      </c>
      <c r="V24" s="13">
        <v>0.0</v>
      </c>
      <c r="W24" s="13">
        <v>0.0</v>
      </c>
      <c r="X24" s="13">
        <v>0.0</v>
      </c>
      <c r="Y24" s="13">
        <v>0.0</v>
      </c>
      <c r="Z24" s="13">
        <v>0.0</v>
      </c>
      <c r="AA24" s="13">
        <v>0.0</v>
      </c>
      <c r="AB24" s="13">
        <v>1.0</v>
      </c>
      <c r="AC24" s="13">
        <v>0.0</v>
      </c>
      <c r="AD24" s="13">
        <v>1.0</v>
      </c>
      <c r="AE24" s="13">
        <v>1.0</v>
      </c>
      <c r="AF24" s="13">
        <v>1.0</v>
      </c>
      <c r="AG24" s="15">
        <v>1.0</v>
      </c>
      <c r="AH24" s="16">
        <f t="shared" si="1"/>
        <v>22</v>
      </c>
      <c r="AI24" s="6">
        <v>0.0</v>
      </c>
      <c r="AJ24" s="17">
        <f t="shared" si="2"/>
        <v>660</v>
      </c>
      <c r="AK24" s="17">
        <f t="shared" si="4"/>
        <v>0</v>
      </c>
      <c r="AL24" s="18">
        <f t="shared" si="3"/>
        <v>864.3478261</v>
      </c>
      <c r="AM24" s="19">
        <v>1285.0</v>
      </c>
      <c r="AN24" s="20">
        <f t="shared" si="7"/>
        <v>130.6521739</v>
      </c>
    </row>
    <row r="25">
      <c r="A25" s="4">
        <v>22.0</v>
      </c>
      <c r="B25" s="5" t="s">
        <v>35</v>
      </c>
      <c r="C25" s="13">
        <v>1.0</v>
      </c>
      <c r="D25" s="13">
        <v>1.0</v>
      </c>
      <c r="E25" s="13">
        <v>1.0</v>
      </c>
      <c r="F25" s="13">
        <v>1.0</v>
      </c>
      <c r="G25" s="13">
        <v>1.0</v>
      </c>
      <c r="H25" s="13">
        <v>1.0</v>
      </c>
      <c r="I25" s="13">
        <v>1.0</v>
      </c>
      <c r="J25" s="13">
        <v>1.0</v>
      </c>
      <c r="K25" s="13">
        <v>1.0</v>
      </c>
      <c r="L25" s="13">
        <v>1.0</v>
      </c>
      <c r="M25" s="13">
        <v>1.0</v>
      </c>
      <c r="N25" s="22" t="s">
        <v>13</v>
      </c>
      <c r="O25" s="13">
        <v>1.0</v>
      </c>
      <c r="P25" s="13">
        <v>0.0</v>
      </c>
      <c r="Q25" s="13">
        <v>1.0</v>
      </c>
      <c r="R25" s="13">
        <v>1.0</v>
      </c>
      <c r="S25" s="13">
        <v>1.0</v>
      </c>
      <c r="T25" s="13">
        <v>1.0</v>
      </c>
      <c r="U25" s="14">
        <v>0.0</v>
      </c>
      <c r="V25" s="13">
        <v>1.0</v>
      </c>
      <c r="W25" s="13">
        <v>1.0</v>
      </c>
      <c r="X25" s="13">
        <v>1.0</v>
      </c>
      <c r="Y25" s="13">
        <v>1.0</v>
      </c>
      <c r="Z25" s="22" t="s">
        <v>19</v>
      </c>
      <c r="AA25" s="13">
        <v>1.0</v>
      </c>
      <c r="AB25" s="13">
        <v>1.0</v>
      </c>
      <c r="AC25" s="13">
        <v>0.0</v>
      </c>
      <c r="AD25" s="13">
        <v>0.0</v>
      </c>
      <c r="AE25" s="13">
        <v>1.0</v>
      </c>
      <c r="AF25" s="13">
        <v>1.0</v>
      </c>
      <c r="AG25" s="15">
        <v>1.0</v>
      </c>
      <c r="AH25" s="16">
        <f t="shared" si="1"/>
        <v>25</v>
      </c>
      <c r="AI25" s="6">
        <v>2.0</v>
      </c>
      <c r="AJ25" s="17">
        <f t="shared" si="2"/>
        <v>750</v>
      </c>
      <c r="AK25" s="17">
        <f t="shared" si="4"/>
        <v>40</v>
      </c>
      <c r="AL25" s="18">
        <f t="shared" si="3"/>
        <v>994.3478261</v>
      </c>
      <c r="AM25" s="19">
        <v>1300.0</v>
      </c>
      <c r="AN25" s="20">
        <f t="shared" si="7"/>
        <v>15.65217391</v>
      </c>
    </row>
    <row r="26">
      <c r="A26" s="4">
        <v>23.0</v>
      </c>
      <c r="B26" s="5" t="s">
        <v>36</v>
      </c>
      <c r="C26" s="13">
        <v>1.0</v>
      </c>
      <c r="D26" s="13">
        <v>1.0</v>
      </c>
      <c r="E26" s="13">
        <v>1.0</v>
      </c>
      <c r="F26" s="13">
        <v>1.0</v>
      </c>
      <c r="G26" s="13">
        <v>1.0</v>
      </c>
      <c r="H26" s="13">
        <v>1.0</v>
      </c>
      <c r="I26" s="13">
        <v>1.0</v>
      </c>
      <c r="J26" s="13">
        <v>1.0</v>
      </c>
      <c r="K26" s="13">
        <v>1.0</v>
      </c>
      <c r="L26" s="13">
        <v>1.0</v>
      </c>
      <c r="M26" s="13">
        <v>1.0</v>
      </c>
      <c r="N26" s="13">
        <v>1.0</v>
      </c>
      <c r="O26" s="13">
        <v>1.0</v>
      </c>
      <c r="P26" s="13">
        <v>1.0</v>
      </c>
      <c r="Q26" s="13">
        <v>1.0</v>
      </c>
      <c r="R26" s="13">
        <v>1.0</v>
      </c>
      <c r="S26" s="13">
        <v>1.0</v>
      </c>
      <c r="T26" s="13">
        <v>1.0</v>
      </c>
      <c r="U26" s="14">
        <v>0.0</v>
      </c>
      <c r="V26" s="13">
        <v>1.0</v>
      </c>
      <c r="W26" s="13">
        <v>1.0</v>
      </c>
      <c r="X26" s="13">
        <v>1.0</v>
      </c>
      <c r="Y26" s="13">
        <v>1.0</v>
      </c>
      <c r="Z26" s="13">
        <v>1.0</v>
      </c>
      <c r="AA26" s="13">
        <v>1.0</v>
      </c>
      <c r="AB26" s="13">
        <v>1.0</v>
      </c>
      <c r="AC26" s="13">
        <v>1.0</v>
      </c>
      <c r="AD26" s="13">
        <v>1.0</v>
      </c>
      <c r="AE26" s="13">
        <v>1.0</v>
      </c>
      <c r="AF26" s="13">
        <v>1.0</v>
      </c>
      <c r="AG26" s="15">
        <v>1.0</v>
      </c>
      <c r="AH26" s="16">
        <f t="shared" si="1"/>
        <v>30</v>
      </c>
      <c r="AI26" s="6">
        <v>0.0</v>
      </c>
      <c r="AJ26" s="17">
        <f t="shared" si="2"/>
        <v>900</v>
      </c>
      <c r="AK26" s="17">
        <f t="shared" si="4"/>
        <v>0</v>
      </c>
      <c r="AL26" s="18">
        <f t="shared" si="3"/>
        <v>1104.347826</v>
      </c>
      <c r="AM26" s="19">
        <v>1430.0</v>
      </c>
      <c r="AN26" s="20">
        <f t="shared" si="7"/>
        <v>35.65217391</v>
      </c>
    </row>
    <row r="27">
      <c r="A27" s="1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</row>
    <row r="28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</row>
    <row r="29" ht="24.75" customHeight="1">
      <c r="A29" s="27" t="s">
        <v>37</v>
      </c>
      <c r="B29" s="28"/>
      <c r="C29" s="29" t="s">
        <v>4</v>
      </c>
      <c r="D29" s="29" t="s">
        <v>5</v>
      </c>
      <c r="E29" s="26"/>
      <c r="F29" s="30"/>
      <c r="G29" s="30"/>
      <c r="H29" s="30"/>
      <c r="I29" s="30"/>
      <c r="J29" s="30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5" t="s">
        <v>38</v>
      </c>
      <c r="AF29" s="26"/>
      <c r="AG29" s="26"/>
      <c r="AH29" s="26"/>
      <c r="AI29" s="26"/>
      <c r="AJ29" s="26"/>
      <c r="AK29" s="26"/>
      <c r="AL29" s="26"/>
      <c r="AM29" s="26"/>
      <c r="AN29" s="26"/>
    </row>
    <row r="30">
      <c r="A30" s="31"/>
      <c r="B30" s="32"/>
      <c r="C30" s="33">
        <v>30.0</v>
      </c>
      <c r="D30" s="33">
        <v>20.0</v>
      </c>
      <c r="E30" s="26"/>
      <c r="F30" s="30"/>
      <c r="G30" s="30"/>
      <c r="H30" s="30"/>
      <c r="I30" s="30"/>
      <c r="J30" s="30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</row>
    <row r="31">
      <c r="A31" s="34"/>
      <c r="B31" s="34"/>
      <c r="C31" s="34"/>
      <c r="D31" s="34"/>
      <c r="E31" s="26"/>
      <c r="F31" s="30"/>
      <c r="G31" s="30"/>
      <c r="H31" s="30"/>
      <c r="I31" s="30"/>
      <c r="J31" s="30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</row>
    <row r="32">
      <c r="A32" s="35" t="s">
        <v>39</v>
      </c>
      <c r="B32" s="35" t="s">
        <v>40</v>
      </c>
      <c r="C32" s="36" t="s">
        <v>41</v>
      </c>
      <c r="D32" s="37"/>
      <c r="E32" s="26"/>
      <c r="F32" s="26"/>
      <c r="G32" s="26"/>
      <c r="H32" s="26"/>
      <c r="I32" s="30"/>
      <c r="J32" s="30"/>
      <c r="K32" s="30"/>
      <c r="L32" s="30"/>
      <c r="M32" s="30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</row>
    <row r="33">
      <c r="A33" s="38" t="s">
        <v>42</v>
      </c>
      <c r="B33" s="38">
        <v>25.0</v>
      </c>
      <c r="C33" s="36" t="s">
        <v>43</v>
      </c>
      <c r="D33" s="37"/>
      <c r="E33" s="26"/>
      <c r="F33" s="26"/>
      <c r="G33" s="26"/>
      <c r="H33" s="26"/>
      <c r="I33" s="30"/>
      <c r="J33" s="30"/>
      <c r="K33" s="30"/>
      <c r="L33" s="30"/>
      <c r="M33" s="3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</row>
    <row r="34" ht="30.75" customHeight="1">
      <c r="A34" s="39" t="s">
        <v>44</v>
      </c>
      <c r="B34" s="38">
        <v>30.0</v>
      </c>
      <c r="C34" s="36" t="s">
        <v>45</v>
      </c>
      <c r="D34" s="37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</row>
    <row r="35" ht="31.5" customHeight="1">
      <c r="A35" s="40" t="s">
        <v>46</v>
      </c>
      <c r="B35" s="38">
        <v>25.0</v>
      </c>
      <c r="C35" s="36" t="s">
        <v>47</v>
      </c>
      <c r="D35" s="37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</row>
    <row r="36">
      <c r="A36" s="38" t="s">
        <v>48</v>
      </c>
      <c r="B36" s="38">
        <v>120.0</v>
      </c>
      <c r="C36" s="36" t="s">
        <v>49</v>
      </c>
      <c r="D36" s="37"/>
      <c r="E36" s="26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</row>
    <row r="37">
      <c r="A37" s="38" t="s">
        <v>50</v>
      </c>
      <c r="B37" s="41">
        <f>SUM(B33:B36)</f>
        <v>200</v>
      </c>
      <c r="C37" s="42"/>
      <c r="D37" s="37"/>
      <c r="E37" s="26"/>
      <c r="F37" s="43" t="s">
        <v>51</v>
      </c>
      <c r="G37" s="2"/>
      <c r="H37" s="2"/>
      <c r="I37" s="2"/>
      <c r="J37" s="2"/>
      <c r="K37" s="2"/>
      <c r="L37" s="37"/>
      <c r="M37" s="44">
        <v>30.0</v>
      </c>
      <c r="N37" s="45" t="s">
        <v>52</v>
      </c>
      <c r="O37" s="37"/>
      <c r="P37" s="26"/>
      <c r="Q37" s="26"/>
      <c r="R37" s="26"/>
      <c r="S37" s="26"/>
      <c r="T37" s="46" t="s">
        <v>53</v>
      </c>
      <c r="U37" s="2"/>
      <c r="V37" s="37"/>
      <c r="W37" s="47" t="s">
        <v>40</v>
      </c>
      <c r="X37" s="48">
        <v>5.0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</row>
    <row r="38">
      <c r="A38" s="34"/>
      <c r="B38" s="34"/>
      <c r="C38" s="34"/>
      <c r="D38" s="34"/>
      <c r="E38" s="26"/>
      <c r="F38" s="49" t="s">
        <v>27</v>
      </c>
      <c r="G38" s="2"/>
      <c r="H38" s="2"/>
      <c r="I38" s="37"/>
      <c r="J38" s="4">
        <v>1.0</v>
      </c>
      <c r="K38" s="4">
        <v>1.0</v>
      </c>
      <c r="L38" s="4">
        <v>1.0</v>
      </c>
      <c r="M38" s="50">
        <f t="shared" ref="M38:M45" si="8">SUM(J38:L38)</f>
        <v>3</v>
      </c>
      <c r="N38" s="51">
        <f>CEILING(M38*M37,1)</f>
        <v>90</v>
      </c>
      <c r="O38" s="37"/>
      <c r="P38" s="26"/>
      <c r="Q38" s="26"/>
      <c r="R38" s="26"/>
      <c r="S38" s="26"/>
      <c r="T38" s="52" t="s">
        <v>16</v>
      </c>
      <c r="U38" s="2"/>
      <c r="V38" s="37"/>
      <c r="W38" s="19">
        <v>4.0</v>
      </c>
      <c r="X38" s="53">
        <f>_xlfn.CEILING.MATH(W38*X37)</f>
        <v>20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</row>
    <row r="39">
      <c r="A39" s="54" t="s">
        <v>54</v>
      </c>
      <c r="B39" s="37"/>
      <c r="C39" s="8">
        <v>30.0</v>
      </c>
      <c r="D39" s="34"/>
      <c r="E39" s="26"/>
      <c r="F39" s="49" t="s">
        <v>11</v>
      </c>
      <c r="G39" s="2"/>
      <c r="H39" s="2"/>
      <c r="I39" s="37"/>
      <c r="J39" s="4">
        <v>1.0</v>
      </c>
      <c r="K39" s="4">
        <v>0.0</v>
      </c>
      <c r="L39" s="4">
        <v>0.0</v>
      </c>
      <c r="M39" s="50">
        <f t="shared" si="8"/>
        <v>1</v>
      </c>
      <c r="N39" s="51">
        <f>CEILING(M39*M37,1)</f>
        <v>30</v>
      </c>
      <c r="O39" s="37"/>
      <c r="P39" s="26"/>
      <c r="Q39" s="26"/>
      <c r="R39" s="26"/>
      <c r="S39" s="26"/>
      <c r="T39" s="46" t="s">
        <v>28</v>
      </c>
      <c r="U39" s="2"/>
      <c r="V39" s="37"/>
      <c r="W39" s="19">
        <v>2.0</v>
      </c>
      <c r="X39" s="53">
        <f>W39*X37</f>
        <v>10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</row>
    <row r="40">
      <c r="A40" s="54" t="s">
        <v>39</v>
      </c>
      <c r="B40" s="37"/>
      <c r="C40" s="8">
        <v>150.0</v>
      </c>
      <c r="D40" s="34"/>
      <c r="E40" s="26"/>
      <c r="F40" s="49" t="s">
        <v>26</v>
      </c>
      <c r="G40" s="2"/>
      <c r="H40" s="2"/>
      <c r="I40" s="37"/>
      <c r="J40" s="4">
        <v>1.0</v>
      </c>
      <c r="K40" s="4">
        <v>1.0</v>
      </c>
      <c r="L40" s="4">
        <v>0.0</v>
      </c>
      <c r="M40" s="50">
        <f t="shared" si="8"/>
        <v>2</v>
      </c>
      <c r="N40" s="51">
        <f>CEILING(M40*M37,1)</f>
        <v>60</v>
      </c>
      <c r="O40" s="37"/>
      <c r="P40" s="26"/>
      <c r="Q40" s="26"/>
      <c r="R40" s="26"/>
      <c r="S40" s="26"/>
      <c r="T40" s="46" t="s">
        <v>21</v>
      </c>
      <c r="U40" s="2"/>
      <c r="V40" s="37"/>
      <c r="W40" s="19">
        <v>1.0</v>
      </c>
      <c r="X40" s="53">
        <f>W40*X37</f>
        <v>5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</row>
    <row r="41">
      <c r="A41" s="54" t="s">
        <v>55</v>
      </c>
      <c r="B41" s="37"/>
      <c r="C41" s="55">
        <f>_xlfn.CEILING.MATH(C39*C40)</f>
        <v>4500</v>
      </c>
      <c r="D41" s="34"/>
      <c r="E41" s="26"/>
      <c r="F41" s="49" t="s">
        <v>15</v>
      </c>
      <c r="G41" s="2"/>
      <c r="H41" s="2"/>
      <c r="I41" s="37"/>
      <c r="J41" s="4">
        <v>1.0</v>
      </c>
      <c r="K41" s="4">
        <v>0.0</v>
      </c>
      <c r="L41" s="4">
        <v>0.0</v>
      </c>
      <c r="M41" s="50">
        <f t="shared" si="8"/>
        <v>1</v>
      </c>
      <c r="N41" s="51">
        <f>CEILING(M41*M37,1)</f>
        <v>30</v>
      </c>
      <c r="O41" s="37"/>
      <c r="P41" s="26"/>
      <c r="Q41" s="26"/>
      <c r="R41" s="26"/>
      <c r="S41" s="26"/>
      <c r="T41" s="46" t="s">
        <v>29</v>
      </c>
      <c r="U41" s="2"/>
      <c r="V41" s="37"/>
      <c r="W41" s="19">
        <v>2.0</v>
      </c>
      <c r="X41" s="53">
        <f>W41*X37</f>
        <v>10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</row>
    <row r="42">
      <c r="A42" s="34"/>
      <c r="B42" s="34"/>
      <c r="C42" s="34"/>
      <c r="D42" s="34"/>
      <c r="E42" s="26"/>
      <c r="F42" s="49" t="s">
        <v>16</v>
      </c>
      <c r="G42" s="2"/>
      <c r="H42" s="2"/>
      <c r="I42" s="37"/>
      <c r="J42" s="4">
        <v>1.0</v>
      </c>
      <c r="K42" s="4">
        <v>0.0</v>
      </c>
      <c r="L42" s="4">
        <v>0.0</v>
      </c>
      <c r="M42" s="50">
        <f t="shared" si="8"/>
        <v>1</v>
      </c>
      <c r="N42" s="51">
        <f>CEILING(M42*M37,1)</f>
        <v>30</v>
      </c>
      <c r="O42" s="37"/>
      <c r="P42" s="26"/>
      <c r="Q42" s="26"/>
      <c r="R42" s="26"/>
      <c r="S42" s="26"/>
      <c r="T42" s="46" t="s">
        <v>30</v>
      </c>
      <c r="U42" s="2"/>
      <c r="V42" s="37"/>
      <c r="W42" s="19">
        <v>1.0</v>
      </c>
      <c r="X42" s="53">
        <f>W42*X37</f>
        <v>5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</row>
    <row r="43">
      <c r="A43" s="56" t="s">
        <v>56</v>
      </c>
      <c r="B43" s="37"/>
      <c r="C43" s="57">
        <v>290.0</v>
      </c>
      <c r="D43" s="34"/>
      <c r="E43" s="26"/>
      <c r="F43" s="49" t="s">
        <v>24</v>
      </c>
      <c r="G43" s="2"/>
      <c r="H43" s="2"/>
      <c r="I43" s="37"/>
      <c r="J43" s="4">
        <v>1.0</v>
      </c>
      <c r="K43" s="4">
        <v>0.0</v>
      </c>
      <c r="L43" s="4">
        <v>0.0</v>
      </c>
      <c r="M43" s="50">
        <f t="shared" si="8"/>
        <v>1</v>
      </c>
      <c r="N43" s="51">
        <f>CEILING(M43*M37,1)</f>
        <v>30</v>
      </c>
      <c r="O43" s="37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</row>
    <row r="44">
      <c r="A44" s="30"/>
      <c r="B44" s="30"/>
      <c r="C44" s="34"/>
      <c r="D44" s="34"/>
      <c r="E44" s="26"/>
      <c r="F44" s="49" t="s">
        <v>20</v>
      </c>
      <c r="G44" s="2"/>
      <c r="H44" s="2"/>
      <c r="I44" s="37"/>
      <c r="J44" s="4">
        <v>1.0</v>
      </c>
      <c r="K44" s="4">
        <v>0.0</v>
      </c>
      <c r="L44" s="4">
        <v>0.0</v>
      </c>
      <c r="M44" s="50">
        <f t="shared" si="8"/>
        <v>1</v>
      </c>
      <c r="N44" s="51">
        <f>CEILING(M44*M37,1)</f>
        <v>30</v>
      </c>
      <c r="O44" s="37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</row>
    <row r="45">
      <c r="A45" s="58" t="s">
        <v>57</v>
      </c>
      <c r="B45" s="37"/>
      <c r="C45" s="26"/>
      <c r="D45" s="26"/>
      <c r="E45" s="26"/>
      <c r="F45" s="49" t="s">
        <v>29</v>
      </c>
      <c r="G45" s="2"/>
      <c r="H45" s="2"/>
      <c r="I45" s="37"/>
      <c r="J45" s="4">
        <v>1.0</v>
      </c>
      <c r="K45" s="4">
        <v>0.0</v>
      </c>
      <c r="L45" s="4">
        <v>0.0</v>
      </c>
      <c r="M45" s="50">
        <f t="shared" si="8"/>
        <v>1</v>
      </c>
      <c r="N45" s="51">
        <f>CEILING(M45*M37,1)</f>
        <v>30</v>
      </c>
      <c r="O45" s="37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</row>
    <row r="46">
      <c r="A46" s="59">
        <f>SUM(B37+C41)</f>
        <v>4700</v>
      </c>
      <c r="B46" s="37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</row>
    <row r="48">
      <c r="A48" s="60" t="s">
        <v>58</v>
      </c>
      <c r="B48" s="37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</row>
    <row r="49">
      <c r="A49" s="61">
        <f>AVERAGE(A46/A26)</f>
        <v>204.3478261</v>
      </c>
      <c r="B49" s="37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</row>
    <row r="51" ht="46.5" customHeight="1">
      <c r="A51" s="62" t="s">
        <v>59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7"/>
      <c r="AH51" s="63" t="s">
        <v>50</v>
      </c>
      <c r="AI51" s="64" t="s">
        <v>9</v>
      </c>
      <c r="AJ51" s="28"/>
      <c r="AK51" s="65" t="s">
        <v>10</v>
      </c>
      <c r="AL51" s="28"/>
      <c r="AM51" s="26"/>
      <c r="AN51" s="26"/>
    </row>
    <row r="52">
      <c r="A52" s="4" t="s">
        <v>2</v>
      </c>
      <c r="B52" s="5" t="s">
        <v>3</v>
      </c>
      <c r="C52" s="66">
        <v>1.0</v>
      </c>
      <c r="D52" s="66">
        <v>2.0</v>
      </c>
      <c r="E52" s="66">
        <v>3.0</v>
      </c>
      <c r="F52" s="66">
        <v>4.0</v>
      </c>
      <c r="G52" s="66">
        <v>5.0</v>
      </c>
      <c r="H52" s="66">
        <v>6.0</v>
      </c>
      <c r="I52" s="66">
        <v>7.0</v>
      </c>
      <c r="J52" s="66">
        <v>8.0</v>
      </c>
      <c r="K52" s="66">
        <v>9.0</v>
      </c>
      <c r="L52" s="66">
        <v>10.0</v>
      </c>
      <c r="M52" s="66">
        <v>11.0</v>
      </c>
      <c r="N52" s="66">
        <v>12.0</v>
      </c>
      <c r="O52" s="66">
        <v>13.0</v>
      </c>
      <c r="P52" s="66">
        <v>14.0</v>
      </c>
      <c r="Q52" s="66">
        <v>15.0</v>
      </c>
      <c r="R52" s="66">
        <v>16.0</v>
      </c>
      <c r="S52" s="66">
        <v>17.0</v>
      </c>
      <c r="T52" s="66">
        <v>18.0</v>
      </c>
      <c r="U52" s="14">
        <v>19.0</v>
      </c>
      <c r="V52" s="66">
        <v>20.0</v>
      </c>
      <c r="W52" s="66">
        <v>21.0</v>
      </c>
      <c r="X52" s="66">
        <v>22.0</v>
      </c>
      <c r="Y52" s="66">
        <v>23.0</v>
      </c>
      <c r="Z52" s="66">
        <v>24.0</v>
      </c>
      <c r="AA52" s="66">
        <v>25.0</v>
      </c>
      <c r="AB52" s="66">
        <v>26.0</v>
      </c>
      <c r="AC52" s="66">
        <v>27.0</v>
      </c>
      <c r="AD52" s="66">
        <v>28.0</v>
      </c>
      <c r="AE52" s="66">
        <v>29.0</v>
      </c>
      <c r="AF52" s="66">
        <v>30.0</v>
      </c>
      <c r="AG52" s="67">
        <v>31.0</v>
      </c>
      <c r="AH52" s="68"/>
      <c r="AI52" s="31"/>
      <c r="AJ52" s="32"/>
      <c r="AK52" s="31"/>
      <c r="AL52" s="32"/>
      <c r="AM52" s="26"/>
      <c r="AN52" s="26"/>
    </row>
    <row r="53">
      <c r="A53" s="4">
        <v>1.0</v>
      </c>
      <c r="B53" s="5" t="s">
        <v>11</v>
      </c>
      <c r="C53" s="6">
        <v>0.0</v>
      </c>
      <c r="D53" s="6">
        <v>0.0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2.5</v>
      </c>
      <c r="M53" s="6">
        <v>2.5</v>
      </c>
      <c r="N53" s="6">
        <v>2.5</v>
      </c>
      <c r="O53" s="6">
        <v>2.5</v>
      </c>
      <c r="P53" s="6">
        <v>2.5</v>
      </c>
      <c r="Q53" s="6">
        <v>2.5</v>
      </c>
      <c r="R53" s="6">
        <v>2.5</v>
      </c>
      <c r="S53" s="6">
        <v>2.5</v>
      </c>
      <c r="T53" s="6">
        <v>2.5</v>
      </c>
      <c r="U53" s="69">
        <v>2.5</v>
      </c>
      <c r="V53" s="6">
        <v>0.0</v>
      </c>
      <c r="W53" s="6">
        <v>0.0</v>
      </c>
      <c r="X53" s="6">
        <v>0.0</v>
      </c>
      <c r="Y53" s="6">
        <v>0.0</v>
      </c>
      <c r="Z53" s="6">
        <v>0.0</v>
      </c>
      <c r="AA53" s="6">
        <v>0.0</v>
      </c>
      <c r="AB53" s="6">
        <v>1.0</v>
      </c>
      <c r="AC53" s="6">
        <v>2.5</v>
      </c>
      <c r="AD53" s="6">
        <v>0.0</v>
      </c>
      <c r="AE53" s="6">
        <v>0.0</v>
      </c>
      <c r="AF53" s="6">
        <v>0.0</v>
      </c>
      <c r="AG53" s="67">
        <v>2.5</v>
      </c>
      <c r="AH53" s="70">
        <f>SUM(C53:AG53)</f>
        <v>31</v>
      </c>
      <c r="AI53" s="46">
        <v>80.5</v>
      </c>
      <c r="AJ53" s="37"/>
      <c r="AK53" s="71">
        <f t="shared" ref="AK53:AK75" si="9">AI53-AH53-$C$78</f>
        <v>44</v>
      </c>
      <c r="AL53" s="37"/>
      <c r="AM53" s="26"/>
      <c r="AN53" s="26"/>
    </row>
    <row r="54">
      <c r="A54" s="4">
        <v>2.0</v>
      </c>
      <c r="B54" s="5" t="s">
        <v>12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4"/>
      <c r="V54" s="6"/>
      <c r="W54" s="6"/>
      <c r="X54" s="6"/>
      <c r="Y54" s="6"/>
      <c r="Z54" s="6"/>
      <c r="AA54" s="6"/>
      <c r="AB54" s="6"/>
      <c r="AC54" s="6"/>
      <c r="AD54" s="16"/>
      <c r="AE54" s="16"/>
      <c r="AF54" s="16"/>
      <c r="AG54" s="67"/>
      <c r="AH54" s="10"/>
      <c r="AI54" s="46">
        <v>5.5</v>
      </c>
      <c r="AJ54" s="37"/>
      <c r="AK54" s="71">
        <f t="shared" si="9"/>
        <v>0</v>
      </c>
      <c r="AL54" s="37"/>
      <c r="AM54" s="26"/>
      <c r="AN54" s="26"/>
    </row>
    <row r="55">
      <c r="A55" s="4">
        <v>3.0</v>
      </c>
      <c r="B55" s="5" t="s">
        <v>14</v>
      </c>
      <c r="C55" s="6">
        <v>2.5</v>
      </c>
      <c r="D55" s="6">
        <v>2.5</v>
      </c>
      <c r="E55" s="6">
        <v>2.5</v>
      </c>
      <c r="F55" s="6">
        <v>0.0</v>
      </c>
      <c r="G55" s="6">
        <v>0.0</v>
      </c>
      <c r="H55" s="6">
        <v>0.0</v>
      </c>
      <c r="I55" s="6">
        <v>2.5</v>
      </c>
      <c r="J55" s="6">
        <v>2.5</v>
      </c>
      <c r="K55" s="6">
        <v>2.5</v>
      </c>
      <c r="L55" s="6">
        <v>2.5</v>
      </c>
      <c r="M55" s="6">
        <v>2.5</v>
      </c>
      <c r="N55" s="6">
        <v>2.5</v>
      </c>
      <c r="O55" s="6">
        <v>2.5</v>
      </c>
      <c r="P55" s="6">
        <v>2.5</v>
      </c>
      <c r="Q55" s="6">
        <v>2.5</v>
      </c>
      <c r="R55" s="6">
        <v>2.5</v>
      </c>
      <c r="S55" s="6">
        <v>1.5</v>
      </c>
      <c r="T55" s="6">
        <v>2.5</v>
      </c>
      <c r="U55" s="14">
        <v>0.0</v>
      </c>
      <c r="V55" s="6">
        <v>2.5</v>
      </c>
      <c r="W55" s="6">
        <v>2.5</v>
      </c>
      <c r="X55" s="6">
        <v>2.5</v>
      </c>
      <c r="Y55" s="6">
        <v>2.5</v>
      </c>
      <c r="Z55" s="6">
        <v>2.5</v>
      </c>
      <c r="AA55" s="6">
        <v>2.5</v>
      </c>
      <c r="AB55" s="6">
        <v>2.5</v>
      </c>
      <c r="AC55" s="6">
        <v>2.5</v>
      </c>
      <c r="AD55" s="6">
        <v>2.5</v>
      </c>
      <c r="AE55" s="6">
        <v>2.5</v>
      </c>
      <c r="AF55" s="6">
        <v>2.5</v>
      </c>
      <c r="AG55" s="67">
        <v>2.5</v>
      </c>
      <c r="AH55" s="70">
        <f t="shared" ref="AH55:AH75" si="10">SUM(C55:AG55)</f>
        <v>66.5</v>
      </c>
      <c r="AI55" s="46">
        <v>86.5</v>
      </c>
      <c r="AJ55" s="37"/>
      <c r="AK55" s="71">
        <f t="shared" si="9"/>
        <v>14.5</v>
      </c>
      <c r="AL55" s="37"/>
      <c r="AM55" s="26"/>
      <c r="AN55" s="26"/>
    </row>
    <row r="56">
      <c r="A56" s="4">
        <v>4.0</v>
      </c>
      <c r="B56" s="5" t="s">
        <v>15</v>
      </c>
      <c r="C56" s="6">
        <v>2.5</v>
      </c>
      <c r="D56" s="6">
        <v>0.0</v>
      </c>
      <c r="E56" s="6">
        <v>0.0</v>
      </c>
      <c r="F56" s="6">
        <v>0.0</v>
      </c>
      <c r="G56" s="6">
        <v>2.5</v>
      </c>
      <c r="H56" s="6">
        <v>2.5</v>
      </c>
      <c r="I56" s="6">
        <v>2.5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  <c r="R56" s="6">
        <v>0.0</v>
      </c>
      <c r="S56" s="6">
        <v>0.0</v>
      </c>
      <c r="T56" s="6">
        <v>0.0</v>
      </c>
      <c r="U56" s="14">
        <v>0.0</v>
      </c>
      <c r="V56" s="6">
        <v>0.0</v>
      </c>
      <c r="W56" s="6">
        <v>0.0</v>
      </c>
      <c r="X56" s="6">
        <v>0.0</v>
      </c>
      <c r="Y56" s="6">
        <v>0.0</v>
      </c>
      <c r="Z56" s="6">
        <v>0.0</v>
      </c>
      <c r="AA56" s="6">
        <v>0.0</v>
      </c>
      <c r="AB56" s="6">
        <v>0.0</v>
      </c>
      <c r="AC56" s="6">
        <v>0.0</v>
      </c>
      <c r="AD56" s="6">
        <v>2.5</v>
      </c>
      <c r="AE56" s="6">
        <v>2.5</v>
      </c>
      <c r="AF56" s="6">
        <v>2.5</v>
      </c>
      <c r="AG56" s="67">
        <v>2.5</v>
      </c>
      <c r="AH56" s="70">
        <f t="shared" si="10"/>
        <v>20</v>
      </c>
      <c r="AI56" s="72"/>
      <c r="AJ56" s="37"/>
      <c r="AK56" s="71">
        <f t="shared" si="9"/>
        <v>-25.5</v>
      </c>
      <c r="AL56" s="37"/>
      <c r="AM56" s="26"/>
      <c r="AN56" s="26"/>
    </row>
    <row r="57">
      <c r="A57" s="4">
        <v>5.0</v>
      </c>
      <c r="B57" s="5" t="s">
        <v>16</v>
      </c>
      <c r="C57" s="6">
        <v>7.5</v>
      </c>
      <c r="D57" s="6">
        <v>2.0</v>
      </c>
      <c r="E57" s="6">
        <v>2.0</v>
      </c>
      <c r="F57" s="6">
        <v>2.5</v>
      </c>
      <c r="G57" s="6">
        <v>2.5</v>
      </c>
      <c r="H57" s="6">
        <v>2.5</v>
      </c>
      <c r="I57" s="6">
        <v>2.5</v>
      </c>
      <c r="J57" s="6">
        <v>2.0</v>
      </c>
      <c r="K57" s="6">
        <v>2.0</v>
      </c>
      <c r="L57" s="6">
        <v>0.0</v>
      </c>
      <c r="M57" s="6">
        <v>0.0</v>
      </c>
      <c r="N57" s="6">
        <v>2.5</v>
      </c>
      <c r="O57" s="6">
        <v>2.5</v>
      </c>
      <c r="P57" s="6">
        <v>0.0</v>
      </c>
      <c r="Q57" s="6">
        <v>0.0</v>
      </c>
      <c r="R57" s="6">
        <v>7.5</v>
      </c>
      <c r="S57" s="6">
        <v>2.5</v>
      </c>
      <c r="T57" s="6">
        <v>2.5</v>
      </c>
      <c r="U57" s="69">
        <v>1.0</v>
      </c>
      <c r="V57" s="6">
        <v>2.5</v>
      </c>
      <c r="W57" s="6">
        <v>2.5</v>
      </c>
      <c r="X57" s="6">
        <v>2.5</v>
      </c>
      <c r="Y57" s="6">
        <v>1.5</v>
      </c>
      <c r="Z57" s="6">
        <v>0.0</v>
      </c>
      <c r="AA57" s="6">
        <v>0.0</v>
      </c>
      <c r="AB57" s="6">
        <v>0.0</v>
      </c>
      <c r="AC57" s="6">
        <v>0.0</v>
      </c>
      <c r="AD57" s="6">
        <v>2.5</v>
      </c>
      <c r="AE57" s="6">
        <v>2.5</v>
      </c>
      <c r="AF57" s="6">
        <v>2.5</v>
      </c>
      <c r="AG57" s="67">
        <v>2.5</v>
      </c>
      <c r="AH57" s="70">
        <f t="shared" si="10"/>
        <v>63</v>
      </c>
      <c r="AI57" s="46">
        <v>32.0</v>
      </c>
      <c r="AJ57" s="37"/>
      <c r="AK57" s="71">
        <f t="shared" si="9"/>
        <v>-36.5</v>
      </c>
      <c r="AL57" s="37"/>
      <c r="AM57" s="26"/>
      <c r="AN57" s="26"/>
    </row>
    <row r="58">
      <c r="A58" s="4">
        <v>6.0</v>
      </c>
      <c r="B58" s="5" t="s">
        <v>17</v>
      </c>
      <c r="C58" s="6">
        <v>1.0</v>
      </c>
      <c r="D58" s="6">
        <v>0.0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6">
        <v>0.0</v>
      </c>
      <c r="R58" s="6">
        <v>0.0</v>
      </c>
      <c r="S58" s="6">
        <v>0.0</v>
      </c>
      <c r="T58" s="6">
        <v>0.0</v>
      </c>
      <c r="U58" s="14">
        <v>0.0</v>
      </c>
      <c r="V58" s="6">
        <v>0.0</v>
      </c>
      <c r="W58" s="6">
        <v>0.0</v>
      </c>
      <c r="X58" s="6">
        <v>0.0</v>
      </c>
      <c r="Y58" s="6">
        <v>0.0</v>
      </c>
      <c r="Z58" s="6">
        <v>0.0</v>
      </c>
      <c r="AA58" s="6">
        <v>0.0</v>
      </c>
      <c r="AB58" s="6">
        <v>0.0</v>
      </c>
      <c r="AC58" s="6">
        <v>1.0</v>
      </c>
      <c r="AD58" s="6">
        <v>2.0</v>
      </c>
      <c r="AE58" s="6">
        <v>2.0</v>
      </c>
      <c r="AF58" s="6">
        <v>2.0</v>
      </c>
      <c r="AG58" s="67">
        <v>2.5</v>
      </c>
      <c r="AH58" s="70">
        <f t="shared" si="10"/>
        <v>10.5</v>
      </c>
      <c r="AI58" s="72"/>
      <c r="AJ58" s="37"/>
      <c r="AK58" s="71">
        <f t="shared" si="9"/>
        <v>-16</v>
      </c>
      <c r="AL58" s="37"/>
      <c r="AM58" s="26"/>
      <c r="AN58" s="26"/>
    </row>
    <row r="59">
      <c r="A59" s="4">
        <v>7.0</v>
      </c>
      <c r="B59" s="5" t="s">
        <v>18</v>
      </c>
      <c r="C59" s="6">
        <v>0.0</v>
      </c>
      <c r="D59" s="6">
        <v>0.0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>
        <v>0.0</v>
      </c>
      <c r="N59" s="6">
        <v>0.0</v>
      </c>
      <c r="O59" s="6">
        <v>0.0</v>
      </c>
      <c r="P59" s="6">
        <v>0.0</v>
      </c>
      <c r="Q59" s="6">
        <v>2.5</v>
      </c>
      <c r="R59" s="6">
        <v>2.5</v>
      </c>
      <c r="S59" s="6">
        <v>2.5</v>
      </c>
      <c r="T59" s="6">
        <v>0.0</v>
      </c>
      <c r="U59" s="14">
        <v>0.0</v>
      </c>
      <c r="V59" s="6">
        <v>2.5</v>
      </c>
      <c r="W59" s="6">
        <v>1.0</v>
      </c>
      <c r="X59" s="6">
        <v>0.0</v>
      </c>
      <c r="Y59" s="6">
        <v>2.5</v>
      </c>
      <c r="Z59" s="6">
        <v>3.5</v>
      </c>
      <c r="AA59" s="6">
        <v>3.5</v>
      </c>
      <c r="AB59" s="6">
        <v>2.5</v>
      </c>
      <c r="AC59" s="6">
        <v>0.0</v>
      </c>
      <c r="AD59" s="6">
        <v>0.0</v>
      </c>
      <c r="AE59" s="6">
        <v>1.0</v>
      </c>
      <c r="AF59" s="6">
        <v>2.5</v>
      </c>
      <c r="AG59" s="67">
        <v>2.5</v>
      </c>
      <c r="AH59" s="70">
        <f t="shared" si="10"/>
        <v>49</v>
      </c>
      <c r="AI59" s="46">
        <v>87.0</v>
      </c>
      <c r="AJ59" s="37"/>
      <c r="AK59" s="71">
        <f t="shared" si="9"/>
        <v>32.5</v>
      </c>
      <c r="AL59" s="37"/>
      <c r="AM59" s="26"/>
      <c r="AN59" s="26"/>
    </row>
    <row r="60">
      <c r="A60" s="4">
        <v>8.0</v>
      </c>
      <c r="B60" s="5" t="s">
        <v>20</v>
      </c>
      <c r="C60" s="6">
        <v>2.5</v>
      </c>
      <c r="D60" s="6">
        <v>2.5</v>
      </c>
      <c r="E60" s="6">
        <v>2.5</v>
      </c>
      <c r="F60" s="6">
        <v>2.5</v>
      </c>
      <c r="G60" s="6">
        <v>2.5</v>
      </c>
      <c r="H60" s="6">
        <v>2.5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0.0</v>
      </c>
      <c r="P60" s="6">
        <v>2.5</v>
      </c>
      <c r="Q60" s="6">
        <v>0.0</v>
      </c>
      <c r="R60" s="6">
        <v>0.0</v>
      </c>
      <c r="S60" s="6">
        <v>0.0</v>
      </c>
      <c r="T60" s="6">
        <v>0.0</v>
      </c>
      <c r="U60" s="14">
        <v>0.0</v>
      </c>
      <c r="V60" s="6">
        <v>0.0</v>
      </c>
      <c r="W60" s="6">
        <v>0.0</v>
      </c>
      <c r="X60" s="6">
        <v>0.0</v>
      </c>
      <c r="Y60" s="6">
        <v>2.5</v>
      </c>
      <c r="Z60" s="6">
        <v>1.0</v>
      </c>
      <c r="AA60" s="6">
        <v>0.0</v>
      </c>
      <c r="AB60" s="6">
        <v>2.5</v>
      </c>
      <c r="AC60" s="6">
        <v>2.5</v>
      </c>
      <c r="AD60" s="6">
        <v>0.0</v>
      </c>
      <c r="AE60" s="6">
        <v>0.0</v>
      </c>
      <c r="AF60" s="6">
        <v>2.5</v>
      </c>
      <c r="AG60" s="67">
        <v>2.5</v>
      </c>
      <c r="AH60" s="70">
        <f t="shared" si="10"/>
        <v>46</v>
      </c>
      <c r="AI60" s="46">
        <v>42.5</v>
      </c>
      <c r="AJ60" s="37"/>
      <c r="AK60" s="71">
        <f t="shared" si="9"/>
        <v>-9</v>
      </c>
      <c r="AL60" s="37"/>
      <c r="AM60" s="26"/>
      <c r="AN60" s="26"/>
    </row>
    <row r="61">
      <c r="A61" s="4">
        <v>9.0</v>
      </c>
      <c r="B61" s="5" t="s">
        <v>21</v>
      </c>
      <c r="C61" s="6">
        <v>2.0</v>
      </c>
      <c r="D61" s="6">
        <v>2.0</v>
      </c>
      <c r="E61" s="6">
        <v>2.0</v>
      </c>
      <c r="F61" s="6">
        <v>2.5</v>
      </c>
      <c r="G61" s="6">
        <v>5.0</v>
      </c>
      <c r="H61" s="6">
        <v>2.5</v>
      </c>
      <c r="I61" s="6">
        <v>2.5</v>
      </c>
      <c r="J61" s="6">
        <v>2.0</v>
      </c>
      <c r="K61" s="6">
        <v>2.0</v>
      </c>
      <c r="L61" s="6">
        <v>2.0</v>
      </c>
      <c r="M61" s="6">
        <v>2.5</v>
      </c>
      <c r="N61" s="6">
        <v>1.5</v>
      </c>
      <c r="O61" s="6">
        <v>0.0</v>
      </c>
      <c r="P61" s="6">
        <v>0.0</v>
      </c>
      <c r="Q61" s="6">
        <v>0.0</v>
      </c>
      <c r="R61" s="6">
        <v>0.0</v>
      </c>
      <c r="S61" s="6">
        <v>0.0</v>
      </c>
      <c r="T61" s="6">
        <v>0.0</v>
      </c>
      <c r="U61" s="14">
        <v>0.0</v>
      </c>
      <c r="V61" s="6">
        <v>0.0</v>
      </c>
      <c r="W61" s="6">
        <v>0.0</v>
      </c>
      <c r="X61" s="6">
        <v>0.0</v>
      </c>
      <c r="Y61" s="6">
        <v>0.0</v>
      </c>
      <c r="Z61" s="6">
        <v>0.0</v>
      </c>
      <c r="AA61" s="6">
        <v>0.0</v>
      </c>
      <c r="AB61" s="6">
        <v>0.0</v>
      </c>
      <c r="AC61" s="6">
        <v>2.5</v>
      </c>
      <c r="AD61" s="6">
        <v>2.5</v>
      </c>
      <c r="AE61" s="6">
        <v>2.5</v>
      </c>
      <c r="AF61" s="6">
        <v>2.5</v>
      </c>
      <c r="AG61" s="67">
        <v>2.5</v>
      </c>
      <c r="AH61" s="70">
        <f t="shared" si="10"/>
        <v>41</v>
      </c>
      <c r="AI61" s="46">
        <v>63.5</v>
      </c>
      <c r="AJ61" s="37"/>
      <c r="AK61" s="71">
        <f t="shared" si="9"/>
        <v>17</v>
      </c>
      <c r="AL61" s="37"/>
      <c r="AM61" s="26"/>
      <c r="AN61" s="26"/>
    </row>
    <row r="62">
      <c r="A62" s="4">
        <v>10.0</v>
      </c>
      <c r="B62" s="5" t="s">
        <v>23</v>
      </c>
      <c r="C62" s="6">
        <v>2.5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>
        <v>2.5</v>
      </c>
      <c r="M62" s="6">
        <v>2.5</v>
      </c>
      <c r="N62" s="6">
        <v>2.5</v>
      </c>
      <c r="O62" s="6">
        <v>2.5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14">
        <v>0.0</v>
      </c>
      <c r="V62" s="6">
        <v>2.5</v>
      </c>
      <c r="W62" s="6">
        <v>2.5</v>
      </c>
      <c r="X62" s="6">
        <v>2.5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>
        <v>2.5</v>
      </c>
      <c r="AF62" s="6">
        <v>2.5</v>
      </c>
      <c r="AG62" s="67">
        <v>2.5</v>
      </c>
      <c r="AH62" s="70">
        <f t="shared" si="10"/>
        <v>75</v>
      </c>
      <c r="AI62" s="46">
        <v>71.0</v>
      </c>
      <c r="AJ62" s="37"/>
      <c r="AK62" s="71">
        <f t="shared" si="9"/>
        <v>-9.5</v>
      </c>
      <c r="AL62" s="37"/>
      <c r="AM62" s="26"/>
      <c r="AN62" s="26"/>
    </row>
    <row r="63">
      <c r="A63" s="4">
        <v>11.0</v>
      </c>
      <c r="B63" s="5" t="s">
        <v>24</v>
      </c>
      <c r="C63" s="6">
        <v>2.0</v>
      </c>
      <c r="D63" s="6">
        <v>2.0</v>
      </c>
      <c r="E63" s="6">
        <v>2.0</v>
      </c>
      <c r="F63" s="6">
        <v>2.5</v>
      </c>
      <c r="G63" s="6">
        <v>2.5</v>
      </c>
      <c r="H63" s="6">
        <v>2.5</v>
      </c>
      <c r="I63" s="6">
        <v>2.5</v>
      </c>
      <c r="J63" s="6">
        <v>2.0</v>
      </c>
      <c r="K63" s="6">
        <v>2.0</v>
      </c>
      <c r="L63" s="6">
        <v>2.0</v>
      </c>
      <c r="M63" s="6">
        <v>0.0</v>
      </c>
      <c r="N63" s="6">
        <v>0.0</v>
      </c>
      <c r="O63" s="6">
        <v>0.0</v>
      </c>
      <c r="P63" s="6">
        <v>0.0</v>
      </c>
      <c r="Q63" s="6">
        <v>0.0</v>
      </c>
      <c r="R63" s="6">
        <v>0.0</v>
      </c>
      <c r="S63" s="6">
        <v>0.0</v>
      </c>
      <c r="T63" s="6">
        <v>0.0</v>
      </c>
      <c r="U63" s="14">
        <v>0.0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0.0</v>
      </c>
      <c r="AB63" s="6">
        <v>0.0</v>
      </c>
      <c r="AC63" s="6">
        <v>0.0</v>
      </c>
      <c r="AD63" s="6">
        <v>0.0</v>
      </c>
      <c r="AE63" s="6">
        <v>0.0</v>
      </c>
      <c r="AF63" s="6">
        <v>0.0</v>
      </c>
      <c r="AG63" s="67">
        <v>0.0</v>
      </c>
      <c r="AH63" s="70">
        <f t="shared" si="10"/>
        <v>22</v>
      </c>
      <c r="AI63" s="46">
        <v>27.0</v>
      </c>
      <c r="AJ63" s="37"/>
      <c r="AK63" s="71">
        <f t="shared" si="9"/>
        <v>-0.5</v>
      </c>
      <c r="AL63" s="37"/>
      <c r="AM63" s="26"/>
      <c r="AN63" s="26"/>
    </row>
    <row r="64">
      <c r="A64" s="4">
        <v>12.0</v>
      </c>
      <c r="B64" s="5" t="s">
        <v>25</v>
      </c>
      <c r="C64" s="6">
        <v>1.0</v>
      </c>
      <c r="D64" s="6">
        <v>0.0</v>
      </c>
      <c r="E64" s="6">
        <v>0.0</v>
      </c>
      <c r="F64" s="6">
        <v>0.0</v>
      </c>
      <c r="G64" s="6">
        <v>0.0</v>
      </c>
      <c r="H64" s="6">
        <v>0.0</v>
      </c>
      <c r="I64" s="6">
        <v>2.5</v>
      </c>
      <c r="J64" s="6">
        <v>2.0</v>
      </c>
      <c r="K64" s="6">
        <v>2.0</v>
      </c>
      <c r="L64" s="6">
        <v>2.0</v>
      </c>
      <c r="M64" s="6">
        <v>2.5</v>
      </c>
      <c r="N64" s="6">
        <v>2.5</v>
      </c>
      <c r="O64" s="6">
        <v>2.5</v>
      </c>
      <c r="P64" s="6">
        <v>2.0</v>
      </c>
      <c r="Q64" s="6">
        <v>2.0</v>
      </c>
      <c r="R64" s="6">
        <v>2.0</v>
      </c>
      <c r="S64" s="6">
        <v>2.5</v>
      </c>
      <c r="T64" s="6">
        <v>2.5</v>
      </c>
      <c r="U64" s="69">
        <v>2.5</v>
      </c>
      <c r="V64" s="6">
        <v>2.5</v>
      </c>
      <c r="W64" s="6">
        <v>2.5</v>
      </c>
      <c r="X64" s="6">
        <v>2.5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>
        <v>2.5</v>
      </c>
      <c r="AG64" s="67">
        <v>2.5</v>
      </c>
      <c r="AH64" s="70">
        <f t="shared" si="10"/>
        <v>60.5</v>
      </c>
      <c r="AI64" s="46">
        <v>36.0</v>
      </c>
      <c r="AJ64" s="37"/>
      <c r="AK64" s="71">
        <f t="shared" si="9"/>
        <v>-30</v>
      </c>
      <c r="AL64" s="37"/>
      <c r="AM64" s="26"/>
      <c r="AN64" s="26"/>
    </row>
    <row r="65">
      <c r="A65" s="4">
        <v>13.0</v>
      </c>
      <c r="B65" s="5" t="s">
        <v>26</v>
      </c>
      <c r="C65" s="6">
        <v>0.0</v>
      </c>
      <c r="D65" s="6">
        <v>1.0</v>
      </c>
      <c r="E65" s="6">
        <v>1.0</v>
      </c>
      <c r="F65" s="6">
        <v>1.0</v>
      </c>
      <c r="G65" s="6">
        <v>0.0</v>
      </c>
      <c r="H65" s="6">
        <v>1.0</v>
      </c>
      <c r="I65" s="6">
        <v>1.0</v>
      </c>
      <c r="J65" s="6">
        <v>1.0</v>
      </c>
      <c r="K65" s="6">
        <v>1.0</v>
      </c>
      <c r="L65" s="6">
        <v>1.0</v>
      </c>
      <c r="M65" s="6">
        <v>1.0</v>
      </c>
      <c r="N65" s="6">
        <v>0.0</v>
      </c>
      <c r="O65" s="6">
        <v>0.0</v>
      </c>
      <c r="P65" s="6">
        <v>0.0</v>
      </c>
      <c r="Q65" s="6">
        <v>0.0</v>
      </c>
      <c r="R65" s="6">
        <v>0.0</v>
      </c>
      <c r="S65" s="6">
        <v>0.0</v>
      </c>
      <c r="T65" s="6">
        <v>0.0</v>
      </c>
      <c r="U65" s="14">
        <v>0.0</v>
      </c>
      <c r="V65" s="6">
        <v>0.0</v>
      </c>
      <c r="W65" s="6">
        <v>0.0</v>
      </c>
      <c r="X65" s="6">
        <v>0.0</v>
      </c>
      <c r="Y65" s="6">
        <v>0.0</v>
      </c>
      <c r="Z65" s="6">
        <v>0.0</v>
      </c>
      <c r="AA65" s="6">
        <v>0.0</v>
      </c>
      <c r="AB65" s="6">
        <v>0.0</v>
      </c>
      <c r="AC65" s="6">
        <v>0.0</v>
      </c>
      <c r="AD65" s="6">
        <v>0.0</v>
      </c>
      <c r="AE65" s="6">
        <v>0.0</v>
      </c>
      <c r="AF65" s="6">
        <v>0.0</v>
      </c>
      <c r="AG65" s="67">
        <v>0.0</v>
      </c>
      <c r="AH65" s="70">
        <f t="shared" si="10"/>
        <v>9</v>
      </c>
      <c r="AI65" s="72"/>
      <c r="AJ65" s="37"/>
      <c r="AK65" s="71">
        <f t="shared" si="9"/>
        <v>-14.5</v>
      </c>
      <c r="AL65" s="37"/>
      <c r="AM65" s="26"/>
      <c r="AN65" s="26"/>
    </row>
    <row r="66">
      <c r="A66" s="4">
        <v>14.0</v>
      </c>
      <c r="B66" s="5" t="s">
        <v>27</v>
      </c>
      <c r="C66" s="6">
        <v>0.0</v>
      </c>
      <c r="D66" s="6">
        <v>0.0</v>
      </c>
      <c r="E66" s="6">
        <v>0.0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0.0</v>
      </c>
      <c r="Q66" s="6">
        <v>0.0</v>
      </c>
      <c r="R66" s="6">
        <v>0.0</v>
      </c>
      <c r="S66" s="6">
        <v>0.0</v>
      </c>
      <c r="T66" s="6">
        <v>0.0</v>
      </c>
      <c r="U66" s="14">
        <v>0.0</v>
      </c>
      <c r="V66" s="6">
        <v>0.0</v>
      </c>
      <c r="W66" s="6">
        <v>0.0</v>
      </c>
      <c r="X66" s="6">
        <v>0.0</v>
      </c>
      <c r="Y66" s="6">
        <v>0.0</v>
      </c>
      <c r="Z66" s="6">
        <v>0.0</v>
      </c>
      <c r="AA66" s="6">
        <v>0.0</v>
      </c>
      <c r="AB66" s="6">
        <v>0.0</v>
      </c>
      <c r="AC66" s="6">
        <v>0.0</v>
      </c>
      <c r="AD66" s="6">
        <v>0.0</v>
      </c>
      <c r="AE66" s="6">
        <v>0.0</v>
      </c>
      <c r="AF66" s="6">
        <v>0.0</v>
      </c>
      <c r="AG66" s="67">
        <v>0.0</v>
      </c>
      <c r="AH66" s="70">
        <f t="shared" si="10"/>
        <v>0</v>
      </c>
      <c r="AI66" s="72"/>
      <c r="AJ66" s="37"/>
      <c r="AK66" s="71">
        <f t="shared" si="9"/>
        <v>-5.5</v>
      </c>
      <c r="AL66" s="37"/>
      <c r="AM66" s="26"/>
      <c r="AN66" s="26"/>
    </row>
    <row r="67">
      <c r="A67" s="4">
        <v>15.0</v>
      </c>
      <c r="B67" s="5" t="s">
        <v>28</v>
      </c>
      <c r="C67" s="6">
        <v>2.5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>
        <v>2.5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>
        <v>2.5</v>
      </c>
      <c r="P67" s="6">
        <v>2.5</v>
      </c>
      <c r="Q67" s="6">
        <v>2.5</v>
      </c>
      <c r="R67" s="6">
        <v>5.0</v>
      </c>
      <c r="S67" s="6">
        <v>5.0</v>
      </c>
      <c r="T67" s="6">
        <v>2.5</v>
      </c>
      <c r="U67" s="69">
        <v>2.5</v>
      </c>
      <c r="V67" s="6">
        <v>0.0</v>
      </c>
      <c r="W67" s="6">
        <v>0.0</v>
      </c>
      <c r="X67" s="6">
        <v>2.0</v>
      </c>
      <c r="Y67" s="6">
        <v>2.5</v>
      </c>
      <c r="Z67" s="6">
        <v>2.5</v>
      </c>
      <c r="AA67" s="6">
        <v>2.5</v>
      </c>
      <c r="AB67" s="6">
        <v>2.5</v>
      </c>
      <c r="AC67" s="6">
        <v>2.5</v>
      </c>
      <c r="AD67" s="6">
        <v>2.5</v>
      </c>
      <c r="AE67" s="6">
        <v>2.5</v>
      </c>
      <c r="AF67" s="6">
        <v>2.5</v>
      </c>
      <c r="AG67" s="67">
        <v>2.5</v>
      </c>
      <c r="AH67" s="70">
        <f t="shared" si="10"/>
        <v>77</v>
      </c>
      <c r="AI67" s="46">
        <v>63.5</v>
      </c>
      <c r="AJ67" s="37"/>
      <c r="AK67" s="71">
        <f t="shared" si="9"/>
        <v>-19</v>
      </c>
      <c r="AL67" s="37"/>
      <c r="AM67" s="26"/>
      <c r="AN67" s="26"/>
    </row>
    <row r="68">
      <c r="A68" s="4">
        <v>16.0</v>
      </c>
      <c r="B68" s="5" t="s">
        <v>29</v>
      </c>
      <c r="C68" s="6">
        <v>2.5</v>
      </c>
      <c r="D68" s="6">
        <v>2.5</v>
      </c>
      <c r="E68" s="6">
        <v>2.5</v>
      </c>
      <c r="F68" s="6">
        <v>2.5</v>
      </c>
      <c r="G68" s="6">
        <v>2.5</v>
      </c>
      <c r="H68" s="6">
        <v>2.5</v>
      </c>
      <c r="I68" s="6">
        <v>2.5</v>
      </c>
      <c r="J68" s="6">
        <v>2.5</v>
      </c>
      <c r="K68" s="6">
        <v>2.5</v>
      </c>
      <c r="L68" s="6">
        <v>2.5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5.0</v>
      </c>
      <c r="S68" s="6">
        <v>5.0</v>
      </c>
      <c r="T68" s="6">
        <v>2.5</v>
      </c>
      <c r="U68" s="14">
        <v>0.0</v>
      </c>
      <c r="V68" s="6">
        <v>2.5</v>
      </c>
      <c r="W68" s="6">
        <v>2.5</v>
      </c>
      <c r="X68" s="6">
        <v>2.5</v>
      </c>
      <c r="Y68" s="6">
        <v>0.0</v>
      </c>
      <c r="Z68" s="6">
        <v>0.0</v>
      </c>
      <c r="AA68" s="6">
        <v>0.0</v>
      </c>
      <c r="AB68" s="6">
        <v>0.0</v>
      </c>
      <c r="AC68" s="6">
        <v>0.0</v>
      </c>
      <c r="AD68" s="6">
        <v>0.0</v>
      </c>
      <c r="AE68" s="6">
        <v>0.0</v>
      </c>
      <c r="AF68" s="6">
        <v>0.0</v>
      </c>
      <c r="AG68" s="67">
        <v>2.5</v>
      </c>
      <c r="AH68" s="70">
        <f t="shared" si="10"/>
        <v>60</v>
      </c>
      <c r="AI68" s="46">
        <v>78.0</v>
      </c>
      <c r="AJ68" s="37"/>
      <c r="AK68" s="71">
        <f t="shared" si="9"/>
        <v>12.5</v>
      </c>
      <c r="AL68" s="37"/>
      <c r="AM68" s="26"/>
      <c r="AN68" s="26"/>
    </row>
    <row r="69">
      <c r="A69" s="4">
        <v>17.0</v>
      </c>
      <c r="B69" s="5" t="s">
        <v>30</v>
      </c>
      <c r="C69" s="6">
        <v>2.5</v>
      </c>
      <c r="D69" s="6">
        <v>2.5</v>
      </c>
      <c r="E69" s="6">
        <v>2.5</v>
      </c>
      <c r="F69" s="6">
        <v>2.5</v>
      </c>
      <c r="G69" s="6">
        <v>2.5</v>
      </c>
      <c r="H69" s="6">
        <v>2.5</v>
      </c>
      <c r="I69" s="6">
        <v>2.5</v>
      </c>
      <c r="J69" s="6">
        <v>2.5</v>
      </c>
      <c r="K69" s="6">
        <v>2.5</v>
      </c>
      <c r="L69" s="6">
        <v>2.5</v>
      </c>
      <c r="M69" s="6">
        <v>0.0</v>
      </c>
      <c r="N69" s="6">
        <v>0.0</v>
      </c>
      <c r="O69" s="6">
        <v>2.5</v>
      </c>
      <c r="P69" s="6">
        <v>2.5</v>
      </c>
      <c r="Q69" s="6">
        <v>2.5</v>
      </c>
      <c r="R69" s="6">
        <v>2.5</v>
      </c>
      <c r="S69" s="6">
        <v>0.0</v>
      </c>
      <c r="T69" s="6">
        <v>5.0</v>
      </c>
      <c r="U69" s="14">
        <v>0.0</v>
      </c>
      <c r="V69" s="6">
        <v>1.5</v>
      </c>
      <c r="W69" s="6">
        <v>0.0</v>
      </c>
      <c r="X69" s="6">
        <v>2.5</v>
      </c>
      <c r="Y69" s="6">
        <v>0.0</v>
      </c>
      <c r="Z69" s="6">
        <v>0.0</v>
      </c>
      <c r="AA69" s="6">
        <v>0.0</v>
      </c>
      <c r="AB69" s="6">
        <v>0.0</v>
      </c>
      <c r="AC69" s="6">
        <v>0.0</v>
      </c>
      <c r="AD69" s="6">
        <v>0.0</v>
      </c>
      <c r="AE69" s="6">
        <v>2.5</v>
      </c>
      <c r="AF69" s="6">
        <v>0.0</v>
      </c>
      <c r="AG69" s="67">
        <v>0.0</v>
      </c>
      <c r="AH69" s="70">
        <f t="shared" si="10"/>
        <v>46.5</v>
      </c>
      <c r="AI69" s="46">
        <v>59.5</v>
      </c>
      <c r="AJ69" s="37"/>
      <c r="AK69" s="71">
        <f t="shared" si="9"/>
        <v>7.5</v>
      </c>
      <c r="AL69" s="37"/>
      <c r="AM69" s="26"/>
      <c r="AN69" s="26"/>
    </row>
    <row r="70">
      <c r="A70" s="4">
        <v>18.0</v>
      </c>
      <c r="B70" s="5" t="s">
        <v>31</v>
      </c>
      <c r="C70" s="6">
        <v>0.0</v>
      </c>
      <c r="D70" s="6">
        <v>0.0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1.5</v>
      </c>
      <c r="Q70" s="6">
        <v>0.0</v>
      </c>
      <c r="R70" s="6">
        <v>0.0</v>
      </c>
      <c r="S70" s="6">
        <v>0.0</v>
      </c>
      <c r="T70" s="6">
        <v>0.0</v>
      </c>
      <c r="U70" s="14">
        <v>0.0</v>
      </c>
      <c r="V70" s="6">
        <v>0.0</v>
      </c>
      <c r="W70" s="6">
        <v>0.0</v>
      </c>
      <c r="X70" s="6">
        <v>0.0</v>
      </c>
      <c r="Y70" s="6">
        <v>0.0</v>
      </c>
      <c r="Z70" s="6">
        <v>0.0</v>
      </c>
      <c r="AA70" s="6">
        <v>0.0</v>
      </c>
      <c r="AB70" s="6">
        <v>0.0</v>
      </c>
      <c r="AC70" s="6">
        <v>0.0</v>
      </c>
      <c r="AD70" s="6">
        <v>0.0</v>
      </c>
      <c r="AE70" s="6">
        <v>0.0</v>
      </c>
      <c r="AF70" s="6">
        <v>0.0</v>
      </c>
      <c r="AG70" s="67">
        <v>0.0</v>
      </c>
      <c r="AH70" s="70">
        <f t="shared" si="10"/>
        <v>1.5</v>
      </c>
      <c r="AI70" s="46">
        <v>54.5</v>
      </c>
      <c r="AJ70" s="37"/>
      <c r="AK70" s="71">
        <f t="shared" si="9"/>
        <v>47.5</v>
      </c>
      <c r="AL70" s="37"/>
      <c r="AM70" s="26"/>
      <c r="AN70" s="26"/>
    </row>
    <row r="71">
      <c r="A71" s="4">
        <v>19.0</v>
      </c>
      <c r="B71" s="5" t="s">
        <v>32</v>
      </c>
      <c r="C71" s="6">
        <v>2.5</v>
      </c>
      <c r="D71" s="6">
        <v>2.5</v>
      </c>
      <c r="E71" s="6">
        <v>2.5</v>
      </c>
      <c r="F71" s="6">
        <v>2.5</v>
      </c>
      <c r="G71" s="6">
        <v>2.5</v>
      </c>
      <c r="H71" s="6">
        <v>2.5</v>
      </c>
      <c r="I71" s="6">
        <v>2.5</v>
      </c>
      <c r="J71" s="6">
        <v>2.5</v>
      </c>
      <c r="K71" s="6">
        <v>2.5</v>
      </c>
      <c r="L71" s="6">
        <v>2.5</v>
      </c>
      <c r="M71" s="6">
        <v>2.5</v>
      </c>
      <c r="N71" s="6">
        <v>0.0</v>
      </c>
      <c r="O71" s="6">
        <v>0.0</v>
      </c>
      <c r="P71" s="6">
        <v>0.0</v>
      </c>
      <c r="Q71" s="6">
        <v>0.0</v>
      </c>
      <c r="R71" s="6">
        <v>0.0</v>
      </c>
      <c r="S71" s="6">
        <v>0.0</v>
      </c>
      <c r="T71" s="6">
        <v>0.0</v>
      </c>
      <c r="U71" s="14">
        <v>0.0</v>
      </c>
      <c r="V71" s="6">
        <v>0.0</v>
      </c>
      <c r="W71" s="6">
        <v>0.0</v>
      </c>
      <c r="X71" s="6">
        <v>0.0</v>
      </c>
      <c r="Y71" s="6">
        <v>0.0</v>
      </c>
      <c r="Z71" s="6">
        <v>0.0</v>
      </c>
      <c r="AA71" s="6">
        <v>0.0</v>
      </c>
      <c r="AB71" s="6">
        <v>0.0</v>
      </c>
      <c r="AC71" s="6">
        <v>0.0</v>
      </c>
      <c r="AD71" s="6">
        <v>0.0</v>
      </c>
      <c r="AE71" s="6">
        <v>0.0</v>
      </c>
      <c r="AF71" s="6">
        <v>0.0</v>
      </c>
      <c r="AG71" s="67">
        <v>0.0</v>
      </c>
      <c r="AH71" s="70">
        <f t="shared" si="10"/>
        <v>27.5</v>
      </c>
      <c r="AI71" s="46">
        <v>47.5</v>
      </c>
      <c r="AJ71" s="37"/>
      <c r="AK71" s="71">
        <f t="shared" si="9"/>
        <v>14.5</v>
      </c>
      <c r="AL71" s="37"/>
      <c r="AM71" s="26"/>
      <c r="AN71" s="26"/>
    </row>
    <row r="72">
      <c r="A72" s="4">
        <v>20.0</v>
      </c>
      <c r="B72" s="5" t="s">
        <v>33</v>
      </c>
      <c r="C72" s="6">
        <v>2.5</v>
      </c>
      <c r="D72" s="6">
        <v>2.5</v>
      </c>
      <c r="E72" s="6">
        <v>2.5</v>
      </c>
      <c r="F72" s="6">
        <v>2.5</v>
      </c>
      <c r="G72" s="6">
        <v>2.5</v>
      </c>
      <c r="H72" s="6">
        <v>2.5</v>
      </c>
      <c r="I72" s="6">
        <v>2.5</v>
      </c>
      <c r="J72" s="6">
        <v>2.5</v>
      </c>
      <c r="K72" s="6">
        <v>2.5</v>
      </c>
      <c r="L72" s="6">
        <v>2.5</v>
      </c>
      <c r="M72" s="6">
        <v>2.5</v>
      </c>
      <c r="N72" s="6">
        <v>2.5</v>
      </c>
      <c r="O72" s="6">
        <v>2.5</v>
      </c>
      <c r="P72" s="6">
        <v>0.0</v>
      </c>
      <c r="Q72" s="6">
        <v>2.5</v>
      </c>
      <c r="R72" s="6">
        <v>2.5</v>
      </c>
      <c r="S72" s="6">
        <v>2.5</v>
      </c>
      <c r="T72" s="6">
        <v>2.5</v>
      </c>
      <c r="U72" s="14">
        <v>0.0</v>
      </c>
      <c r="V72" s="6">
        <v>2.5</v>
      </c>
      <c r="W72" s="6">
        <v>2.5</v>
      </c>
      <c r="X72" s="6">
        <v>2.5</v>
      </c>
      <c r="Y72" s="6">
        <v>2.5</v>
      </c>
      <c r="Z72" s="6">
        <v>2.5</v>
      </c>
      <c r="AA72" s="6">
        <v>2.5</v>
      </c>
      <c r="AB72" s="6">
        <v>2.5</v>
      </c>
      <c r="AC72" s="6">
        <v>0.0</v>
      </c>
      <c r="AD72" s="6">
        <v>2.5</v>
      </c>
      <c r="AE72" s="6">
        <v>2.5</v>
      </c>
      <c r="AF72" s="6">
        <v>2.5</v>
      </c>
      <c r="AG72" s="67">
        <v>2.5</v>
      </c>
      <c r="AH72" s="70">
        <f t="shared" si="10"/>
        <v>70</v>
      </c>
      <c r="AI72" s="46">
        <v>116.5</v>
      </c>
      <c r="AJ72" s="37"/>
      <c r="AK72" s="71">
        <f t="shared" si="9"/>
        <v>41</v>
      </c>
      <c r="AL72" s="37"/>
      <c r="AM72" s="26"/>
      <c r="AN72" s="26"/>
    </row>
    <row r="73">
      <c r="A73" s="4">
        <v>21.0</v>
      </c>
      <c r="B73" s="5" t="s">
        <v>34</v>
      </c>
      <c r="C73" s="6">
        <v>2.5</v>
      </c>
      <c r="D73" s="6">
        <v>2.5</v>
      </c>
      <c r="E73" s="6">
        <v>2.5</v>
      </c>
      <c r="F73" s="6">
        <v>2.5</v>
      </c>
      <c r="G73" s="6">
        <v>2.5</v>
      </c>
      <c r="H73" s="6">
        <v>0.0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2.5</v>
      </c>
      <c r="P73" s="6">
        <v>2.5</v>
      </c>
      <c r="Q73" s="6">
        <v>2.5</v>
      </c>
      <c r="R73" s="6">
        <v>2.5</v>
      </c>
      <c r="S73" s="6">
        <v>2.5</v>
      </c>
      <c r="T73" s="6">
        <v>2.5</v>
      </c>
      <c r="U73" s="14">
        <v>0.0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1.0</v>
      </c>
      <c r="AB73" s="6">
        <v>2.5</v>
      </c>
      <c r="AC73" s="6">
        <v>0.0</v>
      </c>
      <c r="AD73" s="6">
        <v>2.5</v>
      </c>
      <c r="AE73" s="6">
        <v>2.5</v>
      </c>
      <c r="AF73" s="6">
        <v>2.5</v>
      </c>
      <c r="AG73" s="67">
        <v>2.5</v>
      </c>
      <c r="AH73" s="70">
        <f t="shared" si="10"/>
        <v>56</v>
      </c>
      <c r="AI73" s="46">
        <v>61.5</v>
      </c>
      <c r="AJ73" s="37"/>
      <c r="AK73" s="71">
        <f t="shared" si="9"/>
        <v>0</v>
      </c>
      <c r="AL73" s="37"/>
      <c r="AM73" s="26"/>
      <c r="AN73" s="26"/>
    </row>
    <row r="74">
      <c r="A74" s="4">
        <v>22.0</v>
      </c>
      <c r="B74" s="5" t="s">
        <v>35</v>
      </c>
      <c r="C74" s="6">
        <v>2.5</v>
      </c>
      <c r="D74" s="6">
        <v>2.5</v>
      </c>
      <c r="E74" s="6">
        <v>2.5</v>
      </c>
      <c r="F74" s="6">
        <v>2.5</v>
      </c>
      <c r="G74" s="6">
        <v>2.5</v>
      </c>
      <c r="H74" s="6">
        <v>2.5</v>
      </c>
      <c r="I74" s="6">
        <v>2.5</v>
      </c>
      <c r="J74" s="6">
        <v>2.5</v>
      </c>
      <c r="K74" s="6">
        <v>2.5</v>
      </c>
      <c r="L74" s="6">
        <v>2.0</v>
      </c>
      <c r="M74" s="6">
        <v>2.0</v>
      </c>
      <c r="N74" s="6">
        <v>1.5</v>
      </c>
      <c r="O74" s="6">
        <v>2.5</v>
      </c>
      <c r="P74" s="6">
        <v>0.0</v>
      </c>
      <c r="Q74" s="6">
        <v>2.0</v>
      </c>
      <c r="R74" s="6">
        <v>2.5</v>
      </c>
      <c r="S74" s="6">
        <v>2.0</v>
      </c>
      <c r="T74" s="6">
        <v>2.0</v>
      </c>
      <c r="U74" s="14">
        <v>0.0</v>
      </c>
      <c r="V74" s="6">
        <v>2.5</v>
      </c>
      <c r="W74" s="6">
        <v>2.0</v>
      </c>
      <c r="X74" s="6">
        <v>2.0</v>
      </c>
      <c r="Y74" s="6">
        <v>2.0</v>
      </c>
      <c r="Z74" s="6">
        <v>1.0</v>
      </c>
      <c r="AA74" s="6">
        <v>2.0</v>
      </c>
      <c r="AB74" s="6">
        <v>1.0</v>
      </c>
      <c r="AC74" s="6">
        <v>0.0</v>
      </c>
      <c r="AD74" s="6">
        <v>0.0</v>
      </c>
      <c r="AE74" s="6">
        <v>2.0</v>
      </c>
      <c r="AF74" s="6">
        <v>2.0</v>
      </c>
      <c r="AG74" s="67">
        <v>2.5</v>
      </c>
      <c r="AH74" s="70">
        <f t="shared" si="10"/>
        <v>58</v>
      </c>
      <c r="AI74" s="46">
        <v>82.0</v>
      </c>
      <c r="AJ74" s="37"/>
      <c r="AK74" s="71">
        <f t="shared" si="9"/>
        <v>18.5</v>
      </c>
      <c r="AL74" s="37"/>
      <c r="AM74" s="26"/>
      <c r="AN74" s="26"/>
    </row>
    <row r="75">
      <c r="A75" s="4">
        <v>23.0</v>
      </c>
      <c r="B75" s="5" t="s">
        <v>36</v>
      </c>
      <c r="C75" s="6">
        <v>2.5</v>
      </c>
      <c r="D75" s="6">
        <v>2.5</v>
      </c>
      <c r="E75" s="6">
        <v>2.5</v>
      </c>
      <c r="F75" s="6">
        <v>2.5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>
        <v>2.5</v>
      </c>
      <c r="M75" s="6">
        <v>2.5</v>
      </c>
      <c r="N75" s="6">
        <v>2.5</v>
      </c>
      <c r="O75" s="6">
        <v>2.5</v>
      </c>
      <c r="P75" s="6">
        <v>2.5</v>
      </c>
      <c r="Q75" s="6">
        <v>2.5</v>
      </c>
      <c r="R75" s="6">
        <v>2.5</v>
      </c>
      <c r="S75" s="6">
        <v>2.5</v>
      </c>
      <c r="T75" s="6">
        <v>2.5</v>
      </c>
      <c r="U75" s="14">
        <v>0.0</v>
      </c>
      <c r="V75" s="6">
        <v>2.5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>
        <v>2.5</v>
      </c>
      <c r="AD75" s="6">
        <v>2.5</v>
      </c>
      <c r="AE75" s="6">
        <v>2.5</v>
      </c>
      <c r="AF75" s="6">
        <v>2.5</v>
      </c>
      <c r="AG75" s="67">
        <v>2.5</v>
      </c>
      <c r="AH75" s="70">
        <f t="shared" si="10"/>
        <v>75</v>
      </c>
      <c r="AI75" s="46">
        <v>68.0</v>
      </c>
      <c r="AJ75" s="37"/>
      <c r="AK75" s="71">
        <f t="shared" si="9"/>
        <v>-12.5</v>
      </c>
      <c r="AL75" s="37"/>
      <c r="AM75" s="26"/>
      <c r="AN75" s="26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</row>
    <row r="78">
      <c r="A78" s="74" t="s">
        <v>60</v>
      </c>
      <c r="B78" s="28"/>
      <c r="C78" s="75">
        <v>5.5</v>
      </c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</row>
    <row r="79">
      <c r="A79" s="31"/>
      <c r="B79" s="32"/>
      <c r="C79" s="68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</row>
    <row r="80">
      <c r="A80" s="34"/>
      <c r="B80" s="34"/>
      <c r="C80" s="34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</row>
    <row r="81" ht="30.75" customHeight="1">
      <c r="A81" s="76" t="s">
        <v>61</v>
      </c>
      <c r="B81" s="37"/>
      <c r="C81" s="77">
        <v>4.0</v>
      </c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  <c r="AM857" s="73"/>
      <c r="AN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  <c r="AM858" s="73"/>
      <c r="AN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  <c r="AM859" s="73"/>
      <c r="AN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  <c r="AM860" s="73"/>
      <c r="AN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  <c r="AM861" s="73"/>
      <c r="AN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  <c r="AM862" s="73"/>
      <c r="AN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  <c r="AM863" s="73"/>
      <c r="AN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  <c r="AM864" s="73"/>
      <c r="AN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  <c r="AM865" s="73"/>
      <c r="AN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  <c r="AM866" s="73"/>
      <c r="AN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  <c r="AM867" s="73"/>
      <c r="AN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  <c r="AM868" s="73"/>
      <c r="AN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  <c r="AM869" s="73"/>
      <c r="AN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  <c r="AM870" s="73"/>
      <c r="AN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  <c r="AM871" s="73"/>
      <c r="AN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  <c r="AM872" s="73"/>
      <c r="AN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  <c r="AM873" s="73"/>
      <c r="AN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  <c r="AM874" s="73"/>
      <c r="AN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  <c r="AM875" s="73"/>
      <c r="AN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  <c r="AM876" s="73"/>
      <c r="AN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  <c r="AM877" s="73"/>
      <c r="AN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  <c r="AM878" s="73"/>
      <c r="AN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  <c r="AM879" s="73"/>
      <c r="AN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  <c r="AM880" s="73"/>
      <c r="AN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  <c r="AM881" s="73"/>
      <c r="AN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  <c r="AM882" s="73"/>
      <c r="AN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  <c r="AM883" s="73"/>
      <c r="AN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  <c r="AM884" s="73"/>
      <c r="AN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  <c r="AM885" s="73"/>
      <c r="AN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  <c r="AM886" s="73"/>
      <c r="AN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  <c r="AM887" s="73"/>
      <c r="AN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  <c r="AM888" s="73"/>
      <c r="AN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  <c r="AM889" s="73"/>
      <c r="AN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  <c r="AM890" s="73"/>
      <c r="AN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  <c r="AM891" s="73"/>
      <c r="AN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  <c r="AM892" s="73"/>
      <c r="AN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  <c r="AM893" s="73"/>
      <c r="AN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  <c r="AM894" s="73"/>
      <c r="AN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  <c r="AM895" s="73"/>
      <c r="AN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  <c r="AM896" s="73"/>
      <c r="AN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  <c r="AM897" s="73"/>
      <c r="AN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  <c r="AM898" s="73"/>
      <c r="AN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  <c r="AM899" s="73"/>
      <c r="AN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  <c r="AM900" s="73"/>
      <c r="AN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  <c r="AM901" s="73"/>
      <c r="AN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  <c r="AM902" s="73"/>
      <c r="AN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  <c r="AM903" s="73"/>
      <c r="AN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  <c r="AM904" s="73"/>
      <c r="AN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  <c r="AM905" s="73"/>
      <c r="AN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  <c r="AM906" s="73"/>
      <c r="AN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  <c r="AM907" s="73"/>
      <c r="AN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  <c r="AM908" s="73"/>
      <c r="AN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  <c r="AM909" s="73"/>
      <c r="AN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  <c r="AM910" s="73"/>
      <c r="AN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  <c r="AM911" s="73"/>
      <c r="AN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  <c r="AM912" s="73"/>
      <c r="AN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  <c r="AM913" s="73"/>
      <c r="AN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  <c r="AM914" s="73"/>
      <c r="AN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  <c r="AM915" s="73"/>
      <c r="AN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  <c r="AM916" s="73"/>
      <c r="AN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  <c r="AM917" s="73"/>
      <c r="AN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  <c r="AM918" s="73"/>
      <c r="AN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  <c r="AM919" s="73"/>
      <c r="AN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  <c r="AM920" s="73"/>
      <c r="AN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  <c r="AM921" s="73"/>
      <c r="AN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  <c r="AM922" s="73"/>
      <c r="AN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  <c r="AM923" s="73"/>
      <c r="AN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  <c r="AM924" s="73"/>
      <c r="AN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  <c r="AM925" s="73"/>
      <c r="AN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  <c r="AM926" s="73"/>
      <c r="AN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  <c r="AM927" s="73"/>
      <c r="AN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  <c r="AM928" s="73"/>
      <c r="AN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  <c r="AM929" s="73"/>
      <c r="AN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  <c r="AM930" s="73"/>
      <c r="AN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  <c r="AM931" s="73"/>
      <c r="AN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  <c r="AM932" s="73"/>
      <c r="AN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  <c r="AM933" s="73"/>
      <c r="AN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  <c r="AM934" s="73"/>
      <c r="AN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  <c r="AM935" s="73"/>
      <c r="AN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  <c r="AM936" s="73"/>
      <c r="AN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  <c r="AM937" s="73"/>
      <c r="AN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  <c r="AM938" s="73"/>
      <c r="AN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  <c r="AM939" s="73"/>
      <c r="AN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  <c r="AM940" s="73"/>
      <c r="AN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  <c r="AM941" s="73"/>
      <c r="AN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  <c r="AM942" s="73"/>
      <c r="AN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  <c r="AM943" s="73"/>
      <c r="AN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  <c r="AM944" s="73"/>
      <c r="AN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  <c r="AM945" s="73"/>
      <c r="AN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  <c r="AM946" s="73"/>
      <c r="AN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  <c r="AM947" s="73"/>
      <c r="AN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  <c r="AM948" s="73"/>
      <c r="AN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  <c r="AM949" s="73"/>
      <c r="AN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  <c r="AM950" s="73"/>
      <c r="AN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  <c r="AM951" s="73"/>
      <c r="AN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  <c r="AM952" s="73"/>
      <c r="AN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  <c r="AM953" s="73"/>
      <c r="AN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  <c r="AM954" s="73"/>
      <c r="AN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  <c r="AM955" s="73"/>
      <c r="AN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  <c r="AM956" s="73"/>
      <c r="AN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  <c r="AM957" s="73"/>
      <c r="AN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  <c r="AM958" s="73"/>
      <c r="AN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  <c r="AM959" s="73"/>
      <c r="AN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  <c r="AM960" s="73"/>
      <c r="AN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  <c r="AM961" s="73"/>
      <c r="AN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  <c r="AM962" s="73"/>
      <c r="AN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  <c r="AM963" s="73"/>
      <c r="AN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  <c r="AM964" s="73"/>
      <c r="AN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  <c r="AM965" s="73"/>
      <c r="AN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  <c r="AM966" s="73"/>
      <c r="AN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  <c r="AM967" s="73"/>
      <c r="AN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  <c r="AM969" s="73"/>
      <c r="AN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  <c r="AM970" s="73"/>
      <c r="AN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  <c r="AM971" s="73"/>
      <c r="AN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  <c r="AM972" s="73"/>
      <c r="AN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  <c r="AM973" s="73"/>
      <c r="AN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  <c r="AM974" s="73"/>
      <c r="AN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  <c r="AM975" s="73"/>
      <c r="AN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  <c r="AM976" s="73"/>
      <c r="AN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  <c r="AM977" s="73"/>
      <c r="AN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  <c r="AM978" s="73"/>
      <c r="AN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  <c r="AM979" s="73"/>
      <c r="AN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  <c r="AM980" s="73"/>
      <c r="AN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  <c r="AM981" s="73"/>
      <c r="AN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  <c r="AM982" s="73"/>
      <c r="AN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  <c r="AM983" s="73"/>
      <c r="AN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  <c r="AM984" s="73"/>
      <c r="AN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  <c r="AM985" s="73"/>
      <c r="AN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  <c r="AM986" s="73"/>
      <c r="AN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  <c r="AM987" s="73"/>
      <c r="AN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  <c r="AM988" s="73"/>
      <c r="AN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  <c r="AM989" s="73"/>
      <c r="AN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  <c r="AM990" s="73"/>
      <c r="AN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  <c r="AM991" s="73"/>
      <c r="AN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  <c r="AM992" s="73"/>
      <c r="AN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  <c r="AM993" s="73"/>
      <c r="AN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  <c r="AM994" s="73"/>
      <c r="AN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  <c r="AM995" s="73"/>
      <c r="AN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  <c r="AM996" s="73"/>
      <c r="AN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  <c r="AM997" s="73"/>
      <c r="AN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  <c r="AM998" s="73"/>
      <c r="AN998" s="73"/>
    </row>
  </sheetData>
  <mergeCells count="94">
    <mergeCell ref="AI51:AJ52"/>
    <mergeCell ref="AI53:AJ53"/>
    <mergeCell ref="AK53:AL53"/>
    <mergeCell ref="AI54:AJ54"/>
    <mergeCell ref="AK54:AL54"/>
    <mergeCell ref="AI55:AJ55"/>
    <mergeCell ref="AK55:AL55"/>
    <mergeCell ref="AI56:AJ56"/>
    <mergeCell ref="AK56:AL56"/>
    <mergeCell ref="AI57:AJ57"/>
    <mergeCell ref="AK57:AL57"/>
    <mergeCell ref="AI58:AJ58"/>
    <mergeCell ref="AK58:AL58"/>
    <mergeCell ref="AK59:AL59"/>
    <mergeCell ref="AI59:AJ59"/>
    <mergeCell ref="AI60:AJ60"/>
    <mergeCell ref="AI61:AJ61"/>
    <mergeCell ref="AI62:AJ62"/>
    <mergeCell ref="AI63:AJ63"/>
    <mergeCell ref="AI64:AJ64"/>
    <mergeCell ref="AI65:AJ65"/>
    <mergeCell ref="AK60:AL60"/>
    <mergeCell ref="AK61:AL61"/>
    <mergeCell ref="AK62:AL62"/>
    <mergeCell ref="AK63:AL63"/>
    <mergeCell ref="AK64:AL64"/>
    <mergeCell ref="AK65:AL65"/>
    <mergeCell ref="AK66:AL66"/>
    <mergeCell ref="AI73:AJ73"/>
    <mergeCell ref="AI74:AJ74"/>
    <mergeCell ref="AI75:AJ75"/>
    <mergeCell ref="AI66:AJ66"/>
    <mergeCell ref="AI67:AJ67"/>
    <mergeCell ref="AI68:AJ68"/>
    <mergeCell ref="AI69:AJ69"/>
    <mergeCell ref="AI70:AJ70"/>
    <mergeCell ref="AI71:AJ71"/>
    <mergeCell ref="AI72:AJ72"/>
    <mergeCell ref="AK74:AL74"/>
    <mergeCell ref="AK75:AL75"/>
    <mergeCell ref="A78:B79"/>
    <mergeCell ref="C78:C79"/>
    <mergeCell ref="A81:B81"/>
    <mergeCell ref="AK67:AL67"/>
    <mergeCell ref="AK68:AL68"/>
    <mergeCell ref="AK69:AL69"/>
    <mergeCell ref="AK70:AL70"/>
    <mergeCell ref="AK71:AL71"/>
    <mergeCell ref="AK72:AL72"/>
    <mergeCell ref="AK73:AL73"/>
    <mergeCell ref="A1:AN1"/>
    <mergeCell ref="A2:AN2"/>
    <mergeCell ref="A29:B30"/>
    <mergeCell ref="C32:D32"/>
    <mergeCell ref="C33:D33"/>
    <mergeCell ref="C34:D34"/>
    <mergeCell ref="C35:D35"/>
    <mergeCell ref="T39:V39"/>
    <mergeCell ref="T40:V40"/>
    <mergeCell ref="T41:V41"/>
    <mergeCell ref="T42:V42"/>
    <mergeCell ref="C36:D36"/>
    <mergeCell ref="F37:L37"/>
    <mergeCell ref="N37:O37"/>
    <mergeCell ref="T37:V37"/>
    <mergeCell ref="F38:I38"/>
    <mergeCell ref="N38:O38"/>
    <mergeCell ref="T38:V38"/>
    <mergeCell ref="N41:O41"/>
    <mergeCell ref="N42:O42"/>
    <mergeCell ref="N43:O43"/>
    <mergeCell ref="N44:O44"/>
    <mergeCell ref="N45:O45"/>
    <mergeCell ref="C37:D37"/>
    <mergeCell ref="A39:B39"/>
    <mergeCell ref="F39:I39"/>
    <mergeCell ref="N39:O39"/>
    <mergeCell ref="A40:B40"/>
    <mergeCell ref="N40:O40"/>
    <mergeCell ref="A41:B41"/>
    <mergeCell ref="F40:I40"/>
    <mergeCell ref="F41:I41"/>
    <mergeCell ref="F42:I42"/>
    <mergeCell ref="A43:B43"/>
    <mergeCell ref="F43:I43"/>
    <mergeCell ref="F44:I44"/>
    <mergeCell ref="F45:I45"/>
    <mergeCell ref="A45:B45"/>
    <mergeCell ref="A46:B46"/>
    <mergeCell ref="A48:B48"/>
    <mergeCell ref="A49:B49"/>
    <mergeCell ref="A51:AG51"/>
    <mergeCell ref="AH51:AH52"/>
    <mergeCell ref="AK51:AL52"/>
  </mergeCells>
  <conditionalFormatting sqref="AN4:AN26">
    <cfRule type="cellIs" dxfId="0" priority="1" operator="greaterThan">
      <formula>0</formula>
    </cfRule>
  </conditionalFormatting>
  <conditionalFormatting sqref="AN4:AN26">
    <cfRule type="cellIs" dxfId="1" priority="2" operator="lessThan">
      <formula>0</formula>
    </cfRule>
  </conditionalFormatting>
  <conditionalFormatting sqref="AN3">
    <cfRule type="notContainsBlanks" dxfId="2" priority="3">
      <formula>LEN(TRIM(AN3))&gt;0</formula>
    </cfRule>
  </conditionalFormatting>
  <conditionalFormatting sqref="AK53:AL75">
    <cfRule type="cellIs" dxfId="0" priority="4" operator="greaterThan">
      <formula>0</formula>
    </cfRule>
  </conditionalFormatting>
  <conditionalFormatting sqref="AK53:AL75">
    <cfRule type="cellIs" dxfId="1" priority="5" operator="lessThan">
      <formula>0</formula>
    </cfRule>
  </conditionalFormatting>
  <drawing r:id="rId1"/>
</worksheet>
</file>