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5" sheetId="1" r:id="rId4"/>
    <sheet state="visible" name="alpha" sheetId="2" r:id="rId5"/>
  </sheets>
  <definedNames/>
  <calcPr/>
  <extLst>
    <ext uri="GoogleSheetsCustomDataVersion1">
      <go:sheetsCustomData xmlns:go="http://customooxmlschemas.google.com/" r:id="rId6" roundtripDataSignature="AMtx7mhZcDuUdSRbu0O4nqweFqgyvlY/Xg=="/>
    </ext>
  </extLst>
</workbook>
</file>

<file path=xl/sharedStrings.xml><?xml version="1.0" encoding="utf-8"?>
<sst xmlns="http://schemas.openxmlformats.org/spreadsheetml/2006/main" count="170" uniqueCount="139">
  <si>
    <t>Model</t>
  </si>
  <si>
    <t>Samples</t>
  </si>
  <si>
    <t>AIC</t>
  </si>
  <si>
    <r>
      <rPr>
        <rFont val="Calibri"/>
        <b/>
        <color rgb="FF000000"/>
        <sz val="11.0"/>
      </rPr>
      <t>Δ</t>
    </r>
    <r>
      <rPr>
        <rFont val="Calibri"/>
        <b/>
        <color theme="1"/>
        <sz val="11.0"/>
      </rPr>
      <t>AIC</t>
    </r>
  </si>
  <si>
    <t>R² (%)</t>
  </si>
  <si>
    <r>
      <t>t</t>
    </r>
    <r>
      <rPr>
        <rFont val="Calibri"/>
        <b/>
        <color theme="1"/>
        <sz val="8.0"/>
      </rPr>
      <t>½</t>
    </r>
  </si>
  <si>
    <r>
      <t>v</t>
    </r>
    <r>
      <rPr>
        <rFont val="Calibri"/>
        <b/>
        <color theme="1"/>
        <sz val="8.0"/>
      </rPr>
      <t>y</t>
    </r>
  </si>
  <si>
    <t>intercept</t>
  </si>
  <si>
    <t>± SE</t>
  </si>
  <si>
    <t>slope</t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</si>
  <si>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min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</si>
  <si>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max</t>
    </r>
  </si>
  <si>
    <t>AICw</t>
  </si>
  <si>
    <t>2n ~ culm length + bio9</t>
  </si>
  <si>
    <t>-0.06112648
0.1481393</t>
  </si>
  <si>
    <t>0.038800604
0.08998205</t>
  </si>
  <si>
    <t>2n ~ TI length + bio9</t>
  </si>
  <si>
    <t>-0.08116975
0.1439729</t>
  </si>
  <si>
    <t>0.057159274
0.09012236</t>
  </si>
  <si>
    <t>2n ~ bio9</t>
  </si>
  <si>
    <t>0.124446952672627</t>
  </si>
  <si>
    <t>0.0878941851276435</t>
  </si>
  <si>
    <t>2n ~ 1 (OU)</t>
  </si>
  <si>
    <t>-</t>
  </si>
  <si>
    <t>2n ~ culm length</t>
  </si>
  <si>
    <t>-0,0506522793515127</t>
  </si>
  <si>
    <t>2n ~ culm length + bio11</t>
  </si>
  <si>
    <t>-0.0621036
0.1412214</t>
  </si>
  <si>
    <t>0.03919705
0.1087600</t>
  </si>
  <si>
    <t>2n ~ bio9 + bio18</t>
  </si>
  <si>
    <t>0.12801763
-0.006242067</t>
  </si>
  <si>
    <t>0.08790836
0.005461165</t>
  </si>
  <si>
    <t>2n ~ TI length</t>
  </si>
  <si>
    <t>2n ~ LI length</t>
  </si>
  <si>
    <t>2n ~ culm length + bio18</t>
  </si>
  <si>
    <t>-0.049928633
-0.005708245</t>
  </si>
  <si>
    <t>0.038723925
0.005578497</t>
  </si>
  <si>
    <t>2n ~ bio8</t>
  </si>
  <si>
    <t>-0.167294213814777</t>
  </si>
  <si>
    <t>0.149628405421259</t>
  </si>
  <si>
    <t>2n ~ TI length + bio18</t>
  </si>
  <si>
    <t>-0.066618254
-0.005601843</t>
  </si>
  <si>
    <t>0.058104127
0.005690402</t>
  </si>
  <si>
    <t>2n ~ TI length + bio11</t>
  </si>
  <si>
    <t>-0.08146374
0.132482</t>
  </si>
  <si>
    <t>0.0574669
0.1083935</t>
  </si>
  <si>
    <t>2n ~ bio18</t>
  </si>
  <si>
    <t>2n ~ bio8 + bio11</t>
  </si>
  <si>
    <t>-0.2194503
0.1408442</t>
  </si>
  <si>
    <t>0.1549382
0.1079903</t>
  </si>
  <si>
    <t>2n ~ bio8 + bio9</t>
  </si>
  <si>
    <t>-0.1517684
0.1166434</t>
  </si>
  <si>
    <t>0.15060651
0.08774878</t>
  </si>
  <si>
    <t>2n ~ bio11 + bio18</t>
  </si>
  <si>
    <t>0.14344707
-0.007952235</t>
  </si>
  <si>
    <t>0.1087188
0.00564681</t>
  </si>
  <si>
    <t>2n ~ bio9 + bio11</t>
  </si>
  <si>
    <t>0.2401998
-0.153343</t>
  </si>
  <si>
    <t>0.1975149
0.2363113</t>
  </si>
  <si>
    <t>2n ~ bio11</t>
  </si>
  <si>
    <t>0.102321772834678</t>
  </si>
  <si>
    <t>0.104991300276747</t>
  </si>
  <si>
    <t>2n ~ bio5</t>
  </si>
  <si>
    <t>0.177100171200817</t>
  </si>
  <si>
    <t>0.196478485646113</t>
  </si>
  <si>
    <t>2n ~ bio6</t>
  </si>
  <si>
    <t>0.0893298031013842</t>
  </si>
  <si>
    <t>0.0999378692336707</t>
  </si>
  <si>
    <t>2n ~ bio2</t>
  </si>
  <si>
    <t>0.383113365996738</t>
  </si>
  <si>
    <t>0.436856286548324</t>
  </si>
  <si>
    <t>2n ~ bio1</t>
  </si>
  <si>
    <t>0.131747026135666</t>
  </si>
  <si>
    <t>0.153082191542387</t>
  </si>
  <si>
    <t>2n ~ bio4</t>
  </si>
  <si>
    <t>-0.0259786490913202</t>
  </si>
  <si>
    <t>0.0339713084305955</t>
  </si>
  <si>
    <t>2n ~ culm length + bio8</t>
  </si>
  <si>
    <t>-0.04351947
-0.131652</t>
  </si>
  <si>
    <t>0.03862067
0.1537298</t>
  </si>
  <si>
    <t>2n ~ TI length + bio8</t>
  </si>
  <si>
    <t>-0.06096391
-0.148435</t>
  </si>
  <si>
    <t>0.05596273
0.1514276</t>
  </si>
  <si>
    <t>2n ~ bio10</t>
  </si>
  <si>
    <t>0.142942327186683</t>
  </si>
  <si>
    <t>0.210650083988265</t>
  </si>
  <si>
    <t>2n ~ bio19</t>
  </si>
  <si>
    <t>2n ~ bio3</t>
  </si>
  <si>
    <t>5.42234436670703</t>
  </si>
  <si>
    <t>9.66717892939769</t>
  </si>
  <si>
    <t>2n ~ bio15</t>
  </si>
  <si>
    <t>0.0236802427274559</t>
  </si>
  <si>
    <t>2n ~ leaf width</t>
  </si>
  <si>
    <t>2n ~ bio7</t>
  </si>
  <si>
    <t>-0.0523961810910213</t>
  </si>
  <si>
    <t>0.109832707902886</t>
  </si>
  <si>
    <t>2n ~ culm length + LI length</t>
  </si>
  <si>
    <t>-0.03722066
-0.03640093</t>
  </si>
  <si>
    <t>0.04350379
0.05947714</t>
  </si>
  <si>
    <t>2n ~ utricle length</t>
  </si>
  <si>
    <t>2n ~ bio14</t>
  </si>
  <si>
    <t>2n ~ bio17</t>
  </si>
  <si>
    <t>2n ~ bio12</t>
  </si>
  <si>
    <t>2n ~ bio13</t>
  </si>
  <si>
    <t>2n ~ bio16</t>
  </si>
  <si>
    <t>2n ~ bio8 + bio18</t>
  </si>
  <si>
    <t>-0.11663406
-0.003954608</t>
  </si>
  <si>
    <t>0.16916819
0.006123625</t>
  </si>
  <si>
    <t>2n ~ 1 (BM)</t>
  </si>
  <si>
    <t>TI: terminal inflorescence. LI: lateral inflorescence</t>
  </si>
  <si>
    <r>
      <rPr>
        <rFont val="Calibri"/>
        <b/>
        <color rgb="FF000000"/>
        <sz val="11.0"/>
      </rPr>
      <t>Δ</t>
    </r>
    <r>
      <rPr>
        <rFont val="Calibri"/>
        <b/>
        <color theme="1"/>
        <sz val="11.0"/>
      </rPr>
      <t>AIC</t>
    </r>
  </si>
  <si>
    <r>
      <t>t</t>
    </r>
    <r>
      <rPr>
        <rFont val="Calibri"/>
        <b/>
        <color theme="1"/>
        <sz val="8.0"/>
      </rPr>
      <t>½</t>
    </r>
  </si>
  <si>
    <r>
      <t>v</t>
    </r>
    <r>
      <rPr>
        <rFont val="Calibri"/>
        <b/>
        <color theme="1"/>
        <sz val="8.0"/>
      </rPr>
      <t>y</t>
    </r>
  </si>
  <si>
    <t>2n ~ TI length + bio9_RANDOM</t>
  </si>
  <si>
    <t>2n ~ 1 (OU)_RANDOM</t>
  </si>
  <si>
    <t>2n ~ 1 (BM)_RANDOM</t>
  </si>
  <si>
    <r>
      <rPr>
        <rFont val="Calibri"/>
        <b/>
        <color rgb="FF000000"/>
        <sz val="11.0"/>
      </rPr>
      <t>Δ</t>
    </r>
    <r>
      <rPr>
        <rFont val="Calibri"/>
        <b/>
        <color theme="1"/>
        <sz val="11.0"/>
      </rPr>
      <t>AIC</t>
    </r>
  </si>
  <si>
    <r>
      <t>t</t>
    </r>
    <r>
      <rPr>
        <rFont val="Calibri"/>
        <b/>
        <color theme="1"/>
        <sz val="8.0"/>
      </rPr>
      <t>½</t>
    </r>
  </si>
  <si>
    <r>
      <t>v</t>
    </r>
    <r>
      <rPr>
        <rFont val="Calibri"/>
        <b/>
        <color theme="1"/>
        <sz val="8.0"/>
      </rPr>
      <t>y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</si>
  <si>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min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</si>
  <si>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max</t>
    </r>
  </si>
  <si>
    <r>
      <t>t</t>
    </r>
    <r>
      <rPr>
        <rFont val="Calibri"/>
        <b/>
        <color theme="1"/>
        <sz val="8.0"/>
      </rPr>
      <t>½</t>
    </r>
  </si>
  <si>
    <t>tree units</t>
  </si>
  <si>
    <r>
      <t>t</t>
    </r>
    <r>
      <rPr>
        <rFont val="Calibri"/>
        <b/>
        <color theme="1"/>
        <sz val="8.0"/>
      </rPr>
      <t>½</t>
    </r>
  </si>
  <si>
    <t>Myr</t>
  </si>
  <si>
    <t>get.rooted.tree.height</t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</si>
  <si>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min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</si>
  <si>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min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</si>
  <si>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max</t>
    </r>
  </si>
  <si>
    <r>
      <t>t</t>
    </r>
    <r>
      <rPr>
        <rFont val="Calibri"/>
        <b/>
        <color theme="1"/>
        <sz val="8.0"/>
      </rPr>
      <t xml:space="preserve">½ </t>
    </r>
    <r>
      <rPr>
        <rFont val="Calibri"/>
        <b/>
        <color theme="1"/>
        <sz val="11.0"/>
      </rPr>
      <t>max</t>
    </r>
  </si>
  <si>
    <t>alpha</t>
  </si>
  <si>
    <r>
      <t>tree units</t>
    </r>
    <r>
      <rPr>
        <rFont val="Calibri"/>
        <color theme="1"/>
        <sz val="11.0"/>
        <vertAlign val="superscript"/>
      </rPr>
      <t>-1</t>
    </r>
  </si>
  <si>
    <r>
      <t>Myr</t>
    </r>
    <r>
      <rPr>
        <rFont val="Calibri"/>
        <color theme="1"/>
        <sz val="11.0"/>
        <vertAlign val="superscript"/>
      </rPr>
      <t>-1</t>
    </r>
  </si>
  <si>
    <t>alpha min</t>
  </si>
  <si>
    <r>
      <t>tree units</t>
    </r>
    <r>
      <rPr>
        <rFont val="Calibri"/>
        <color theme="1"/>
        <sz val="11.0"/>
        <vertAlign val="superscript"/>
      </rPr>
      <t>-1</t>
    </r>
  </si>
  <si>
    <r>
      <t>Myr</t>
    </r>
    <r>
      <rPr>
        <rFont val="Calibri"/>
        <color theme="1"/>
        <sz val="11.0"/>
        <vertAlign val="superscript"/>
      </rPr>
      <t>-1</t>
    </r>
  </si>
  <si>
    <t>alpha max</t>
  </si>
  <si>
    <r>
      <t>tree units</t>
    </r>
    <r>
      <rPr>
        <rFont val="Calibri"/>
        <color theme="1"/>
        <sz val="11.0"/>
        <vertAlign val="superscript"/>
      </rPr>
      <t>-1</t>
    </r>
  </si>
  <si>
    <r>
      <t>Myr</t>
    </r>
    <r>
      <rPr>
        <rFont val="Calibri"/>
        <color theme="1"/>
        <sz val="11.0"/>
        <vertAlign val="superscript"/>
      </rPr>
      <t>-1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</si>
</sst>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name val="Calibri"/>
    </font>
    <font>
      <color theme="1"/>
      <name val="Calibri"/>
    </font>
    <font>
      <sz val="10.0"/>
      <color rgb="FF0000FF"/>
      <name val="Droid Sans Mono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49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0" fillId="0" fontId="2" numFmtId="164" xfId="0" applyAlignment="1" applyFont="1" applyNumberFormat="1">
      <alignment shrinkToFit="0" wrapText="1"/>
    </xf>
    <xf borderId="0" fillId="0" fontId="2" numFmtId="2" xfId="0" applyAlignment="1" applyFont="1" applyNumberFormat="1">
      <alignment shrinkToFit="0" wrapText="1"/>
    </xf>
    <xf borderId="0" fillId="0" fontId="2" numFmtId="49" xfId="0" applyAlignment="1" applyFont="1" applyNumberFormat="1">
      <alignment shrinkToFit="0" wrapText="1"/>
    </xf>
    <xf borderId="0" fillId="0" fontId="3" numFmtId="0" xfId="0" applyFont="1"/>
    <xf borderId="3" fillId="0" fontId="2" numFmtId="0" xfId="0" applyAlignment="1" applyBorder="1" applyFont="1">
      <alignment shrinkToFit="0" wrapText="1"/>
    </xf>
    <xf borderId="3" fillId="0" fontId="2" numFmtId="164" xfId="0" applyAlignment="1" applyBorder="1" applyFont="1" applyNumberFormat="1">
      <alignment shrinkToFit="0" wrapText="1"/>
    </xf>
    <xf borderId="3" fillId="0" fontId="2" numFmtId="2" xfId="0" applyAlignment="1" applyBorder="1" applyFont="1" applyNumberFormat="1">
      <alignment shrinkToFit="0" wrapText="1"/>
    </xf>
    <xf borderId="3" fillId="0" fontId="2" numFmtId="49" xfId="0" applyAlignment="1" applyBorder="1" applyFont="1" applyNumberFormat="1">
      <alignment shrinkToFit="0" wrapText="1"/>
    </xf>
    <xf borderId="0" fillId="0" fontId="1" numFmtId="49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4" numFmtId="0" xfId="0" applyFont="1"/>
    <xf borderId="0" fillId="0" fontId="1" numFmtId="0" xfId="0" applyAlignment="1" applyFont="1">
      <alignment horizontal="left" shrinkToFit="0" wrapText="1"/>
    </xf>
    <xf borderId="0" fillId="0" fontId="5" numFmtId="0" xfId="0" applyAlignment="1" applyFont="1">
      <alignment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0"/>
    <col customWidth="1" min="2" max="2" width="8.0"/>
    <col customWidth="1" min="3" max="4" width="7.5"/>
    <col customWidth="1" min="5" max="5" width="5.5"/>
    <col customWidth="1" min="6" max="6" width="5.75"/>
    <col customWidth="1" min="7" max="7" width="6.63"/>
    <col customWidth="1" min="8" max="8" width="8.0"/>
    <col customWidth="1" min="9" max="9" width="5.75"/>
    <col customWidth="1" min="10" max="10" width="10.75"/>
    <col customWidth="1" min="11" max="11" width="10.63"/>
    <col customWidth="1" min="12" max="12" width="5.75"/>
    <col customWidth="1" min="13" max="13" width="6.0"/>
    <col customWidth="1" min="14" max="14" width="4.88"/>
    <col customWidth="1" min="15" max="24" width="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ht="14.25" customHeight="1">
      <c r="A2" s="4" t="s">
        <v>13</v>
      </c>
      <c r="B2" s="3">
        <v>564.0</v>
      </c>
      <c r="C2" s="5">
        <v>4189.56944237907</v>
      </c>
      <c r="D2" s="5">
        <f t="shared" ref="D2:D42" si="1">C2-MIN($C$2:$C$48)</f>
        <v>0</v>
      </c>
      <c r="E2" s="5">
        <v>0.790641352349556</v>
      </c>
      <c r="F2" s="6">
        <v>13.9286406952165</v>
      </c>
      <c r="G2" s="6">
        <v>358.569470905377</v>
      </c>
      <c r="H2" s="5">
        <v>51.1213712879764</v>
      </c>
      <c r="I2" s="5">
        <v>5.52951109086566</v>
      </c>
      <c r="J2" s="7" t="s">
        <v>14</v>
      </c>
      <c r="K2" s="7" t="s">
        <v>15</v>
      </c>
      <c r="L2" s="6">
        <v>9.05405405405405</v>
      </c>
      <c r="M2" s="6">
        <v>25.2702702702703</v>
      </c>
      <c r="N2" s="5">
        <v>0.0616257641852917</v>
      </c>
      <c r="O2" s="8"/>
      <c r="P2" s="3"/>
      <c r="Q2" s="3"/>
      <c r="R2" s="3"/>
      <c r="S2" s="3"/>
      <c r="T2" s="3"/>
      <c r="U2" s="3"/>
      <c r="V2" s="3"/>
      <c r="W2" s="3"/>
      <c r="X2" s="3"/>
    </row>
    <row r="3" ht="14.25" customHeight="1">
      <c r="A3" s="4" t="s">
        <v>16</v>
      </c>
      <c r="B3" s="3">
        <v>564.0</v>
      </c>
      <c r="C3" s="5">
        <v>4189.96956542542</v>
      </c>
      <c r="D3" s="5">
        <f t="shared" si="1"/>
        <v>0.4001230464</v>
      </c>
      <c r="E3" s="5">
        <v>0.708650495824168</v>
      </c>
      <c r="F3" s="6">
        <v>14.0680700713244</v>
      </c>
      <c r="G3" s="6">
        <v>353.412775413243</v>
      </c>
      <c r="H3" s="5">
        <v>50.5318103188727</v>
      </c>
      <c r="I3" s="5">
        <v>5.6275560784959</v>
      </c>
      <c r="J3" s="7" t="s">
        <v>17</v>
      </c>
      <c r="K3" s="7" t="s">
        <v>18</v>
      </c>
      <c r="L3" s="6">
        <v>9.05405405405405</v>
      </c>
      <c r="M3" s="6">
        <v>26.0810810810811</v>
      </c>
      <c r="N3" s="5">
        <v>0.0504296871720864</v>
      </c>
      <c r="O3" s="8"/>
      <c r="P3" s="3"/>
      <c r="Q3" s="3"/>
      <c r="R3" s="3"/>
      <c r="S3" s="3"/>
      <c r="T3" s="3"/>
      <c r="U3" s="3"/>
      <c r="V3" s="3"/>
      <c r="W3" s="3"/>
      <c r="X3" s="3"/>
    </row>
    <row r="4" ht="14.25" customHeight="1">
      <c r="A4" s="3" t="s">
        <v>19</v>
      </c>
      <c r="B4" s="3">
        <v>564.0</v>
      </c>
      <c r="C4" s="5">
        <v>4190.1821978529</v>
      </c>
      <c r="D4" s="5">
        <f t="shared" si="1"/>
        <v>0.6127554738</v>
      </c>
      <c r="E4" s="5">
        <v>0.353467179069198</v>
      </c>
      <c r="F4" s="6">
        <v>13.6399361992127</v>
      </c>
      <c r="G4" s="6">
        <v>362.514544853578</v>
      </c>
      <c r="H4" s="5">
        <v>50.5544497136453</v>
      </c>
      <c r="I4" s="5">
        <v>5.30139756875959</v>
      </c>
      <c r="J4" s="7" t="s">
        <v>20</v>
      </c>
      <c r="K4" s="7" t="s">
        <v>21</v>
      </c>
      <c r="L4" s="6">
        <v>9.05405405405405</v>
      </c>
      <c r="M4" s="6">
        <v>24.2567567567568</v>
      </c>
      <c r="N4" s="5">
        <v>0.0453577036373433</v>
      </c>
      <c r="O4" s="8"/>
      <c r="P4" s="3"/>
      <c r="Q4" s="3"/>
      <c r="R4" s="3"/>
      <c r="S4" s="3"/>
      <c r="T4" s="3"/>
      <c r="U4" s="3"/>
      <c r="V4" s="3"/>
      <c r="W4" s="3"/>
      <c r="X4" s="3"/>
    </row>
    <row r="5" ht="14.25" customHeight="1">
      <c r="A5" s="3" t="s">
        <v>22</v>
      </c>
      <c r="B5" s="3">
        <v>564.0</v>
      </c>
      <c r="C5" s="5">
        <v>4190.33585179094</v>
      </c>
      <c r="D5" s="5">
        <f t="shared" si="1"/>
        <v>0.7664094119</v>
      </c>
      <c r="E5" s="5">
        <v>2.01344175559541E-14</v>
      </c>
      <c r="F5" s="6">
        <v>13.5053998921492</v>
      </c>
      <c r="G5" s="6">
        <v>362.539419437013</v>
      </c>
      <c r="H5" s="5">
        <v>50.9031013158992</v>
      </c>
      <c r="I5" s="5">
        <v>5.26469776484133</v>
      </c>
      <c r="J5" s="7" t="s">
        <v>23</v>
      </c>
      <c r="K5" s="7" t="s">
        <v>23</v>
      </c>
      <c r="L5" s="6">
        <v>9.05405405405405</v>
      </c>
      <c r="M5" s="6">
        <v>23.9189189189189</v>
      </c>
      <c r="N5" s="3" t="s">
        <v>23</v>
      </c>
      <c r="O5" s="8"/>
      <c r="P5" s="3"/>
      <c r="Q5" s="3"/>
      <c r="R5" s="3"/>
      <c r="S5" s="3"/>
      <c r="T5" s="3"/>
      <c r="U5" s="3"/>
      <c r="V5" s="3"/>
      <c r="W5" s="3"/>
      <c r="X5" s="3"/>
    </row>
    <row r="6" ht="14.25" customHeight="1">
      <c r="A6" s="3" t="s">
        <v>24</v>
      </c>
      <c r="B6" s="3">
        <v>564.0</v>
      </c>
      <c r="C6" s="5">
        <v>4190.53026372553</v>
      </c>
      <c r="D6" s="5">
        <f t="shared" si="1"/>
        <v>0.9608213465</v>
      </c>
      <c r="E6" s="5">
        <v>0.315745642596631</v>
      </c>
      <c r="F6" s="6">
        <v>13.6149555135535</v>
      </c>
      <c r="G6" s="6">
        <v>363.342315249721</v>
      </c>
      <c r="H6" s="5">
        <v>51.6667207409594</v>
      </c>
      <c r="I6" s="5">
        <v>5.35204493868105</v>
      </c>
      <c r="J6" s="7" t="s">
        <v>25</v>
      </c>
      <c r="K6" s="7">
        <v>0.0379252721032501</v>
      </c>
      <c r="L6" s="6">
        <v>9.05405405405405</v>
      </c>
      <c r="M6" s="6">
        <v>24.0540540540541</v>
      </c>
      <c r="N6" s="5">
        <v>0.0381139376513709</v>
      </c>
      <c r="O6" s="8"/>
      <c r="P6" s="3"/>
      <c r="Q6" s="3"/>
      <c r="R6" s="3"/>
      <c r="S6" s="3"/>
      <c r="T6" s="3"/>
      <c r="U6" s="3"/>
      <c r="V6" s="3"/>
      <c r="W6" s="3"/>
      <c r="X6" s="3"/>
    </row>
    <row r="7" ht="14.25" customHeight="1">
      <c r="A7" s="4" t="s">
        <v>26</v>
      </c>
      <c r="B7" s="3">
        <v>564.0</v>
      </c>
      <c r="C7" s="5">
        <v>4190.6435299266</v>
      </c>
      <c r="D7" s="5">
        <f t="shared" si="1"/>
        <v>1.074087548</v>
      </c>
      <c r="E7" s="5">
        <v>0.611595275115765</v>
      </c>
      <c r="F7" s="6">
        <v>13.8614145637248</v>
      </c>
      <c r="G7" s="6">
        <v>359.200562283423</v>
      </c>
      <c r="H7" s="5">
        <v>51.4870295947983</v>
      </c>
      <c r="I7" s="5">
        <v>5.50635448781586</v>
      </c>
      <c r="J7" s="7" t="s">
        <v>27</v>
      </c>
      <c r="K7" s="7" t="s">
        <v>28</v>
      </c>
      <c r="L7" s="6">
        <v>9.05405405405405</v>
      </c>
      <c r="M7" s="6">
        <v>24.8648648648649</v>
      </c>
      <c r="N7" s="5">
        <v>0.0360021994656817</v>
      </c>
      <c r="O7" s="8"/>
      <c r="P7" s="3"/>
      <c r="Q7" s="3"/>
      <c r="R7" s="3"/>
      <c r="S7" s="3"/>
      <c r="T7" s="3"/>
      <c r="U7" s="3"/>
      <c r="V7" s="3"/>
      <c r="W7" s="3"/>
      <c r="X7" s="3"/>
    </row>
    <row r="8" ht="14.25" customHeight="1">
      <c r="A8" s="4" t="s">
        <v>29</v>
      </c>
      <c r="B8" s="3">
        <v>564.0</v>
      </c>
      <c r="C8" s="5">
        <v>4190.70560136186</v>
      </c>
      <c r="D8" s="5">
        <f t="shared" si="1"/>
        <v>1.136158983</v>
      </c>
      <c r="E8" s="5">
        <v>0.583525234338492</v>
      </c>
      <c r="F8" s="6">
        <v>13.6544546300816</v>
      </c>
      <c r="G8" s="6">
        <v>359.571428286924</v>
      </c>
      <c r="H8" s="5">
        <v>51.9445807336473</v>
      </c>
      <c r="I8" s="5">
        <v>5.45744298358025</v>
      </c>
      <c r="J8" s="7" t="s">
        <v>30</v>
      </c>
      <c r="K8" s="7" t="s">
        <v>31</v>
      </c>
      <c r="L8" s="6">
        <v>9.05405405405405</v>
      </c>
      <c r="M8" s="6">
        <v>24.4594594594595</v>
      </c>
      <c r="N8" s="5">
        <v>0.0349032529589909</v>
      </c>
      <c r="O8" s="8"/>
      <c r="P8" s="3"/>
      <c r="Q8" s="3"/>
      <c r="R8" s="3"/>
      <c r="S8" s="3"/>
      <c r="T8" s="3"/>
      <c r="U8" s="3"/>
      <c r="V8" s="3"/>
      <c r="W8" s="3"/>
      <c r="X8" s="3"/>
    </row>
    <row r="9" ht="14.25" customHeight="1">
      <c r="A9" s="3" t="s">
        <v>32</v>
      </c>
      <c r="B9" s="3">
        <v>564.0</v>
      </c>
      <c r="C9" s="5">
        <v>4190.86655670314</v>
      </c>
      <c r="D9" s="5">
        <f t="shared" si="1"/>
        <v>1.297114324</v>
      </c>
      <c r="E9" s="5">
        <v>0.259902149425613</v>
      </c>
      <c r="F9" s="6">
        <v>13.6103664971891</v>
      </c>
      <c r="G9" s="6">
        <v>362.893521150495</v>
      </c>
      <c r="H9" s="5">
        <v>51.4020449236453</v>
      </c>
      <c r="I9" s="5">
        <v>5.32434055913289</v>
      </c>
      <c r="J9" s="7">
        <v>-0.0676090226785212</v>
      </c>
      <c r="K9" s="7">
        <v>0.0557484630919886</v>
      </c>
      <c r="L9" s="6">
        <v>9.05405405405405</v>
      </c>
      <c r="M9" s="6">
        <v>24.0540540540541</v>
      </c>
      <c r="N9" s="5">
        <v>0.0322036574936363</v>
      </c>
      <c r="O9" s="8"/>
      <c r="P9" s="3"/>
      <c r="Q9" s="3"/>
      <c r="R9" s="3"/>
      <c r="S9" s="3"/>
      <c r="T9" s="3"/>
      <c r="U9" s="3"/>
      <c r="V9" s="3"/>
      <c r="W9" s="3"/>
      <c r="X9" s="3"/>
    </row>
    <row r="10" ht="14.25" customHeight="1">
      <c r="A10" s="3" t="s">
        <v>33</v>
      </c>
      <c r="B10" s="3">
        <v>564.0</v>
      </c>
      <c r="C10" s="5">
        <v>4190.90973631455</v>
      </c>
      <c r="D10" s="5">
        <f t="shared" si="1"/>
        <v>1.340293935</v>
      </c>
      <c r="E10" s="5">
        <v>0.252406405640444</v>
      </c>
      <c r="F10" s="6">
        <v>13.4100429175613</v>
      </c>
      <c r="G10" s="6">
        <v>359.03960592796</v>
      </c>
      <c r="H10" s="5">
        <v>51.3114557577355</v>
      </c>
      <c r="I10" s="5">
        <v>5.24612117284113</v>
      </c>
      <c r="J10" s="7">
        <v>-0.061423820756386</v>
      </c>
      <c r="K10" s="7">
        <v>0.0514167939742027</v>
      </c>
      <c r="L10" s="6">
        <v>9.05405405405405</v>
      </c>
      <c r="M10" s="6">
        <v>24.0540540540541</v>
      </c>
      <c r="N10" s="5">
        <v>0.0315186688713473</v>
      </c>
      <c r="O10" s="8"/>
      <c r="P10" s="3"/>
      <c r="Q10" s="3"/>
      <c r="R10" s="3"/>
      <c r="S10" s="3"/>
      <c r="T10" s="3"/>
      <c r="U10" s="3"/>
      <c r="V10" s="3"/>
      <c r="W10" s="3"/>
      <c r="X10" s="3"/>
    </row>
    <row r="11" ht="14.25" customHeight="1">
      <c r="A11" s="4" t="s">
        <v>34</v>
      </c>
      <c r="B11" s="3">
        <v>564.0</v>
      </c>
      <c r="C11" s="5">
        <v>4191.00961136258</v>
      </c>
      <c r="D11" s="5">
        <f t="shared" si="1"/>
        <v>1.440168984</v>
      </c>
      <c r="E11" s="5">
        <v>0.497767237257933</v>
      </c>
      <c r="F11" s="6">
        <v>14.1078327342959</v>
      </c>
      <c r="G11" s="6">
        <v>347.095782291436</v>
      </c>
      <c r="H11" s="5">
        <v>52.0417231014926</v>
      </c>
      <c r="I11" s="5">
        <v>5.902716267438</v>
      </c>
      <c r="J11" s="7" t="s">
        <v>35</v>
      </c>
      <c r="K11" s="7" t="s">
        <v>36</v>
      </c>
      <c r="L11" s="6">
        <v>9.05405405405405</v>
      </c>
      <c r="M11" s="6">
        <v>26.4864864864865</v>
      </c>
      <c r="N11" s="5">
        <v>0.0299814852515148</v>
      </c>
      <c r="O11" s="8"/>
      <c r="P11" s="3"/>
      <c r="Q11" s="3"/>
      <c r="R11" s="3"/>
      <c r="S11" s="3"/>
      <c r="T11" s="3"/>
      <c r="U11" s="3"/>
      <c r="V11" s="3"/>
      <c r="W11" s="3"/>
      <c r="X11" s="3"/>
    </row>
    <row r="12" ht="14.25" customHeight="1">
      <c r="A12" s="3" t="s">
        <v>37</v>
      </c>
      <c r="B12" s="3">
        <v>564.0</v>
      </c>
      <c r="C12" s="5">
        <v>4191.01704904247</v>
      </c>
      <c r="D12" s="5">
        <f t="shared" si="1"/>
        <v>1.447606663</v>
      </c>
      <c r="E12" s="5">
        <v>0.22066927722779</v>
      </c>
      <c r="F12" s="6">
        <v>13.4214952292653</v>
      </c>
      <c r="G12" s="6">
        <v>358.680728912612</v>
      </c>
      <c r="H12" s="5">
        <v>52.2703356537713</v>
      </c>
      <c r="I12" s="5">
        <v>5.36024161162138</v>
      </c>
      <c r="J12" s="7" t="s">
        <v>38</v>
      </c>
      <c r="K12" s="7" t="s">
        <v>39</v>
      </c>
      <c r="L12" s="6">
        <v>8.71621621621622</v>
      </c>
      <c r="M12" s="6">
        <v>24.2567567567568</v>
      </c>
      <c r="N12" s="5">
        <v>0.0298767334756822</v>
      </c>
      <c r="O12" s="8"/>
      <c r="P12" s="3"/>
      <c r="Q12" s="3"/>
      <c r="R12" s="3"/>
      <c r="S12" s="3"/>
      <c r="T12" s="3"/>
      <c r="U12" s="3"/>
      <c r="V12" s="3"/>
      <c r="W12" s="3"/>
      <c r="X12" s="3"/>
    </row>
    <row r="13" ht="14.25" customHeight="1">
      <c r="A13" s="4" t="s">
        <v>40</v>
      </c>
      <c r="B13" s="3">
        <v>564.0</v>
      </c>
      <c r="C13" s="5">
        <v>4191.04726888246</v>
      </c>
      <c r="D13" s="5">
        <f t="shared" si="1"/>
        <v>1.477826503</v>
      </c>
      <c r="E13" s="5">
        <v>0.43130878265981</v>
      </c>
      <c r="F13" s="6">
        <v>14.5903339922843</v>
      </c>
      <c r="G13" s="6">
        <v>335.645170144728</v>
      </c>
      <c r="H13" s="5">
        <v>51.030844378164</v>
      </c>
      <c r="I13" s="5">
        <v>6.19613030862205</v>
      </c>
      <c r="J13" s="7" t="s">
        <v>41</v>
      </c>
      <c r="K13" s="7" t="s">
        <v>42</v>
      </c>
      <c r="L13" s="6">
        <v>9.05405405405405</v>
      </c>
      <c r="M13" s="6">
        <v>28.9189189189189</v>
      </c>
      <c r="N13" s="5">
        <v>0.0294319268632368</v>
      </c>
      <c r="O13" s="8"/>
      <c r="P13" s="3"/>
      <c r="Q13" s="3"/>
      <c r="R13" s="3"/>
      <c r="S13" s="3"/>
      <c r="T13" s="3"/>
      <c r="U13" s="3"/>
      <c r="V13" s="3"/>
      <c r="W13" s="3"/>
      <c r="X13" s="3"/>
    </row>
    <row r="14" ht="14.25" customHeight="1">
      <c r="A14" s="4" t="s">
        <v>43</v>
      </c>
      <c r="B14" s="3">
        <v>564.0</v>
      </c>
      <c r="C14" s="5">
        <v>4191.08115148481</v>
      </c>
      <c r="D14" s="5">
        <f t="shared" si="1"/>
        <v>1.511709106</v>
      </c>
      <c r="E14" s="5">
        <v>0.523243925664504</v>
      </c>
      <c r="F14" s="6">
        <v>13.9800545472868</v>
      </c>
      <c r="G14" s="6">
        <v>354.642114368044</v>
      </c>
      <c r="H14" s="5">
        <v>50.9098164634954</v>
      </c>
      <c r="I14" s="5">
        <v>5.58627099753279</v>
      </c>
      <c r="J14" s="7" t="s">
        <v>44</v>
      </c>
      <c r="K14" s="7" t="s">
        <v>45</v>
      </c>
      <c r="L14" s="6">
        <v>9.05405405405405</v>
      </c>
      <c r="M14" s="6">
        <v>25.6756756756757</v>
      </c>
      <c r="N14" s="5">
        <v>0.0289358130222197</v>
      </c>
      <c r="O14" s="8"/>
      <c r="P14" s="3"/>
      <c r="Q14" s="3"/>
      <c r="R14" s="3"/>
      <c r="S14" s="3"/>
      <c r="T14" s="3"/>
      <c r="U14" s="3"/>
      <c r="V14" s="3"/>
      <c r="W14" s="3"/>
      <c r="X14" s="3"/>
    </row>
    <row r="15" ht="14.25" customHeight="1">
      <c r="A15" s="3" t="s">
        <v>46</v>
      </c>
      <c r="B15" s="3">
        <v>564.0</v>
      </c>
      <c r="C15" s="5">
        <v>4191.08623666401</v>
      </c>
      <c r="D15" s="5">
        <f t="shared" si="1"/>
        <v>1.516794285</v>
      </c>
      <c r="E15" s="5">
        <v>0.210636327300921</v>
      </c>
      <c r="F15" s="6">
        <v>13.4705386137615</v>
      </c>
      <c r="G15" s="6">
        <v>360.178449224682</v>
      </c>
      <c r="H15" s="5">
        <v>52.2888202099649</v>
      </c>
      <c r="I15" s="5">
        <v>5.39866495323091</v>
      </c>
      <c r="J15" s="7">
        <v>-0.00592995064953172</v>
      </c>
      <c r="K15" s="7">
        <v>0.00543168424099844</v>
      </c>
      <c r="L15" s="6">
        <v>9.05405405405405</v>
      </c>
      <c r="M15" s="6">
        <v>24.2567567567568</v>
      </c>
      <c r="N15" s="5">
        <v>0.0288635638387716</v>
      </c>
      <c r="O15" s="8"/>
      <c r="P15" s="3"/>
      <c r="Q15" s="3"/>
      <c r="R15" s="3"/>
      <c r="S15" s="3"/>
      <c r="T15" s="3"/>
      <c r="U15" s="3"/>
      <c r="V15" s="3"/>
      <c r="W15" s="3"/>
      <c r="X15" s="3"/>
    </row>
    <row r="16" ht="14.25" customHeight="1">
      <c r="A16" s="4" t="s">
        <v>47</v>
      </c>
      <c r="B16" s="3">
        <v>564.0</v>
      </c>
      <c r="C16" s="5">
        <v>4191.09469903211</v>
      </c>
      <c r="D16" s="5">
        <f t="shared" si="1"/>
        <v>1.525256653</v>
      </c>
      <c r="E16" s="5">
        <v>0.520523767775555</v>
      </c>
      <c r="F16" s="6">
        <v>13.5090430535822</v>
      </c>
      <c r="G16" s="6">
        <v>356.729470886601</v>
      </c>
      <c r="H16" s="5">
        <v>52.5814792223971</v>
      </c>
      <c r="I16" s="5">
        <v>5.38953895863675</v>
      </c>
      <c r="J16" s="7" t="s">
        <v>48</v>
      </c>
      <c r="K16" s="7" t="s">
        <v>49</v>
      </c>
      <c r="L16" s="6">
        <v>9.05405405405405</v>
      </c>
      <c r="M16" s="6">
        <v>24.4594594594595</v>
      </c>
      <c r="N16" s="5">
        <v>0.0287339696072082</v>
      </c>
      <c r="O16" s="8"/>
      <c r="P16" s="3"/>
      <c r="Q16" s="3"/>
      <c r="R16" s="3"/>
      <c r="S16" s="3"/>
      <c r="T16" s="3"/>
      <c r="U16" s="3"/>
      <c r="V16" s="3"/>
      <c r="W16" s="3"/>
      <c r="X16" s="3"/>
    </row>
    <row r="17" ht="14.25" customHeight="1">
      <c r="A17" s="4" t="s">
        <v>50</v>
      </c>
      <c r="B17" s="3">
        <v>564.0</v>
      </c>
      <c r="C17" s="5">
        <v>4191.14479273495</v>
      </c>
      <c r="D17" s="5">
        <f t="shared" si="1"/>
        <v>1.575350356</v>
      </c>
      <c r="E17" s="5">
        <v>0.532029710167684</v>
      </c>
      <c r="F17" s="6">
        <v>13.5421723088868</v>
      </c>
      <c r="G17" s="6">
        <v>358.810711894599</v>
      </c>
      <c r="H17" s="5">
        <v>51.8175677652089</v>
      </c>
      <c r="I17" s="5">
        <v>5.39744800008878</v>
      </c>
      <c r="J17" s="7" t="s">
        <v>51</v>
      </c>
      <c r="K17" s="7" t="s">
        <v>52</v>
      </c>
      <c r="L17" s="6">
        <v>9.05405405405405</v>
      </c>
      <c r="M17" s="6">
        <v>24.4594594594595</v>
      </c>
      <c r="N17" s="5">
        <v>0.0280245253698284</v>
      </c>
      <c r="O17" s="8"/>
      <c r="P17" s="3"/>
      <c r="Q17" s="3"/>
      <c r="R17" s="3"/>
      <c r="S17" s="3"/>
      <c r="T17" s="3"/>
      <c r="U17" s="3"/>
      <c r="V17" s="3"/>
      <c r="W17" s="3"/>
      <c r="X17" s="3"/>
    </row>
    <row r="18" ht="14.25" customHeight="1">
      <c r="A18" s="4" t="s">
        <v>53</v>
      </c>
      <c r="B18" s="3">
        <v>564.0</v>
      </c>
      <c r="C18" s="5">
        <v>4191.15476354777</v>
      </c>
      <c r="D18" s="5">
        <f t="shared" si="1"/>
        <v>1.585321169</v>
      </c>
      <c r="E18" s="5">
        <v>0.517357179174376</v>
      </c>
      <c r="F18" s="6">
        <v>13.5556574714886</v>
      </c>
      <c r="G18" s="6">
        <v>358.842820232351</v>
      </c>
      <c r="H18" s="5">
        <v>52.6631122714548</v>
      </c>
      <c r="I18" s="5">
        <v>5.42905706780628</v>
      </c>
      <c r="J18" s="7" t="s">
        <v>54</v>
      </c>
      <c r="K18" s="7" t="s">
        <v>55</v>
      </c>
      <c r="L18" s="6">
        <v>9.05405405405405</v>
      </c>
      <c r="M18" s="6">
        <v>24.4594594594595</v>
      </c>
      <c r="N18" s="5">
        <v>0.0278847524664408</v>
      </c>
      <c r="O18" s="8"/>
      <c r="P18" s="3"/>
      <c r="Q18" s="3"/>
      <c r="R18" s="3"/>
      <c r="S18" s="3"/>
      <c r="T18" s="3"/>
      <c r="U18" s="3"/>
      <c r="V18" s="3"/>
      <c r="W18" s="3"/>
      <c r="X18" s="3"/>
    </row>
    <row r="19" ht="14.25" customHeight="1">
      <c r="A19" s="4" t="s">
        <v>56</v>
      </c>
      <c r="B19" s="3">
        <v>564.0</v>
      </c>
      <c r="C19" s="5">
        <v>4191.15845172451</v>
      </c>
      <c r="D19" s="5">
        <f t="shared" si="1"/>
        <v>1.589009345</v>
      </c>
      <c r="E19" s="5">
        <v>0.428506988425985</v>
      </c>
      <c r="F19" s="6">
        <v>13.8404458359379</v>
      </c>
      <c r="G19" s="6">
        <v>362.631886913906</v>
      </c>
      <c r="H19" s="5">
        <v>50.2111350985008</v>
      </c>
      <c r="I19" s="5">
        <v>5.37831051795221</v>
      </c>
      <c r="J19" s="7" t="s">
        <v>57</v>
      </c>
      <c r="K19" s="7" t="s">
        <v>58</v>
      </c>
      <c r="L19" s="6">
        <v>9.05405405405405</v>
      </c>
      <c r="M19" s="6">
        <v>24.8648648648649</v>
      </c>
      <c r="N19" s="5">
        <v>0.0278429566923999</v>
      </c>
      <c r="O19" s="8"/>
      <c r="P19" s="3"/>
      <c r="Q19" s="3"/>
      <c r="R19" s="3"/>
      <c r="S19" s="3"/>
      <c r="T19" s="3"/>
      <c r="U19" s="3"/>
      <c r="V19" s="3"/>
      <c r="W19" s="3"/>
      <c r="X19" s="3"/>
    </row>
    <row r="20" ht="14.25" customHeight="1">
      <c r="A20" s="3" t="s">
        <v>59</v>
      </c>
      <c r="B20" s="3">
        <v>564.0</v>
      </c>
      <c r="C20" s="5">
        <v>4191.33427774523</v>
      </c>
      <c r="D20" s="5">
        <f t="shared" si="1"/>
        <v>1.764835366</v>
      </c>
      <c r="E20" s="5">
        <v>0.167849183644539</v>
      </c>
      <c r="F20" s="6">
        <v>13.5717286597616</v>
      </c>
      <c r="G20" s="6">
        <v>362.53497077518</v>
      </c>
      <c r="H20" s="5">
        <v>50.8433537672752</v>
      </c>
      <c r="I20" s="5">
        <v>5.28192367944376</v>
      </c>
      <c r="J20" s="7" t="s">
        <v>60</v>
      </c>
      <c r="K20" s="7" t="s">
        <v>61</v>
      </c>
      <c r="L20" s="6">
        <v>9.05405405405405</v>
      </c>
      <c r="M20" s="6">
        <v>24.2567567567568</v>
      </c>
      <c r="N20" s="5">
        <v>0.0254974904312084</v>
      </c>
      <c r="O20" s="8"/>
      <c r="P20" s="3"/>
      <c r="Q20" s="3"/>
      <c r="R20" s="3"/>
      <c r="S20" s="3"/>
      <c r="T20" s="3"/>
      <c r="U20" s="3"/>
      <c r="V20" s="3"/>
      <c r="W20" s="3"/>
      <c r="X20" s="3"/>
    </row>
    <row r="21" ht="14.25" customHeight="1">
      <c r="A21" s="3" t="s">
        <v>62</v>
      </c>
      <c r="B21" s="3">
        <v>564.0</v>
      </c>
      <c r="C21" s="5">
        <v>4191.48722610146</v>
      </c>
      <c r="D21" s="5">
        <f t="shared" si="1"/>
        <v>1.917783722</v>
      </c>
      <c r="E21" s="5">
        <v>0.143841930658238</v>
      </c>
      <c r="F21" s="6">
        <v>13.7344045592159</v>
      </c>
      <c r="G21" s="6">
        <v>366.965035028643</v>
      </c>
      <c r="H21" s="5">
        <v>48.5129113165032</v>
      </c>
      <c r="I21" s="5">
        <v>5.91488273298773</v>
      </c>
      <c r="J21" s="7" t="s">
        <v>63</v>
      </c>
      <c r="K21" s="7" t="s">
        <v>64</v>
      </c>
      <c r="L21" s="6">
        <v>9.05405405405405</v>
      </c>
      <c r="M21" s="6">
        <v>24.2567567567568</v>
      </c>
      <c r="N21" s="5">
        <v>0.0236196745679983</v>
      </c>
      <c r="O21" s="8"/>
      <c r="P21" s="3"/>
      <c r="Q21" s="3"/>
      <c r="R21" s="3"/>
      <c r="S21" s="3"/>
      <c r="T21" s="3"/>
      <c r="U21" s="3"/>
      <c r="V21" s="3"/>
      <c r="W21" s="3"/>
      <c r="X21" s="3"/>
    </row>
    <row r="22" ht="14.25" customHeight="1">
      <c r="A22" s="3" t="s">
        <v>65</v>
      </c>
      <c r="B22" s="3">
        <v>564.0</v>
      </c>
      <c r="C22" s="5">
        <v>4191.49654179315</v>
      </c>
      <c r="D22" s="5">
        <f t="shared" si="1"/>
        <v>1.927099414</v>
      </c>
      <c r="E22" s="5">
        <v>0.141194550085576</v>
      </c>
      <c r="F22" s="6">
        <v>13.5581164864148</v>
      </c>
      <c r="G22" s="6">
        <v>362.324403503167</v>
      </c>
      <c r="H22" s="5">
        <v>51.1035509130163</v>
      </c>
      <c r="I22" s="5">
        <v>5.28298658194899</v>
      </c>
      <c r="J22" s="7" t="s">
        <v>66</v>
      </c>
      <c r="K22" s="7" t="s">
        <v>67</v>
      </c>
      <c r="L22" s="6">
        <v>9.05405405405405</v>
      </c>
      <c r="M22" s="6">
        <v>24.2567567567568</v>
      </c>
      <c r="N22" s="5">
        <v>0.0235018709496258</v>
      </c>
      <c r="O22" s="8"/>
      <c r="P22" s="3"/>
      <c r="Q22" s="3"/>
      <c r="R22" s="3"/>
      <c r="S22" s="3"/>
      <c r="T22" s="3"/>
      <c r="U22" s="3"/>
      <c r="V22" s="3"/>
      <c r="W22" s="3"/>
      <c r="X22" s="3"/>
    </row>
    <row r="23" ht="14.25" customHeight="1">
      <c r="A23" s="3" t="s">
        <v>68</v>
      </c>
      <c r="B23" s="3">
        <v>564.0</v>
      </c>
      <c r="C23" s="5">
        <v>4191.53086672513</v>
      </c>
      <c r="D23" s="5">
        <f t="shared" si="1"/>
        <v>1.961424346</v>
      </c>
      <c r="E23" s="5">
        <v>0.136234472223572</v>
      </c>
      <c r="F23" s="6">
        <v>13.5137914382568</v>
      </c>
      <c r="G23" s="6">
        <v>362.508373083808</v>
      </c>
      <c r="H23" s="5">
        <v>49.0253340285456</v>
      </c>
      <c r="I23" s="5">
        <v>5.68388436073579</v>
      </c>
      <c r="J23" s="7" t="s">
        <v>69</v>
      </c>
      <c r="K23" s="7" t="s">
        <v>70</v>
      </c>
      <c r="L23" s="6">
        <v>9.05405405405405</v>
      </c>
      <c r="M23" s="6">
        <v>23.9189189189189</v>
      </c>
      <c r="N23" s="5">
        <v>0.0231057160012333</v>
      </c>
      <c r="O23" s="8"/>
      <c r="P23" s="3"/>
      <c r="Q23" s="3"/>
      <c r="R23" s="3"/>
      <c r="S23" s="3"/>
      <c r="T23" s="3"/>
      <c r="U23" s="3"/>
      <c r="V23" s="3"/>
      <c r="W23" s="3"/>
      <c r="X23" s="3"/>
    </row>
    <row r="24" ht="14.25" customHeight="1">
      <c r="A24" s="3" t="s">
        <v>71</v>
      </c>
      <c r="B24" s="3">
        <v>564.0</v>
      </c>
      <c r="C24" s="5">
        <v>4191.56238726855</v>
      </c>
      <c r="D24" s="5">
        <f t="shared" si="1"/>
        <v>1.992944889</v>
      </c>
      <c r="E24" s="5">
        <v>0.131007138378062</v>
      </c>
      <c r="F24" s="6">
        <v>13.634418183511</v>
      </c>
      <c r="G24" s="6">
        <v>364.380288789493</v>
      </c>
      <c r="H24" s="5">
        <v>50.1694104614597</v>
      </c>
      <c r="I24" s="5">
        <v>5.36326601403987</v>
      </c>
      <c r="J24" s="7" t="s">
        <v>72</v>
      </c>
      <c r="K24" s="7" t="s">
        <v>73</v>
      </c>
      <c r="L24" s="6">
        <v>9.05405405405405</v>
      </c>
      <c r="M24" s="6">
        <v>24.2567567567568</v>
      </c>
      <c r="N24" s="5">
        <v>0.0227503386922805</v>
      </c>
      <c r="O24" s="8"/>
      <c r="P24" s="3"/>
      <c r="Q24" s="3"/>
      <c r="R24" s="3"/>
      <c r="S24" s="3"/>
      <c r="T24" s="3"/>
      <c r="U24" s="3"/>
      <c r="V24" s="3"/>
      <c r="W24" s="3"/>
      <c r="X24" s="3"/>
    </row>
    <row r="25" ht="14.25" customHeight="1">
      <c r="A25" s="3" t="s">
        <v>74</v>
      </c>
      <c r="B25" s="3">
        <v>564.0</v>
      </c>
      <c r="C25" s="5">
        <v>4191.72789049346</v>
      </c>
      <c r="D25" s="5">
        <f t="shared" si="1"/>
        <v>2.158448114</v>
      </c>
      <c r="E25" s="5">
        <v>0.103367957571729</v>
      </c>
      <c r="F25" s="6">
        <v>13.4365560906073</v>
      </c>
      <c r="G25" s="6">
        <v>359.887695784039</v>
      </c>
      <c r="H25" s="5">
        <v>51.9115648605637</v>
      </c>
      <c r="I25" s="5">
        <v>5.39036153130435</v>
      </c>
      <c r="J25" s="7" t="s">
        <v>75</v>
      </c>
      <c r="K25" s="7" t="s">
        <v>76</v>
      </c>
      <c r="L25" s="6">
        <v>9.05405405405405</v>
      </c>
      <c r="M25" s="6">
        <v>23.9189189189189</v>
      </c>
      <c r="N25" s="5">
        <v>0.020938300315085</v>
      </c>
      <c r="O25" s="8"/>
      <c r="P25" s="3"/>
      <c r="Q25" s="3"/>
      <c r="R25" s="3"/>
      <c r="S25" s="3"/>
      <c r="T25" s="3"/>
      <c r="U25" s="3"/>
      <c r="V25" s="3"/>
      <c r="W25" s="3"/>
      <c r="X25" s="3"/>
    </row>
    <row r="26" ht="14.25" customHeight="1">
      <c r="A26" s="4" t="s">
        <v>77</v>
      </c>
      <c r="B26" s="3">
        <v>564.0</v>
      </c>
      <c r="C26" s="5">
        <v>4191.78421244634</v>
      </c>
      <c r="D26" s="5">
        <f t="shared" si="1"/>
        <v>2.214770067</v>
      </c>
      <c r="E26" s="5">
        <v>0.444136243771347</v>
      </c>
      <c r="F26" s="6">
        <v>13.5365683646278</v>
      </c>
      <c r="G26" s="6">
        <v>359.997218035981</v>
      </c>
      <c r="H26" s="5">
        <v>52.6198749653601</v>
      </c>
      <c r="I26" s="5">
        <v>5.43144065096033</v>
      </c>
      <c r="J26" s="7" t="s">
        <v>78</v>
      </c>
      <c r="K26" s="7" t="s">
        <v>79</v>
      </c>
      <c r="L26" s="6">
        <v>9.05405405405405</v>
      </c>
      <c r="M26" s="6">
        <v>24.0540540540541</v>
      </c>
      <c r="N26" s="5">
        <v>0.0203601596469838</v>
      </c>
      <c r="O26" s="8"/>
      <c r="P26" s="3"/>
      <c r="Q26" s="3"/>
      <c r="R26" s="3"/>
      <c r="S26" s="3"/>
      <c r="T26" s="3"/>
      <c r="U26" s="3"/>
      <c r="V26" s="3"/>
      <c r="W26" s="3"/>
      <c r="X26" s="3"/>
    </row>
    <row r="27" ht="14.25" customHeight="1">
      <c r="A27" s="4" t="s">
        <v>80</v>
      </c>
      <c r="B27" s="3">
        <v>564.0</v>
      </c>
      <c r="C27" s="5">
        <v>4191.8576166123</v>
      </c>
      <c r="D27" s="5">
        <f t="shared" si="1"/>
        <v>2.288174233</v>
      </c>
      <c r="E27" s="5">
        <v>0.429013429754358</v>
      </c>
      <c r="F27" s="6">
        <v>13.559160777155</v>
      </c>
      <c r="G27" s="6">
        <v>358.237572937604</v>
      </c>
      <c r="H27" s="5">
        <v>52.4845578984176</v>
      </c>
      <c r="I27" s="5">
        <v>5.44561142233361</v>
      </c>
      <c r="J27" s="7" t="s">
        <v>81</v>
      </c>
      <c r="K27" s="7" t="s">
        <v>82</v>
      </c>
      <c r="L27" s="6">
        <v>9.05405405405405</v>
      </c>
      <c r="M27" s="6">
        <v>24.4594594594595</v>
      </c>
      <c r="N27" s="5">
        <v>0.0196205999636899</v>
      </c>
      <c r="O27" s="8"/>
      <c r="P27" s="3"/>
      <c r="Q27" s="3"/>
      <c r="R27" s="3"/>
      <c r="S27" s="3"/>
      <c r="T27" s="3"/>
      <c r="U27" s="3"/>
      <c r="V27" s="3"/>
      <c r="W27" s="3"/>
      <c r="X27" s="3"/>
    </row>
    <row r="28" ht="14.25" customHeight="1">
      <c r="A28" s="3" t="s">
        <v>83</v>
      </c>
      <c r="B28" s="3">
        <v>564.0</v>
      </c>
      <c r="C28" s="5">
        <v>4191.86511503235</v>
      </c>
      <c r="D28" s="5">
        <f t="shared" si="1"/>
        <v>2.295672653</v>
      </c>
      <c r="E28" s="5">
        <v>0.081531369857796</v>
      </c>
      <c r="F28" s="6">
        <v>13.6903386638466</v>
      </c>
      <c r="G28" s="6">
        <v>366.192500678084</v>
      </c>
      <c r="H28" s="5">
        <v>49.4188432003155</v>
      </c>
      <c r="I28" s="5">
        <v>5.71432905147156</v>
      </c>
      <c r="J28" s="7" t="s">
        <v>84</v>
      </c>
      <c r="K28" s="7" t="s">
        <v>85</v>
      </c>
      <c r="L28" s="6">
        <v>9.05405405405405</v>
      </c>
      <c r="M28" s="6">
        <v>24.2567567567568</v>
      </c>
      <c r="N28" s="5">
        <v>0.0195520478999127</v>
      </c>
      <c r="O28" s="8"/>
      <c r="P28" s="3"/>
      <c r="Q28" s="3"/>
      <c r="R28" s="3"/>
      <c r="S28" s="3"/>
      <c r="T28" s="3"/>
      <c r="U28" s="3"/>
      <c r="V28" s="3"/>
      <c r="W28" s="3"/>
      <c r="X28" s="3"/>
    </row>
    <row r="29" ht="14.25" customHeight="1">
      <c r="A29" s="3" t="s">
        <v>86</v>
      </c>
      <c r="B29" s="3">
        <v>564.0</v>
      </c>
      <c r="C29" s="5">
        <v>4192.00616068316</v>
      </c>
      <c r="D29" s="5">
        <f t="shared" si="1"/>
        <v>2.436718304</v>
      </c>
      <c r="E29" s="5">
        <v>0.0603305153545454</v>
      </c>
      <c r="F29" s="6">
        <v>13.4620658213141</v>
      </c>
      <c r="G29" s="6">
        <v>360.860767705445</v>
      </c>
      <c r="H29" s="5">
        <v>50.4958266801759</v>
      </c>
      <c r="I29" s="5">
        <v>5.29585180300835</v>
      </c>
      <c r="J29" s="7">
        <v>0.00353126124682542</v>
      </c>
      <c r="K29" s="7">
        <v>0.00604633512791925</v>
      </c>
      <c r="L29" s="6">
        <v>9.05405405405405</v>
      </c>
      <c r="M29" s="6">
        <v>23.9189189189189</v>
      </c>
      <c r="N29" s="5">
        <v>0.018221095802461</v>
      </c>
      <c r="O29" s="8"/>
      <c r="P29" s="3"/>
      <c r="Q29" s="3"/>
      <c r="R29" s="3"/>
      <c r="S29" s="3"/>
      <c r="T29" s="3"/>
      <c r="U29" s="3"/>
      <c r="V29" s="3"/>
      <c r="W29" s="3"/>
      <c r="X29" s="3"/>
    </row>
    <row r="30" ht="14.25" customHeight="1">
      <c r="A30" s="3" t="s">
        <v>87</v>
      </c>
      <c r="B30" s="3">
        <v>564.0</v>
      </c>
      <c r="C30" s="5">
        <v>4192.03594129553</v>
      </c>
      <c r="D30" s="5">
        <f t="shared" si="1"/>
        <v>2.466498916</v>
      </c>
      <c r="E30" s="5">
        <v>0.0556766754007126</v>
      </c>
      <c r="F30" s="6">
        <v>13.4021505883516</v>
      </c>
      <c r="G30" s="6">
        <v>359.772702618835</v>
      </c>
      <c r="H30" s="5">
        <v>49.9870632550174</v>
      </c>
      <c r="I30" s="5">
        <v>5.49913751872614</v>
      </c>
      <c r="J30" s="7" t="s">
        <v>88</v>
      </c>
      <c r="K30" s="7" t="s">
        <v>89</v>
      </c>
      <c r="L30" s="6">
        <v>8.71621621621622</v>
      </c>
      <c r="M30" s="6">
        <v>23.9189189189189</v>
      </c>
      <c r="N30" s="5">
        <v>0.0179498190276578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4.25" customHeight="1">
      <c r="A31" s="3" t="s">
        <v>90</v>
      </c>
      <c r="B31" s="3">
        <v>564.0</v>
      </c>
      <c r="C31" s="5">
        <v>4192.08301812351</v>
      </c>
      <c r="D31" s="5">
        <f t="shared" si="1"/>
        <v>2.513575744</v>
      </c>
      <c r="E31" s="5">
        <v>0.0446305201110272</v>
      </c>
      <c r="F31" s="6">
        <v>13.5643691748558</v>
      </c>
      <c r="G31" s="6">
        <v>363.798751724187</v>
      </c>
      <c r="H31" s="5">
        <v>50.3432072671174</v>
      </c>
      <c r="I31" s="5">
        <v>5.39158984756427</v>
      </c>
      <c r="J31" s="7" t="s">
        <v>91</v>
      </c>
      <c r="K31" s="7">
        <v>0.0471785885636194</v>
      </c>
      <c r="L31" s="6">
        <v>9.05405405405405</v>
      </c>
      <c r="M31" s="6">
        <v>23.9189189189189</v>
      </c>
      <c r="N31" s="5">
        <v>0.0175329160762356</v>
      </c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4.25" customHeight="1">
      <c r="A32" s="3" t="s">
        <v>92</v>
      </c>
      <c r="B32" s="3">
        <v>564.0</v>
      </c>
      <c r="C32" s="5">
        <v>4192.09996758539</v>
      </c>
      <c r="D32" s="5">
        <f t="shared" si="1"/>
        <v>2.530525206</v>
      </c>
      <c r="E32" s="5">
        <v>0.0457925342539319</v>
      </c>
      <c r="F32" s="6">
        <v>13.6968232003602</v>
      </c>
      <c r="G32" s="6">
        <v>366.270932544897</v>
      </c>
      <c r="H32" s="5">
        <v>50.4867202521391</v>
      </c>
      <c r="I32" s="5">
        <v>5.36894742892884</v>
      </c>
      <c r="J32" s="7">
        <v>0.146882342852177</v>
      </c>
      <c r="K32" s="7">
        <v>0.28875930235023</v>
      </c>
      <c r="L32" s="6">
        <v>9.05405405405405</v>
      </c>
      <c r="M32" s="6">
        <v>24.0540540540541</v>
      </c>
      <c r="N32" s="5">
        <v>0.0173845178754144</v>
      </c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4.25" customHeight="1">
      <c r="A33" s="3" t="s">
        <v>93</v>
      </c>
      <c r="B33" s="3">
        <v>564.0</v>
      </c>
      <c r="C33" s="5">
        <v>4192.11578593139</v>
      </c>
      <c r="D33" s="5">
        <f t="shared" si="1"/>
        <v>2.546343552</v>
      </c>
      <c r="E33" s="5">
        <v>0.0402572773044405</v>
      </c>
      <c r="F33" s="6">
        <v>13.4677375933101</v>
      </c>
      <c r="G33" s="6">
        <v>361.088813920814</v>
      </c>
      <c r="H33" s="5">
        <v>51.736806725336</v>
      </c>
      <c r="I33" s="5">
        <v>5.52116201513592</v>
      </c>
      <c r="J33" s="7" t="s">
        <v>94</v>
      </c>
      <c r="K33" s="7" t="s">
        <v>95</v>
      </c>
      <c r="L33" s="6">
        <v>9.05405405405405</v>
      </c>
      <c r="M33" s="6">
        <v>23.9189189189189</v>
      </c>
      <c r="N33" s="5">
        <v>0.0172459965564697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4.25" customHeight="1">
      <c r="A34" s="4" t="s">
        <v>96</v>
      </c>
      <c r="B34" s="3">
        <v>564.0</v>
      </c>
      <c r="C34" s="5">
        <v>4192.20567038655</v>
      </c>
      <c r="D34" s="5">
        <f t="shared" si="1"/>
        <v>2.636228007</v>
      </c>
      <c r="E34" s="5">
        <v>0.381601591635204</v>
      </c>
      <c r="F34" s="6">
        <v>13.5188601759922</v>
      </c>
      <c r="G34" s="6">
        <v>361.28914086893</v>
      </c>
      <c r="H34" s="5">
        <v>51.7247209202637</v>
      </c>
      <c r="I34" s="5">
        <v>5.31397137603994</v>
      </c>
      <c r="J34" s="7" t="s">
        <v>97</v>
      </c>
      <c r="K34" s="7" t="s">
        <v>98</v>
      </c>
      <c r="L34" s="6">
        <v>9.05405405405405</v>
      </c>
      <c r="M34" s="6">
        <v>24.0540540540541</v>
      </c>
      <c r="N34" s="5">
        <v>0.0164871292796862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4.25" customHeight="1">
      <c r="A35" s="3" t="s">
        <v>99</v>
      </c>
      <c r="B35" s="3">
        <v>564.0</v>
      </c>
      <c r="C35" s="5">
        <v>4192.26427955532</v>
      </c>
      <c r="D35" s="5">
        <f t="shared" si="1"/>
        <v>2.694837176</v>
      </c>
      <c r="E35" s="5">
        <v>0.0166374076412743</v>
      </c>
      <c r="F35" s="6">
        <v>13.5097164390406</v>
      </c>
      <c r="G35" s="6">
        <v>362.5570341267</v>
      </c>
      <c r="H35" s="5">
        <v>50.4875580268153</v>
      </c>
      <c r="I35" s="5">
        <v>5.43572434707194</v>
      </c>
      <c r="J35" s="7">
        <v>0.181743457991455</v>
      </c>
      <c r="K35" s="7">
        <v>0.592945640275152</v>
      </c>
      <c r="L35" s="6">
        <v>9.05405405405405</v>
      </c>
      <c r="M35" s="6">
        <v>24.0540540540541</v>
      </c>
      <c r="N35" s="5">
        <v>0.0160158688340766</v>
      </c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4.25" customHeight="1">
      <c r="A36" s="3" t="s">
        <v>100</v>
      </c>
      <c r="B36" s="3">
        <v>564.0</v>
      </c>
      <c r="C36" s="5">
        <v>4192.33842195014</v>
      </c>
      <c r="D36" s="5">
        <f t="shared" si="1"/>
        <v>2.768979571</v>
      </c>
      <c r="E36" s="5">
        <v>0.00432282345728442</v>
      </c>
      <c r="F36" s="6">
        <v>13.5226406937343</v>
      </c>
      <c r="G36" s="6">
        <v>362.952606194702</v>
      </c>
      <c r="H36" s="5">
        <v>51.0255401486986</v>
      </c>
      <c r="I36" s="5">
        <v>5.33647650750625</v>
      </c>
      <c r="J36" s="7">
        <v>-0.00488694903032769</v>
      </c>
      <c r="K36" s="7">
        <v>0.0312819346168</v>
      </c>
      <c r="L36" s="6">
        <v>9.05405405405405</v>
      </c>
      <c r="M36" s="6">
        <v>23.9189189189189</v>
      </c>
      <c r="N36" s="5">
        <v>0.0154341105822833</v>
      </c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4.25" customHeight="1">
      <c r="A37" s="3" t="s">
        <v>101</v>
      </c>
      <c r="B37" s="3">
        <v>564.0</v>
      </c>
      <c r="C37" s="5">
        <v>4192.35378754605</v>
      </c>
      <c r="D37" s="5">
        <f t="shared" si="1"/>
        <v>2.784345167</v>
      </c>
      <c r="E37" s="5">
        <v>0.00177943967868634</v>
      </c>
      <c r="F37" s="6">
        <v>13.5197721719862</v>
      </c>
      <c r="G37" s="6">
        <v>362.879871017972</v>
      </c>
      <c r="H37" s="5">
        <v>50.9843460912109</v>
      </c>
      <c r="I37" s="5">
        <v>5.34190481410208</v>
      </c>
      <c r="J37" s="7">
        <v>-9.473721436954E-4</v>
      </c>
      <c r="K37" s="7">
        <v>0.00945170090115355</v>
      </c>
      <c r="L37" s="6">
        <v>9.05405405405405</v>
      </c>
      <c r="M37" s="6">
        <v>23.9189189189189</v>
      </c>
      <c r="N37" s="5">
        <v>0.0153111302747454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4.25" customHeight="1">
      <c r="A38" s="3" t="s">
        <v>102</v>
      </c>
      <c r="B38" s="3">
        <v>564.0</v>
      </c>
      <c r="C38" s="5">
        <v>4192.35796758301</v>
      </c>
      <c r="D38" s="5">
        <f t="shared" si="1"/>
        <v>2.788525204</v>
      </c>
      <c r="E38" s="5">
        <v>0.00110430180695385</v>
      </c>
      <c r="F38" s="6">
        <v>13.5078091505289</v>
      </c>
      <c r="G38" s="6">
        <v>362.597500041921</v>
      </c>
      <c r="H38" s="5">
        <v>51.0076301406639</v>
      </c>
      <c r="I38" s="5">
        <v>5.43283424968253</v>
      </c>
      <c r="J38" s="7">
        <v>-1.50342596301555E-4</v>
      </c>
      <c r="K38" s="7">
        <v>0.00190395593686322</v>
      </c>
      <c r="L38" s="6">
        <v>9.05405405405405</v>
      </c>
      <c r="M38" s="6">
        <v>23.9189189189189</v>
      </c>
      <c r="N38" s="5">
        <v>0.0152805386160525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4.25" customHeight="1">
      <c r="A39" s="3" t="s">
        <v>103</v>
      </c>
      <c r="B39" s="3">
        <v>564.0</v>
      </c>
      <c r="C39" s="5">
        <v>4192.36290620369</v>
      </c>
      <c r="D39" s="5">
        <f t="shared" si="1"/>
        <v>2.793463825</v>
      </c>
      <c r="E39" s="5">
        <v>2.77407850247993E-4</v>
      </c>
      <c r="F39" s="6">
        <v>13.5083864285336</v>
      </c>
      <c r="G39" s="6">
        <v>362.602700466346</v>
      </c>
      <c r="H39" s="5">
        <v>50.8485392411991</v>
      </c>
      <c r="I39" s="5">
        <v>5.43488741023553</v>
      </c>
      <c r="J39" s="7">
        <v>5.263605533142E-4</v>
      </c>
      <c r="K39" s="7">
        <v>0.013299583826419</v>
      </c>
      <c r="L39" s="6">
        <v>9.05405405405405</v>
      </c>
      <c r="M39" s="6">
        <v>23.9189189189189</v>
      </c>
      <c r="N39" s="5">
        <v>0.0152423849814265</v>
      </c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4.25" customHeight="1">
      <c r="A40" s="3" t="s">
        <v>104</v>
      </c>
      <c r="B40" s="3">
        <v>564.0</v>
      </c>
      <c r="C40" s="5">
        <v>4192.36448502159</v>
      </c>
      <c r="D40" s="5">
        <f t="shared" si="1"/>
        <v>2.795042643</v>
      </c>
      <c r="E40" s="5">
        <v>1.11150662421436E-5</v>
      </c>
      <c r="F40" s="6">
        <v>13.5055182579734</v>
      </c>
      <c r="G40" s="6">
        <v>362.542786949875</v>
      </c>
      <c r="H40" s="5">
        <v>50.8923444044186</v>
      </c>
      <c r="I40" s="5">
        <v>5.4353825527485</v>
      </c>
      <c r="J40" s="7">
        <v>3.93071186036308E-5</v>
      </c>
      <c r="K40" s="7">
        <v>0.00496169463626594</v>
      </c>
      <c r="L40" s="6">
        <v>9.05405405405405</v>
      </c>
      <c r="M40" s="6">
        <v>23.9189189189189</v>
      </c>
      <c r="N40" s="5">
        <v>0.0152347656939218</v>
      </c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4.25" customHeight="1">
      <c r="A41" s="4" t="s">
        <v>105</v>
      </c>
      <c r="B41" s="3">
        <v>564.0</v>
      </c>
      <c r="C41" s="5">
        <v>4192.54431733863</v>
      </c>
      <c r="D41" s="5">
        <f t="shared" si="1"/>
        <v>2.97487496</v>
      </c>
      <c r="E41" s="5">
        <v>0.293928426027514</v>
      </c>
      <c r="F41" s="6">
        <v>13.4536110550953</v>
      </c>
      <c r="G41" s="6">
        <v>357.597435133171</v>
      </c>
      <c r="H41" s="5">
        <v>52.7345524065716</v>
      </c>
      <c r="I41" s="5">
        <v>5.4409376309601</v>
      </c>
      <c r="J41" s="7" t="s">
        <v>106</v>
      </c>
      <c r="K41" s="7" t="s">
        <v>107</v>
      </c>
      <c r="L41" s="6">
        <v>9.05405405405405</v>
      </c>
      <c r="M41" s="6">
        <v>24.0540540540541</v>
      </c>
      <c r="N41" s="5">
        <v>0.0139235274679734</v>
      </c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4.25" customHeight="1">
      <c r="A42" s="9" t="s">
        <v>108</v>
      </c>
      <c r="B42" s="9">
        <v>564.0</v>
      </c>
      <c r="C42" s="10">
        <v>4203.45825883681</v>
      </c>
      <c r="D42" s="10">
        <f t="shared" si="1"/>
        <v>13.88881646</v>
      </c>
      <c r="E42" s="10">
        <v>7.91328281974163E-14</v>
      </c>
      <c r="F42" s="11" t="s">
        <v>23</v>
      </c>
      <c r="G42" s="11" t="s">
        <v>23</v>
      </c>
      <c r="H42" s="10">
        <v>43.2922434975752</v>
      </c>
      <c r="I42" s="10">
        <v>14.9614061658987</v>
      </c>
      <c r="J42" s="12" t="s">
        <v>23</v>
      </c>
      <c r="K42" s="12" t="s">
        <v>23</v>
      </c>
      <c r="L42" s="11" t="s">
        <v>23</v>
      </c>
      <c r="M42" s="11" t="s">
        <v>23</v>
      </c>
      <c r="N42" s="10">
        <v>5.940244E-5</v>
      </c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4.25" customHeight="1">
      <c r="A43" s="3" t="s">
        <v>109</v>
      </c>
      <c r="B43" s="3"/>
      <c r="C43" s="5"/>
      <c r="D43" s="5"/>
      <c r="E43" s="5"/>
      <c r="F43" s="6"/>
      <c r="G43" s="6"/>
      <c r="H43" s="5"/>
      <c r="I43" s="5"/>
      <c r="J43" s="7"/>
      <c r="K43" s="7"/>
      <c r="L43" s="6"/>
      <c r="M43" s="6"/>
      <c r="N43" s="5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4.25" customHeight="1">
      <c r="A44" s="3"/>
      <c r="B44" s="3"/>
      <c r="C44" s="5"/>
      <c r="D44" s="3"/>
      <c r="E44" s="5"/>
      <c r="F44" s="5"/>
      <c r="G44" s="5"/>
      <c r="H44" s="5"/>
      <c r="I44" s="5"/>
      <c r="J44" s="7"/>
      <c r="K44" s="7"/>
      <c r="L44" s="3"/>
      <c r="M44" s="3"/>
      <c r="N44" s="5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4.25" customHeight="1">
      <c r="A45" s="1" t="s">
        <v>0</v>
      </c>
      <c r="B45" s="1" t="s">
        <v>1</v>
      </c>
      <c r="C45" s="1" t="s">
        <v>2</v>
      </c>
      <c r="D45" s="1" t="s">
        <v>110</v>
      </c>
      <c r="E45" s="1" t="s">
        <v>4</v>
      </c>
      <c r="F45" s="1" t="s">
        <v>111</v>
      </c>
      <c r="G45" s="1" t="s">
        <v>112</v>
      </c>
      <c r="H45" s="1" t="s">
        <v>7</v>
      </c>
      <c r="I45" s="1" t="s">
        <v>8</v>
      </c>
      <c r="J45" s="13"/>
      <c r="K45" s="13"/>
      <c r="L45" s="14"/>
      <c r="M45" s="14"/>
      <c r="N45" s="14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4.25" customHeight="1">
      <c r="A46" s="3" t="s">
        <v>113</v>
      </c>
      <c r="B46" s="3">
        <v>564.0</v>
      </c>
      <c r="C46" s="5">
        <v>4772.693</v>
      </c>
      <c r="D46" s="5">
        <v>583.1235576209301</v>
      </c>
      <c r="E46" s="5">
        <v>3.440983</v>
      </c>
      <c r="F46" s="5">
        <v>1.0E-8</v>
      </c>
      <c r="G46" s="5">
        <v>259.7068</v>
      </c>
      <c r="H46" s="5">
        <v>56.198221134</v>
      </c>
      <c r="I46" s="5">
        <v>1.068596684</v>
      </c>
      <c r="J46" s="7"/>
      <c r="K46" s="7"/>
      <c r="L46" s="3"/>
      <c r="M46" s="3"/>
      <c r="N46" s="5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4.25" customHeight="1">
      <c r="A47" s="3" t="s">
        <v>114</v>
      </c>
      <c r="B47" s="3">
        <v>564.0</v>
      </c>
      <c r="C47" s="5">
        <v>4788.441</v>
      </c>
      <c r="D47" s="5">
        <v>598.8715576209297</v>
      </c>
      <c r="E47" s="5">
        <v>1.004664E-13</v>
      </c>
      <c r="F47" s="5">
        <v>1.0E-8</v>
      </c>
      <c r="G47" s="5">
        <v>269.1602</v>
      </c>
      <c r="H47" s="5">
        <v>59.77785</v>
      </c>
      <c r="I47" s="5">
        <v>0.7056994</v>
      </c>
      <c r="J47" s="7"/>
      <c r="K47" s="7"/>
      <c r="L47" s="3"/>
      <c r="M47" s="3"/>
      <c r="N47" s="5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4.25" customHeight="1">
      <c r="A48" s="3" t="s">
        <v>115</v>
      </c>
      <c r="B48" s="3">
        <v>564.0</v>
      </c>
      <c r="C48" s="5">
        <v>5653.989</v>
      </c>
      <c r="D48" s="5">
        <v>1464.4195576209295</v>
      </c>
      <c r="E48" s="5">
        <v>1.496156E-14</v>
      </c>
      <c r="F48" s="5" t="s">
        <v>23</v>
      </c>
      <c r="G48" s="5" t="s">
        <v>23</v>
      </c>
      <c r="H48" s="5">
        <v>61.12947</v>
      </c>
      <c r="I48" s="5">
        <v>24.2777</v>
      </c>
      <c r="J48" s="7"/>
      <c r="K48" s="7"/>
      <c r="L48" s="3"/>
      <c r="M48" s="3"/>
      <c r="N48" s="5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7"/>
      <c r="K49" s="7"/>
      <c r="L49" s="3"/>
      <c r="M49" s="3"/>
      <c r="N49" s="5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7"/>
      <c r="K52" s="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7"/>
      <c r="K53" s="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7"/>
      <c r="K54" s="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7"/>
      <c r="K55" s="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7"/>
      <c r="K56" s="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7"/>
      <c r="K57" s="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7"/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7"/>
      <c r="K59" s="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7"/>
      <c r="K62" s="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7"/>
      <c r="K63" s="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7"/>
      <c r="K64" s="7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7"/>
      <c r="K65" s="7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7"/>
      <c r="K66" s="7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7"/>
      <c r="K67" s="7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7"/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7"/>
      <c r="K69" s="7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7"/>
      <c r="K72" s="7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7"/>
      <c r="K73" s="7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7"/>
      <c r="K74" s="7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7"/>
      <c r="K75" s="7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7"/>
      <c r="K76" s="7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7"/>
      <c r="K77" s="7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7"/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7"/>
      <c r="K79" s="7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7"/>
      <c r="K82" s="7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7"/>
      <c r="K83" s="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7"/>
      <c r="K84" s="7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7"/>
      <c r="K85" s="7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7"/>
      <c r="K86" s="7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7"/>
      <c r="K87" s="7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7"/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7"/>
      <c r="K89" s="7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7"/>
      <c r="K92" s="7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7"/>
      <c r="K93" s="7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7"/>
      <c r="K94" s="7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7"/>
      <c r="K95" s="7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7"/>
      <c r="K96" s="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7"/>
      <c r="K97" s="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7"/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7"/>
      <c r="K99" s="7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7"/>
      <c r="K102" s="7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7"/>
      <c r="K103" s="7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7"/>
      <c r="K104" s="7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7"/>
      <c r="K105" s="7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7"/>
      <c r="K106" s="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7"/>
      <c r="K107" s="7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7"/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7"/>
      <c r="K109" s="7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7"/>
      <c r="K112" s="7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7"/>
      <c r="K113" s="7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7"/>
      <c r="K114" s="7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7"/>
      <c r="K115" s="7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7"/>
      <c r="K116" s="7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7"/>
      <c r="K117" s="7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7"/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7"/>
      <c r="K119" s="7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7"/>
      <c r="K122" s="7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7"/>
      <c r="K123" s="7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7"/>
      <c r="K124" s="7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7"/>
      <c r="K125" s="7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7"/>
      <c r="K126" s="7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7"/>
      <c r="K127" s="7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7"/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7"/>
      <c r="K129" s="7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7"/>
      <c r="K132" s="7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7"/>
      <c r="K133" s="7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7"/>
      <c r="K134" s="7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7"/>
      <c r="K135" s="7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7"/>
      <c r="K136" s="7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7"/>
      <c r="K137" s="7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7"/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7"/>
      <c r="K139" s="7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7"/>
      <c r="K142" s="7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7"/>
      <c r="K143" s="7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7"/>
      <c r="K144" s="7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7"/>
      <c r="K145" s="7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7"/>
      <c r="K146" s="7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7"/>
      <c r="K147" s="7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7"/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7"/>
      <c r="K149" s="7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7"/>
      <c r="K152" s="7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7"/>
      <c r="K153" s="7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7"/>
      <c r="K154" s="7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7"/>
      <c r="K155" s="7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7"/>
      <c r="K156" s="7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7"/>
      <c r="K157" s="7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7"/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7"/>
      <c r="K159" s="7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7"/>
      <c r="K162" s="7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7"/>
      <c r="K163" s="7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7"/>
      <c r="K164" s="7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7"/>
      <c r="K165" s="7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7"/>
      <c r="K166" s="7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7"/>
      <c r="K167" s="7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7"/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7"/>
      <c r="K169" s="7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7"/>
      <c r="K172" s="7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7"/>
      <c r="K173" s="7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7"/>
      <c r="K174" s="7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7"/>
      <c r="K175" s="7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7"/>
      <c r="K176" s="7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7"/>
      <c r="K177" s="7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7"/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7"/>
      <c r="K179" s="7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7"/>
      <c r="K182" s="7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7"/>
      <c r="K183" s="7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7"/>
      <c r="K184" s="7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7"/>
      <c r="K185" s="7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7"/>
      <c r="K186" s="7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7"/>
      <c r="K187" s="7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7"/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7"/>
      <c r="K189" s="7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7"/>
      <c r="K192" s="7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7"/>
      <c r="K193" s="7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7"/>
      <c r="K194" s="7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7"/>
      <c r="K195" s="7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7"/>
      <c r="K196" s="7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7"/>
      <c r="K197" s="7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7"/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7"/>
      <c r="K199" s="7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7"/>
      <c r="K202" s="7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7"/>
      <c r="K203" s="7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7"/>
      <c r="K204" s="7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7"/>
      <c r="K205" s="7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7"/>
      <c r="K206" s="7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7"/>
      <c r="K207" s="7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7"/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7"/>
      <c r="K209" s="7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7"/>
      <c r="K212" s="7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7"/>
      <c r="K213" s="7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7"/>
      <c r="K214" s="7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7"/>
      <c r="K215" s="7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7"/>
      <c r="K216" s="7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7"/>
      <c r="K217" s="7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7"/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7"/>
      <c r="K219" s="7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7"/>
      <c r="K222" s="7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7"/>
      <c r="K223" s="7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7"/>
      <c r="K224" s="7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7"/>
      <c r="K225" s="7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7"/>
      <c r="K226" s="7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7"/>
      <c r="K227" s="7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7"/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7"/>
      <c r="K229" s="7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7"/>
      <c r="K232" s="7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7"/>
      <c r="K233" s="7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7"/>
      <c r="K234" s="7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7"/>
      <c r="K235" s="7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7"/>
      <c r="K236" s="7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7"/>
      <c r="K237" s="7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7"/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7"/>
      <c r="K239" s="7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7"/>
      <c r="K242" s="7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7"/>
      <c r="K243" s="7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7"/>
      <c r="K244" s="7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7"/>
      <c r="K245" s="7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7"/>
      <c r="K246" s="7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7"/>
      <c r="K247" s="7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7"/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7"/>
      <c r="K249" s="7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7"/>
      <c r="K252" s="7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7"/>
      <c r="K253" s="7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7"/>
      <c r="K254" s="7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7"/>
      <c r="K255" s="7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7"/>
      <c r="K256" s="7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7"/>
      <c r="K257" s="7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7"/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7"/>
      <c r="K259" s="7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7"/>
      <c r="K262" s="7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7"/>
      <c r="K263" s="7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7"/>
      <c r="K264" s="7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7"/>
      <c r="K265" s="7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7"/>
      <c r="K266" s="7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7"/>
      <c r="K267" s="7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7"/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7"/>
      <c r="K269" s="7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7"/>
      <c r="K272" s="7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7"/>
      <c r="K273" s="7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7"/>
      <c r="K274" s="7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7"/>
      <c r="K275" s="7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7"/>
      <c r="K276" s="7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7"/>
      <c r="K277" s="7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7"/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7"/>
      <c r="K279" s="7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7"/>
      <c r="K282" s="7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7"/>
      <c r="K283" s="7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7"/>
      <c r="K284" s="7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7"/>
      <c r="K285" s="7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7"/>
      <c r="K286" s="7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7"/>
      <c r="K287" s="7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7"/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7"/>
      <c r="K289" s="7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7"/>
      <c r="K292" s="7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7"/>
      <c r="K293" s="7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7"/>
      <c r="K294" s="7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7"/>
      <c r="K295" s="7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7"/>
      <c r="K296" s="7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7"/>
      <c r="K297" s="7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7"/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7"/>
      <c r="K299" s="7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7"/>
      <c r="K302" s="7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7"/>
      <c r="K303" s="7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7"/>
      <c r="K304" s="7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7"/>
      <c r="K305" s="7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7"/>
      <c r="K306" s="7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7"/>
      <c r="K307" s="7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7"/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7"/>
      <c r="K309" s="7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7"/>
      <c r="K312" s="7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7"/>
      <c r="K313" s="7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7"/>
      <c r="K314" s="7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7"/>
      <c r="K315" s="7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7"/>
      <c r="K316" s="7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7"/>
      <c r="K317" s="7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7"/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7"/>
      <c r="K319" s="7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7"/>
      <c r="K322" s="7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7"/>
      <c r="K323" s="7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7"/>
      <c r="K324" s="7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7"/>
      <c r="K325" s="7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7"/>
      <c r="K326" s="7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7"/>
      <c r="K327" s="7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7"/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7"/>
      <c r="K329" s="7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7"/>
      <c r="K332" s="7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7"/>
      <c r="K333" s="7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7"/>
      <c r="K334" s="7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7"/>
      <c r="K335" s="7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7"/>
      <c r="K336" s="7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7"/>
      <c r="K337" s="7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7"/>
      <c r="K338" s="7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7"/>
      <c r="K339" s="7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7"/>
      <c r="K340" s="7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7"/>
      <c r="K341" s="7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7"/>
      <c r="K342" s="7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7"/>
      <c r="K343" s="7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7"/>
      <c r="K344" s="7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7"/>
      <c r="K345" s="7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7"/>
      <c r="K346" s="7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7"/>
      <c r="K347" s="7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7"/>
      <c r="K348" s="7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7"/>
      <c r="K349" s="7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7"/>
      <c r="K350" s="7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7"/>
      <c r="K351" s="7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7"/>
      <c r="K352" s="7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7"/>
      <c r="K353" s="7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7"/>
      <c r="K354" s="7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7"/>
      <c r="K355" s="7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7"/>
      <c r="K356" s="7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7"/>
      <c r="K357" s="7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7"/>
      <c r="K358" s="7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7"/>
      <c r="K359" s="7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7"/>
      <c r="K360" s="7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7"/>
      <c r="K361" s="7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7"/>
      <c r="K362" s="7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7"/>
      <c r="K363" s="7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7"/>
      <c r="K364" s="7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7"/>
      <c r="K365" s="7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7"/>
      <c r="K366" s="7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7"/>
      <c r="K367" s="7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7"/>
      <c r="K368" s="7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7"/>
      <c r="K369" s="7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7"/>
      <c r="K370" s="7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7"/>
      <c r="K371" s="7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7"/>
      <c r="K372" s="7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7"/>
      <c r="K373" s="7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7"/>
      <c r="K374" s="7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7"/>
      <c r="K375" s="7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7"/>
      <c r="K376" s="7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7"/>
      <c r="K377" s="7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7"/>
      <c r="K378" s="7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7"/>
      <c r="K379" s="7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7"/>
      <c r="K380" s="7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7"/>
      <c r="K381" s="7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7"/>
      <c r="K382" s="7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7"/>
      <c r="K383" s="7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7"/>
      <c r="K384" s="7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7"/>
      <c r="K385" s="7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7"/>
      <c r="K386" s="7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7"/>
      <c r="K387" s="7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7"/>
      <c r="K388" s="7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7"/>
      <c r="K389" s="7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7"/>
      <c r="K390" s="7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7"/>
      <c r="K391" s="7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7"/>
      <c r="K392" s="7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7"/>
      <c r="K393" s="7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7"/>
      <c r="K394" s="7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7"/>
      <c r="K395" s="7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7"/>
      <c r="K396" s="7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7"/>
      <c r="K397" s="7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7"/>
      <c r="K398" s="7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7"/>
      <c r="K399" s="7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7"/>
      <c r="K400" s="7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7"/>
      <c r="K401" s="7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7"/>
      <c r="K402" s="7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7"/>
      <c r="K403" s="7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7"/>
      <c r="K404" s="7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7"/>
      <c r="K405" s="7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7"/>
      <c r="K406" s="7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7"/>
      <c r="K407" s="7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7"/>
      <c r="K408" s="7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7"/>
      <c r="K409" s="7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7"/>
      <c r="K410" s="7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7"/>
      <c r="K411" s="7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7"/>
      <c r="K412" s="7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7"/>
      <c r="K413" s="7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7"/>
      <c r="K414" s="7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7"/>
      <c r="K415" s="7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7"/>
      <c r="K416" s="7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7"/>
      <c r="K417" s="7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7"/>
      <c r="K418" s="7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7"/>
      <c r="K419" s="7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7"/>
      <c r="K420" s="7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7"/>
      <c r="K421" s="7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7"/>
      <c r="K422" s="7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7"/>
      <c r="K423" s="7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7"/>
      <c r="K424" s="7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7"/>
      <c r="K425" s="7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7"/>
      <c r="K426" s="7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7"/>
      <c r="K427" s="7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7"/>
      <c r="K428" s="7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7"/>
      <c r="K429" s="7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7"/>
      <c r="K430" s="7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7"/>
      <c r="K431" s="7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7"/>
      <c r="K432" s="7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7"/>
      <c r="K433" s="7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7"/>
      <c r="K434" s="7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7"/>
      <c r="K435" s="7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7"/>
      <c r="K436" s="7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7"/>
      <c r="K437" s="7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7"/>
      <c r="K438" s="7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7"/>
      <c r="K439" s="7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7"/>
      <c r="K440" s="7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7"/>
      <c r="K441" s="7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7"/>
      <c r="K442" s="7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7"/>
      <c r="K443" s="7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7"/>
      <c r="K444" s="7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7"/>
      <c r="K445" s="7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7"/>
      <c r="K446" s="7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7"/>
      <c r="K447" s="7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7"/>
      <c r="K448" s="7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7"/>
      <c r="K449" s="7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7"/>
      <c r="K450" s="7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7"/>
      <c r="K451" s="7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7"/>
      <c r="K452" s="7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7"/>
      <c r="K453" s="7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7"/>
      <c r="K454" s="7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7"/>
      <c r="K455" s="7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7"/>
      <c r="K456" s="7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7"/>
      <c r="K457" s="7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7"/>
      <c r="K458" s="7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7"/>
      <c r="K459" s="7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7"/>
      <c r="K460" s="7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7"/>
      <c r="K461" s="7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7"/>
      <c r="K462" s="7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7"/>
      <c r="K463" s="7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7"/>
      <c r="K464" s="7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7"/>
      <c r="K465" s="7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7"/>
      <c r="K466" s="7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7"/>
      <c r="K467" s="7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7"/>
      <c r="K468" s="7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7"/>
      <c r="K469" s="7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7"/>
      <c r="K470" s="7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7"/>
      <c r="K471" s="7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7"/>
      <c r="K472" s="7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7"/>
      <c r="K473" s="7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7"/>
      <c r="K474" s="7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7"/>
      <c r="K475" s="7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7"/>
      <c r="K476" s="7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7"/>
      <c r="K477" s="7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7"/>
      <c r="K478" s="7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7"/>
      <c r="K479" s="7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7"/>
      <c r="K480" s="7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7"/>
      <c r="K481" s="7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7"/>
      <c r="K482" s="7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7"/>
      <c r="K483" s="7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7"/>
      <c r="K484" s="7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7"/>
      <c r="K485" s="7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7"/>
      <c r="K486" s="7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7"/>
      <c r="K487" s="7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7"/>
      <c r="K488" s="7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7"/>
      <c r="K489" s="7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7"/>
      <c r="K490" s="7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7"/>
      <c r="K491" s="7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7"/>
      <c r="K492" s="7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7"/>
      <c r="K493" s="7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7"/>
      <c r="K494" s="7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7"/>
      <c r="K495" s="7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7"/>
      <c r="K496" s="7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7"/>
      <c r="K497" s="7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7"/>
      <c r="K498" s="7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7"/>
      <c r="K499" s="7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7"/>
      <c r="K500" s="7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7"/>
      <c r="K501" s="7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7"/>
      <c r="K502" s="7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7"/>
      <c r="K503" s="7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7"/>
      <c r="K504" s="7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7"/>
      <c r="K505" s="7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7"/>
      <c r="K506" s="7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7"/>
      <c r="K507" s="7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7"/>
      <c r="K508" s="7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7"/>
      <c r="K509" s="7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7"/>
      <c r="K510" s="7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7"/>
      <c r="K511" s="7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7"/>
      <c r="K512" s="7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7"/>
      <c r="K513" s="7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7"/>
      <c r="K514" s="7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7"/>
      <c r="K515" s="7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7"/>
      <c r="K516" s="7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7"/>
      <c r="K517" s="7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7"/>
      <c r="K518" s="7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7"/>
      <c r="K519" s="7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7"/>
      <c r="K520" s="7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7"/>
      <c r="K521" s="7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7"/>
      <c r="K522" s="7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7"/>
      <c r="K523" s="7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7"/>
      <c r="K524" s="7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7"/>
      <c r="K525" s="7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7"/>
      <c r="K526" s="7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7"/>
      <c r="K527" s="7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7"/>
      <c r="K528" s="7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7"/>
      <c r="K529" s="7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7"/>
      <c r="K530" s="7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7"/>
      <c r="K531" s="7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7"/>
      <c r="K532" s="7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7"/>
      <c r="K533" s="7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7"/>
      <c r="K534" s="7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7"/>
      <c r="K535" s="7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7"/>
      <c r="K536" s="7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7"/>
      <c r="K537" s="7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7"/>
      <c r="K538" s="7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7"/>
      <c r="K539" s="7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7"/>
      <c r="K540" s="7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7"/>
      <c r="K541" s="7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7"/>
      <c r="K542" s="7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7"/>
      <c r="K543" s="7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7"/>
      <c r="K544" s="7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7"/>
      <c r="K545" s="7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7"/>
      <c r="K546" s="7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7"/>
      <c r="K547" s="7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7"/>
      <c r="K548" s="7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7"/>
      <c r="K549" s="7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7"/>
      <c r="K550" s="7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7"/>
      <c r="K551" s="7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7"/>
      <c r="K552" s="7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7"/>
      <c r="K553" s="7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7"/>
      <c r="K554" s="7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7"/>
      <c r="K555" s="7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7"/>
      <c r="K556" s="7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7"/>
      <c r="K557" s="7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7"/>
      <c r="K558" s="7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7"/>
      <c r="K559" s="7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7"/>
      <c r="K560" s="7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7"/>
      <c r="K561" s="7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7"/>
      <c r="K562" s="7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7"/>
      <c r="K563" s="7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7"/>
      <c r="K564" s="7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7"/>
      <c r="K565" s="7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7"/>
      <c r="K566" s="7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7"/>
      <c r="K567" s="7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7"/>
      <c r="K568" s="7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7"/>
      <c r="K569" s="7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7"/>
      <c r="K570" s="7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7"/>
      <c r="K571" s="7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7"/>
      <c r="K572" s="7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7"/>
      <c r="K573" s="7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7"/>
      <c r="K574" s="7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7"/>
      <c r="K575" s="7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7"/>
      <c r="K576" s="7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7"/>
      <c r="K577" s="7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7"/>
      <c r="K578" s="7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7"/>
      <c r="K579" s="7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7"/>
      <c r="K580" s="7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7"/>
      <c r="K581" s="7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7"/>
      <c r="K582" s="7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7"/>
      <c r="K583" s="7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7"/>
      <c r="K584" s="7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7"/>
      <c r="K585" s="7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7"/>
      <c r="K586" s="7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7"/>
      <c r="K587" s="7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7"/>
      <c r="K588" s="7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7"/>
      <c r="K589" s="7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7"/>
      <c r="K590" s="7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7"/>
      <c r="K591" s="7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7"/>
      <c r="K592" s="7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7"/>
      <c r="K593" s="7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7"/>
      <c r="K594" s="7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7"/>
      <c r="K595" s="7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7"/>
      <c r="K596" s="7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7"/>
      <c r="K597" s="7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7"/>
      <c r="K598" s="7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7"/>
      <c r="K599" s="7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7"/>
      <c r="K600" s="7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7"/>
      <c r="K601" s="7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7"/>
      <c r="K602" s="7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7"/>
      <c r="K603" s="7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7"/>
      <c r="K604" s="7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7"/>
      <c r="K605" s="7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7"/>
      <c r="K606" s="7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7"/>
      <c r="K607" s="7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7"/>
      <c r="K608" s="7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7"/>
      <c r="K609" s="7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7"/>
      <c r="K610" s="7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7"/>
      <c r="K611" s="7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7"/>
      <c r="K612" s="7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7"/>
      <c r="K613" s="7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7"/>
      <c r="K614" s="7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7"/>
      <c r="K615" s="7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7"/>
      <c r="K616" s="7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7"/>
      <c r="K617" s="7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7"/>
      <c r="K618" s="7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7"/>
      <c r="K619" s="7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7"/>
      <c r="K620" s="7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7"/>
      <c r="K621" s="7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7"/>
      <c r="K622" s="7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7"/>
      <c r="K623" s="7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7"/>
      <c r="K624" s="7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7"/>
      <c r="K625" s="7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7"/>
      <c r="K626" s="7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7"/>
      <c r="K627" s="7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7"/>
      <c r="K628" s="7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7"/>
      <c r="K629" s="7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7"/>
      <c r="K630" s="7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7"/>
      <c r="K631" s="7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7"/>
      <c r="K632" s="7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7"/>
      <c r="K633" s="7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7"/>
      <c r="K634" s="7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7"/>
      <c r="K635" s="7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7"/>
      <c r="K636" s="7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7"/>
      <c r="K637" s="7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7"/>
      <c r="K638" s="7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7"/>
      <c r="K639" s="7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7"/>
      <c r="K640" s="7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7"/>
      <c r="K641" s="7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7"/>
      <c r="K642" s="7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7"/>
      <c r="K643" s="7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7"/>
      <c r="K644" s="7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7"/>
      <c r="K645" s="7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7"/>
      <c r="K646" s="7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7"/>
      <c r="K647" s="7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7"/>
      <c r="K648" s="7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7"/>
      <c r="K649" s="7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7"/>
      <c r="K650" s="7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7"/>
      <c r="K651" s="7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7"/>
      <c r="K652" s="7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7"/>
      <c r="K653" s="7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7"/>
      <c r="K654" s="7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7"/>
      <c r="K655" s="7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7"/>
      <c r="K656" s="7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7"/>
      <c r="K657" s="7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7"/>
      <c r="K658" s="7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7"/>
      <c r="K659" s="7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7"/>
      <c r="K660" s="7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7"/>
      <c r="K661" s="7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7"/>
      <c r="K662" s="7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7"/>
      <c r="K663" s="7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7"/>
      <c r="K664" s="7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7"/>
      <c r="K665" s="7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7"/>
      <c r="K666" s="7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7"/>
      <c r="K667" s="7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7"/>
      <c r="K668" s="7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7"/>
      <c r="K669" s="7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7"/>
      <c r="K670" s="7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7"/>
      <c r="K671" s="7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7"/>
      <c r="K672" s="7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7"/>
      <c r="K673" s="7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7"/>
      <c r="K674" s="7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7"/>
      <c r="K675" s="7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7"/>
      <c r="K676" s="7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7"/>
      <c r="K677" s="7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7"/>
      <c r="K678" s="7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7"/>
      <c r="K679" s="7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7"/>
      <c r="K680" s="7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7"/>
      <c r="K681" s="7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7"/>
      <c r="K682" s="7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7"/>
      <c r="K683" s="7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7"/>
      <c r="K684" s="7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7"/>
      <c r="K685" s="7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7"/>
      <c r="K686" s="7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7"/>
      <c r="K687" s="7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7"/>
      <c r="K688" s="7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7"/>
      <c r="K689" s="7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7"/>
      <c r="K690" s="7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7"/>
      <c r="K691" s="7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7"/>
      <c r="K692" s="7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7"/>
      <c r="K693" s="7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7"/>
      <c r="K694" s="7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7"/>
      <c r="K695" s="7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7"/>
      <c r="K696" s="7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7"/>
      <c r="K697" s="7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7"/>
      <c r="K698" s="7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7"/>
      <c r="K699" s="7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7"/>
      <c r="K700" s="7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7"/>
      <c r="K701" s="7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7"/>
      <c r="K702" s="7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7"/>
      <c r="K703" s="7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7"/>
      <c r="K704" s="7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7"/>
      <c r="K705" s="7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7"/>
      <c r="K706" s="7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7"/>
      <c r="K707" s="7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7"/>
      <c r="K708" s="7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7"/>
      <c r="K709" s="7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7"/>
      <c r="K710" s="7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7"/>
      <c r="K711" s="7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7"/>
      <c r="K712" s="7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7"/>
      <c r="K713" s="7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7"/>
      <c r="K714" s="7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7"/>
      <c r="K715" s="7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7"/>
      <c r="K716" s="7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7"/>
      <c r="K717" s="7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7"/>
      <c r="K718" s="7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7"/>
      <c r="K719" s="7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7"/>
      <c r="K720" s="7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7"/>
      <c r="K721" s="7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7"/>
      <c r="K722" s="7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7"/>
      <c r="K723" s="7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7"/>
      <c r="K724" s="7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7"/>
      <c r="K725" s="7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7"/>
      <c r="K726" s="7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7"/>
      <c r="K727" s="7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7"/>
      <c r="K728" s="7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7"/>
      <c r="K729" s="7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7"/>
      <c r="K730" s="7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7"/>
      <c r="K731" s="7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7"/>
      <c r="K732" s="7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7"/>
      <c r="K733" s="7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7"/>
      <c r="K734" s="7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7"/>
      <c r="K735" s="7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7"/>
      <c r="K736" s="7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7"/>
      <c r="K737" s="7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7"/>
      <c r="K738" s="7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7"/>
      <c r="K739" s="7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7"/>
      <c r="K740" s="7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7"/>
      <c r="K741" s="7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7"/>
      <c r="K742" s="7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7"/>
      <c r="K743" s="7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7"/>
      <c r="K744" s="7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7"/>
      <c r="K745" s="7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7"/>
      <c r="K746" s="7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7"/>
      <c r="K747" s="7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7"/>
      <c r="K748" s="7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7"/>
      <c r="K749" s="7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7"/>
      <c r="K750" s="7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7"/>
      <c r="K751" s="7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7"/>
      <c r="K752" s="7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7"/>
      <c r="K753" s="7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7"/>
      <c r="K754" s="7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7"/>
      <c r="K755" s="7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7"/>
      <c r="K756" s="7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7"/>
      <c r="K757" s="7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7"/>
      <c r="K758" s="7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7"/>
      <c r="K759" s="7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7"/>
      <c r="K760" s="7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7"/>
      <c r="K761" s="7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7"/>
      <c r="K762" s="7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7"/>
      <c r="K763" s="7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7"/>
      <c r="K764" s="7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7"/>
      <c r="K765" s="7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7"/>
      <c r="K766" s="7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7"/>
      <c r="K767" s="7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7"/>
      <c r="K768" s="7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7"/>
      <c r="K769" s="7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7"/>
      <c r="K770" s="7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7"/>
      <c r="K771" s="7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7"/>
      <c r="K772" s="7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7"/>
      <c r="K773" s="7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7"/>
      <c r="K774" s="7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7"/>
      <c r="K775" s="7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7"/>
      <c r="K776" s="7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7"/>
      <c r="K777" s="7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7"/>
      <c r="K778" s="7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7"/>
      <c r="K779" s="7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7"/>
      <c r="K780" s="7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7"/>
      <c r="K781" s="7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7"/>
      <c r="K782" s="7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7"/>
      <c r="K783" s="7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7"/>
      <c r="K784" s="7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7"/>
      <c r="K785" s="7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7"/>
      <c r="K786" s="7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7"/>
      <c r="K787" s="7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7"/>
      <c r="K788" s="7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7"/>
      <c r="K789" s="7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7"/>
      <c r="K790" s="7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7"/>
      <c r="K791" s="7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7"/>
      <c r="K792" s="7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7"/>
      <c r="K793" s="7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7"/>
      <c r="K794" s="7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7"/>
      <c r="K795" s="7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7"/>
      <c r="K796" s="7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7"/>
      <c r="K797" s="7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7"/>
      <c r="K798" s="7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7"/>
      <c r="K799" s="7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7"/>
      <c r="K800" s="7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7"/>
      <c r="K801" s="7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7"/>
      <c r="K802" s="7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7"/>
      <c r="K803" s="7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7"/>
      <c r="K804" s="7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7"/>
      <c r="K805" s="7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7"/>
      <c r="K806" s="7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7"/>
      <c r="K807" s="7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7"/>
      <c r="K808" s="7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7"/>
      <c r="K809" s="7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7"/>
      <c r="K810" s="7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7"/>
      <c r="K811" s="7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7"/>
      <c r="K812" s="7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7"/>
      <c r="K813" s="7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7"/>
      <c r="K814" s="7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7"/>
      <c r="K815" s="7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7"/>
      <c r="K816" s="7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7"/>
      <c r="K817" s="7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7"/>
      <c r="K818" s="7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7"/>
      <c r="K819" s="7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7"/>
      <c r="K820" s="7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7"/>
      <c r="K821" s="7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7"/>
      <c r="K822" s="7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7"/>
      <c r="K823" s="7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7"/>
      <c r="K824" s="7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7"/>
      <c r="K825" s="7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7"/>
      <c r="K826" s="7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7"/>
      <c r="K827" s="7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7"/>
      <c r="K828" s="7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7"/>
      <c r="K829" s="7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7"/>
      <c r="K830" s="7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7"/>
      <c r="K831" s="7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7"/>
      <c r="K832" s="7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7"/>
      <c r="K833" s="7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7"/>
      <c r="K834" s="7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7"/>
      <c r="K835" s="7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7"/>
      <c r="K836" s="7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7"/>
      <c r="K837" s="7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7"/>
      <c r="K838" s="7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7"/>
      <c r="K839" s="7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7"/>
      <c r="K840" s="7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7"/>
      <c r="K841" s="7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7"/>
      <c r="K842" s="7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7"/>
      <c r="K843" s="7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7"/>
      <c r="K844" s="7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7"/>
      <c r="K845" s="7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7"/>
      <c r="K846" s="7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7"/>
      <c r="K847" s="7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7"/>
      <c r="K848" s="7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7"/>
      <c r="K849" s="7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7"/>
      <c r="K850" s="7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7"/>
      <c r="K851" s="7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7"/>
      <c r="K852" s="7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7"/>
      <c r="K853" s="7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7"/>
      <c r="K854" s="7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7"/>
      <c r="K855" s="7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7"/>
      <c r="K856" s="7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7"/>
      <c r="K857" s="7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7"/>
      <c r="K858" s="7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7"/>
      <c r="K859" s="7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7"/>
      <c r="K860" s="7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7"/>
      <c r="K861" s="7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7"/>
      <c r="K862" s="7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7"/>
      <c r="K863" s="7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7"/>
      <c r="K864" s="7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7"/>
      <c r="K865" s="7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7"/>
      <c r="K866" s="7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7"/>
      <c r="K867" s="7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7"/>
      <c r="K868" s="7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7"/>
      <c r="K869" s="7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7"/>
      <c r="K870" s="7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7"/>
      <c r="K871" s="7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7"/>
      <c r="K872" s="7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7"/>
      <c r="K873" s="7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7"/>
      <c r="K874" s="7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7"/>
      <c r="K875" s="7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7"/>
      <c r="K876" s="7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7"/>
      <c r="K877" s="7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7"/>
      <c r="K878" s="7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7"/>
      <c r="K879" s="7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7"/>
      <c r="K880" s="7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7"/>
      <c r="K881" s="7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7"/>
      <c r="K882" s="7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7"/>
      <c r="K883" s="7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7"/>
      <c r="K884" s="7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7"/>
      <c r="K885" s="7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7"/>
      <c r="K886" s="7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7"/>
      <c r="K887" s="7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7"/>
      <c r="K888" s="7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7"/>
      <c r="K889" s="7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7"/>
      <c r="K890" s="7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7"/>
      <c r="K891" s="7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7"/>
      <c r="K892" s="7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7"/>
      <c r="K893" s="7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7"/>
      <c r="K894" s="7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7"/>
      <c r="K895" s="7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7"/>
      <c r="K896" s="7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7"/>
      <c r="K897" s="7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7"/>
      <c r="K898" s="7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7"/>
      <c r="K899" s="7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7"/>
      <c r="K900" s="7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7"/>
      <c r="K901" s="7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7"/>
      <c r="K902" s="7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7"/>
      <c r="K903" s="7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7"/>
      <c r="K904" s="7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7"/>
      <c r="K905" s="7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7"/>
      <c r="K906" s="7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7"/>
      <c r="K907" s="7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7"/>
      <c r="K908" s="7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7"/>
      <c r="K909" s="7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7"/>
      <c r="K910" s="7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7"/>
      <c r="K911" s="7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7"/>
      <c r="K912" s="7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7"/>
      <c r="K913" s="7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7"/>
      <c r="K914" s="7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7"/>
      <c r="K915" s="7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7"/>
      <c r="K916" s="7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7"/>
      <c r="K917" s="7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7"/>
      <c r="K918" s="7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7"/>
      <c r="K919" s="7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7"/>
      <c r="K920" s="7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7"/>
      <c r="K921" s="7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7"/>
      <c r="K922" s="7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7"/>
      <c r="K923" s="7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7"/>
      <c r="K924" s="7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7"/>
      <c r="K925" s="7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7"/>
      <c r="K926" s="7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7"/>
      <c r="K927" s="7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7"/>
      <c r="K928" s="7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7"/>
      <c r="K929" s="7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7"/>
      <c r="K930" s="7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7"/>
      <c r="K931" s="7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7"/>
      <c r="K932" s="7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7"/>
      <c r="K933" s="7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7"/>
      <c r="K934" s="7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7"/>
      <c r="K935" s="7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7"/>
      <c r="K936" s="7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7"/>
      <c r="K937" s="7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7"/>
      <c r="K938" s="7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7"/>
      <c r="K939" s="7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7"/>
      <c r="K940" s="7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7"/>
      <c r="K941" s="7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7"/>
      <c r="K942" s="7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7"/>
      <c r="K943" s="7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7"/>
      <c r="K944" s="7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7"/>
      <c r="K945" s="7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7"/>
      <c r="K946" s="7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7"/>
      <c r="K947" s="7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7"/>
      <c r="K948" s="7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7"/>
      <c r="K949" s="7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7"/>
      <c r="K950" s="7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7"/>
      <c r="K951" s="7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7"/>
      <c r="K952" s="7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7"/>
      <c r="K953" s="7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7"/>
      <c r="K954" s="7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7"/>
      <c r="K955" s="7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7"/>
      <c r="K956" s="7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7"/>
      <c r="K957" s="7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7"/>
      <c r="K958" s="7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7"/>
      <c r="K959" s="7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7"/>
      <c r="K960" s="7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7"/>
      <c r="K961" s="7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7"/>
      <c r="K962" s="7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7"/>
      <c r="K963" s="7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7"/>
      <c r="K964" s="7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7"/>
      <c r="K965" s="7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7"/>
      <c r="K966" s="7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7"/>
      <c r="K967" s="7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7"/>
      <c r="K968" s="7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7"/>
      <c r="K969" s="7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7"/>
      <c r="K970" s="7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7"/>
      <c r="K971" s="7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7"/>
      <c r="K972" s="7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7"/>
      <c r="K973" s="7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7"/>
      <c r="K974" s="7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7"/>
      <c r="K975" s="7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7"/>
      <c r="K976" s="7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7"/>
      <c r="K977" s="7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7"/>
      <c r="K978" s="7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7"/>
      <c r="K979" s="7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7"/>
      <c r="K980" s="7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7"/>
      <c r="K981" s="7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7"/>
      <c r="K982" s="7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7"/>
      <c r="K983" s="7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7"/>
      <c r="K984" s="7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7"/>
      <c r="K985" s="7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7"/>
      <c r="K986" s="7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7"/>
      <c r="K987" s="7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7"/>
      <c r="K988" s="7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7"/>
      <c r="K989" s="7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7"/>
      <c r="K990" s="7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7"/>
      <c r="K991" s="7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7"/>
      <c r="K992" s="7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7"/>
      <c r="K993" s="7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7"/>
      <c r="K994" s="7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7"/>
      <c r="K995" s="7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7"/>
      <c r="K996" s="7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7"/>
      <c r="K997" s="7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7"/>
      <c r="K998" s="7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7"/>
      <c r="K999" s="7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7"/>
      <c r="K1000" s="7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116</v>
      </c>
      <c r="E1" s="1" t="s">
        <v>4</v>
      </c>
      <c r="F1" s="1" t="s">
        <v>117</v>
      </c>
      <c r="G1" s="1" t="s">
        <v>118</v>
      </c>
      <c r="H1" s="1" t="s">
        <v>7</v>
      </c>
      <c r="I1" s="1" t="s">
        <v>8</v>
      </c>
      <c r="J1" s="1" t="s">
        <v>119</v>
      </c>
      <c r="K1" s="1" t="s">
        <v>120</v>
      </c>
    </row>
    <row r="2" ht="14.25" customHeight="1">
      <c r="A2" s="15" t="s">
        <v>22</v>
      </c>
      <c r="B2" s="15">
        <v>564.0</v>
      </c>
      <c r="C2" s="15">
        <v>4190.33585179094</v>
      </c>
      <c r="D2" s="15">
        <v>0.7664094118699722</v>
      </c>
      <c r="E2" s="15">
        <v>2.01344175559541E-14</v>
      </c>
      <c r="F2" s="15">
        <v>13.5053998921492</v>
      </c>
      <c r="G2" s="15">
        <v>362.539419437013</v>
      </c>
      <c r="H2" s="15">
        <v>50.9031013158992</v>
      </c>
      <c r="I2" s="15">
        <v>5.26469776484133</v>
      </c>
      <c r="J2" s="15">
        <v>9.05405405405405</v>
      </c>
      <c r="K2" s="15">
        <v>23.9189189189189</v>
      </c>
    </row>
    <row r="3" ht="14.25" customHeight="1"/>
    <row r="4" ht="14.25" customHeight="1">
      <c r="A4" s="16" t="s">
        <v>121</v>
      </c>
      <c r="B4" s="15">
        <v>13.5053998921492</v>
      </c>
      <c r="C4" s="15" t="s">
        <v>122</v>
      </c>
      <c r="E4" s="16" t="s">
        <v>123</v>
      </c>
      <c r="F4" s="15">
        <f>B4*I5</f>
        <v>461.5494723</v>
      </c>
      <c r="G4" s="15" t="s">
        <v>124</v>
      </c>
      <c r="I4" s="17" t="s">
        <v>125</v>
      </c>
    </row>
    <row r="5" ht="14.25" customHeight="1">
      <c r="A5" s="16" t="s">
        <v>126</v>
      </c>
      <c r="B5" s="15">
        <v>9.05405405405405</v>
      </c>
      <c r="C5" s="15" t="s">
        <v>122</v>
      </c>
      <c r="E5" s="16" t="s">
        <v>127</v>
      </c>
      <c r="F5" s="15">
        <f>B5*I5</f>
        <v>309.423927</v>
      </c>
      <c r="G5" s="15" t="s">
        <v>124</v>
      </c>
      <c r="I5" s="15">
        <f>34.17518</f>
        <v>34.17518</v>
      </c>
    </row>
    <row r="6" ht="14.25" customHeight="1">
      <c r="A6" s="16" t="s">
        <v>128</v>
      </c>
      <c r="B6" s="15">
        <v>23.9189189189189</v>
      </c>
      <c r="C6" s="15" t="s">
        <v>122</v>
      </c>
      <c r="E6" s="16" t="s">
        <v>129</v>
      </c>
      <c r="F6" s="15">
        <f>B6*I5</f>
        <v>817.4333595</v>
      </c>
      <c r="G6" s="15" t="s">
        <v>124</v>
      </c>
    </row>
    <row r="7" ht="14.25" customHeight="1"/>
    <row r="8" ht="14.25" customHeight="1">
      <c r="A8" s="15" t="s">
        <v>130</v>
      </c>
      <c r="B8" s="15">
        <f>LN(2)/F2</f>
        <v>0.05132370652</v>
      </c>
      <c r="C8" s="15" t="s">
        <v>131</v>
      </c>
      <c r="E8" s="18" t="s">
        <v>130</v>
      </c>
      <c r="F8" s="15">
        <f t="shared" ref="F8:F10" si="1">LN(2)/F4</f>
        <v>0.001501783064</v>
      </c>
      <c r="G8" s="15" t="s">
        <v>132</v>
      </c>
    </row>
    <row r="9" ht="14.25" customHeight="1">
      <c r="A9" s="15" t="s">
        <v>133</v>
      </c>
      <c r="B9" s="15">
        <f>LN(2)/J2</f>
        <v>0.07655655427</v>
      </c>
      <c r="C9" s="15" t="s">
        <v>134</v>
      </c>
      <c r="E9" s="18" t="s">
        <v>133</v>
      </c>
      <c r="F9" s="15">
        <f t="shared" si="1"/>
        <v>0.002240121464</v>
      </c>
      <c r="G9" s="15" t="s">
        <v>135</v>
      </c>
    </row>
    <row r="10" ht="14.25" customHeight="1">
      <c r="A10" s="15" t="s">
        <v>136</v>
      </c>
      <c r="B10" s="15">
        <f>LN(2)/K2</f>
        <v>0.02897903467</v>
      </c>
      <c r="C10" s="15" t="s">
        <v>137</v>
      </c>
      <c r="E10" s="18" t="s">
        <v>136</v>
      </c>
      <c r="F10" s="15">
        <f t="shared" si="1"/>
        <v>0.0008479555826</v>
      </c>
      <c r="G10" s="15" t="s">
        <v>138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